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SKWON\OSCOTEC Dropbox\Drug Evaluation\Human PK simulation\In vivo PK\"/>
    </mc:Choice>
  </mc:AlternateContent>
  <xr:revisionPtr revIDLastSave="0" documentId="13_ncr:1_{40AC7A1B-C6D6-45C5-AD34-3155342081FB}" xr6:coauthVersionLast="47" xr6:coauthVersionMax="47" xr10:uidLastSave="{00000000-0000-0000-0000-000000000000}"/>
  <bookViews>
    <workbookView xWindow="3495" yWindow="630" windowWidth="21600" windowHeight="13830" tabRatio="825" xr2:uid="{00000000-000D-0000-FFFF-FFFF00000000}"/>
  </bookViews>
  <sheets>
    <sheet name="PK Report (ng)" sheetId="1" r:id="rId1"/>
  </sheets>
  <definedNames>
    <definedName name="_xlnm._FilterDatabase">#N/A</definedName>
    <definedName name="a">#N/A</definedName>
    <definedName name="l">#N/A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9" i="1" l="1"/>
  <c r="H59" i="1"/>
  <c r="F59" i="1"/>
  <c r="P58" i="1"/>
  <c r="N58" i="1"/>
  <c r="H58" i="1"/>
  <c r="F58" i="1"/>
  <c r="P57" i="1"/>
  <c r="Q57" i="1" s="1"/>
  <c r="N57" i="1"/>
  <c r="H57" i="1"/>
  <c r="F57" i="1"/>
  <c r="P56" i="1"/>
  <c r="N56" i="1"/>
  <c r="H56" i="1"/>
  <c r="F56" i="1"/>
  <c r="P55" i="1"/>
  <c r="N55" i="1"/>
  <c r="H55" i="1"/>
  <c r="F55" i="1"/>
  <c r="P54" i="1"/>
  <c r="N54" i="1"/>
  <c r="H54" i="1"/>
  <c r="F54" i="1"/>
  <c r="P53" i="1"/>
  <c r="Q53" i="1" s="1"/>
  <c r="N53" i="1"/>
  <c r="F53" i="1"/>
  <c r="N52" i="1"/>
  <c r="H52" i="1"/>
  <c r="F52" i="1"/>
  <c r="Q51" i="1"/>
  <c r="P51" i="1"/>
  <c r="N51" i="1"/>
  <c r="H51" i="1"/>
  <c r="F51" i="1"/>
  <c r="P50" i="1"/>
  <c r="N50" i="1"/>
  <c r="H50" i="1"/>
  <c r="F50" i="1"/>
  <c r="P49" i="1"/>
  <c r="N49" i="1"/>
  <c r="H49" i="1"/>
  <c r="I49" i="1" s="1"/>
  <c r="F49" i="1"/>
  <c r="N48" i="1"/>
  <c r="F48" i="1"/>
  <c r="H45" i="1"/>
  <c r="F45" i="1"/>
  <c r="P44" i="1"/>
  <c r="Q44" i="1" s="1"/>
  <c r="N44" i="1"/>
  <c r="H44" i="1"/>
  <c r="I44" i="1" s="1"/>
  <c r="F44" i="1"/>
  <c r="P43" i="1"/>
  <c r="N43" i="1"/>
  <c r="H43" i="1"/>
  <c r="F43" i="1"/>
  <c r="I43" i="1" s="1"/>
  <c r="P42" i="1"/>
  <c r="Q42" i="1" s="1"/>
  <c r="N42" i="1"/>
  <c r="H42" i="1"/>
  <c r="F42" i="1"/>
  <c r="P41" i="1"/>
  <c r="Q41" i="1" s="1"/>
  <c r="N41" i="1"/>
  <c r="H41" i="1"/>
  <c r="F41" i="1"/>
  <c r="I41" i="1" s="1"/>
  <c r="P40" i="1"/>
  <c r="N40" i="1"/>
  <c r="Q40" i="1" s="1"/>
  <c r="H40" i="1"/>
  <c r="F40" i="1"/>
  <c r="P39" i="1"/>
  <c r="N39" i="1"/>
  <c r="H39" i="1"/>
  <c r="I39" i="1" s="1"/>
  <c r="F39" i="1"/>
  <c r="P38" i="1"/>
  <c r="N38" i="1"/>
  <c r="H38" i="1"/>
  <c r="F38" i="1"/>
  <c r="P37" i="1"/>
  <c r="N37" i="1"/>
  <c r="H37" i="1"/>
  <c r="F37" i="1"/>
  <c r="P36" i="1"/>
  <c r="N36" i="1"/>
  <c r="H36" i="1"/>
  <c r="F36" i="1"/>
  <c r="Q39" i="1" l="1"/>
  <c r="Q58" i="1"/>
  <c r="I45" i="1"/>
  <c r="I38" i="1"/>
  <c r="I57" i="1"/>
  <c r="Q36" i="1"/>
  <c r="Q43" i="1"/>
  <c r="I50" i="1"/>
  <c r="I56" i="1"/>
  <c r="Q37" i="1"/>
  <c r="Q38" i="1"/>
  <c r="I42" i="1"/>
  <c r="I59" i="1"/>
  <c r="I40" i="1"/>
  <c r="I51" i="1"/>
  <c r="I55" i="1"/>
  <c r="I36" i="1"/>
  <c r="I37" i="1"/>
  <c r="Q49" i="1"/>
  <c r="Q54" i="1"/>
  <c r="Q55" i="1"/>
  <c r="I54" i="1"/>
  <c r="Q56" i="1"/>
  <c r="I58" i="1"/>
  <c r="Q50" i="1"/>
  <c r="I52" i="1"/>
</calcChain>
</file>

<file path=xl/sharedStrings.xml><?xml version="1.0" encoding="utf-8"?>
<sst xmlns="http://schemas.openxmlformats.org/spreadsheetml/2006/main" count="274" uniqueCount="117">
  <si>
    <t>Preclinical PK Study Report</t>
  </si>
  <si>
    <t xml:space="preserve"> </t>
  </si>
  <si>
    <t>null</t>
  </si>
  <si>
    <t>Study Details</t>
  </si>
  <si>
    <t>Clinical Observation</t>
  </si>
  <si>
    <t>Sponsor</t>
  </si>
  <si>
    <t>421139</t>
  </si>
  <si>
    <t>Clinical Observation:Please refer to Animal BW&amp;Clinical Observation sheet</t>
  </si>
  <si>
    <t>Sponsor Study No.</t>
  </si>
  <si>
    <t>NA</t>
  </si>
  <si>
    <t>WuXi DMPK Study No.</t>
  </si>
  <si>
    <t>421139-20210128B01-MPK</t>
    <phoneticPr fontId="27" type="noConversion"/>
  </si>
  <si>
    <t>Species</t>
  </si>
  <si>
    <t>Male CD-1(ICR) Mouse, fasted for PO</t>
    <phoneticPr fontId="27" type="noConversion"/>
  </si>
  <si>
    <t>Administered compound</t>
  </si>
  <si>
    <t>KT-00478</t>
  </si>
  <si>
    <t>Study Group</t>
  </si>
  <si>
    <t>IV bolus1</t>
  </si>
  <si>
    <t>PO2</t>
  </si>
  <si>
    <t>PK Calculation Settings</t>
  </si>
  <si>
    <t>Nominal dose (mg/kg)</t>
  </si>
  <si>
    <t>5.00</t>
  </si>
  <si>
    <t>10.0</t>
  </si>
  <si>
    <t>Program</t>
  </si>
  <si>
    <t>Phoenix WinNonlin 6.3</t>
  </si>
  <si>
    <t>Nominal dose (umol/kg)</t>
  </si>
  <si>
    <t>9.85</t>
  </si>
  <si>
    <t>19.7</t>
  </si>
  <si>
    <t>Model</t>
  </si>
  <si>
    <t>IV-Noncompartmental model 201 (IV bolus input)</t>
  </si>
  <si>
    <t>Administered dose (mg/kg)</t>
  </si>
  <si>
    <t>4.44</t>
  </si>
  <si>
    <t>9.42</t>
  </si>
  <si>
    <t>PO-Noncompartmental model 200 (extravascular input)</t>
  </si>
  <si>
    <t>Administered dose (umol/kg)</t>
  </si>
  <si>
    <t>8.75</t>
  </si>
  <si>
    <t>18.6</t>
  </si>
  <si>
    <t>Formulation</t>
  </si>
  <si>
    <t>2.50 mg/mL in 10% DMSO/10% Solutol/80% Water, clear solution</t>
    <phoneticPr fontId="27" type="noConversion"/>
  </si>
  <si>
    <t>1 mg/mL in 10% DMSO/10% Solutol/80% Water, clear solution</t>
  </si>
  <si>
    <t>In-life start date</t>
  </si>
  <si>
    <t>2021/2/24</t>
  </si>
  <si>
    <t>Calculation method</t>
  </si>
  <si>
    <t>Linear/log trapezoidal</t>
  </si>
  <si>
    <t>Report date</t>
  </si>
  <si>
    <t xml:space="preserve">2021/3/2 </t>
  </si>
  <si>
    <t>Dose used (WNL calculation)</t>
  </si>
  <si>
    <t>Nominal Dose</t>
  </si>
  <si>
    <t>Report version</t>
  </si>
  <si>
    <t>V.1.</t>
  </si>
  <si>
    <t>"BQL" was excluded in the PK parameters and mean concentration calculation.</t>
  </si>
  <si>
    <t>Bioanalytical Details</t>
  </si>
  <si>
    <t>Data Analysis</t>
  </si>
  <si>
    <t>Analyte compound</t>
  </si>
  <si>
    <t>KT-00478</t>
    <phoneticPr fontId="27" type="noConversion"/>
  </si>
  <si>
    <t>Calculated by</t>
  </si>
  <si>
    <t>Ting Zhang</t>
  </si>
  <si>
    <t>Xiaohui Jiang</t>
    <phoneticPr fontId="27" type="noConversion"/>
  </si>
  <si>
    <t>Batch No.</t>
  </si>
  <si>
    <t>KT-00478_1</t>
  </si>
  <si>
    <t>Reviewed by</t>
  </si>
  <si>
    <t>Huan Liu</t>
    <phoneticPr fontId="27" type="noConversion"/>
  </si>
  <si>
    <t>Molecular weight</t>
  </si>
  <si>
    <t>507.62</t>
  </si>
  <si>
    <t>Comments</t>
  </si>
  <si>
    <t>Formular weight</t>
  </si>
  <si>
    <t>BA: 1. BA double check confirmed variation between G02-M04-0.25h-P&amp;G02-M05-0.25h-P&amp;G02-M06-0.25h-P
2. BA double check confirmed variation between G02-M04-0.5h-P&amp;G02-M05-0.5h-P&amp;G02-M06-0.5h-P</t>
    <phoneticPr fontId="27" type="noConversion"/>
  </si>
  <si>
    <t>Salt factor</t>
  </si>
  <si>
    <t>1.000</t>
  </si>
  <si>
    <t>Purity (%)</t>
  </si>
  <si>
    <t>98.3</t>
  </si>
  <si>
    <t xml:space="preserve">Analytical technique </t>
  </si>
  <si>
    <t>LC-MS/MS</t>
  </si>
  <si>
    <t>Matrix</t>
  </si>
  <si>
    <t>Plasma (EDTA-K2 )</t>
  </si>
  <si>
    <t>Plasma LLOQ (ng/mL)</t>
    <phoneticPr fontId="27" type="noConversion"/>
  </si>
  <si>
    <t>Plasma LLOQ (uM)</t>
  </si>
  <si>
    <t>Pharmacokinetics of KT-00478 (ng/mL)</t>
  </si>
  <si>
    <t>Time (h)</t>
  </si>
  <si>
    <t>M01</t>
  </si>
  <si>
    <t>M02</t>
  </si>
  <si>
    <t>M03</t>
  </si>
  <si>
    <t>Mean</t>
  </si>
  <si>
    <t>SD</t>
  </si>
  <si>
    <t>CV (%)</t>
  </si>
  <si>
    <t>M04</t>
  </si>
  <si>
    <t>M05</t>
  </si>
  <si>
    <t>M06</t>
  </si>
  <si>
    <t>±</t>
  </si>
  <si>
    <t>PK Parameters</t>
  </si>
  <si>
    <t>Rsq_adj</t>
  </si>
  <si>
    <t>--</t>
  </si>
  <si>
    <r>
      <t>No. points used for T</t>
    </r>
    <r>
      <rPr>
        <b/>
        <vertAlign val="subscript"/>
        <sz val="10"/>
        <rFont val="Arial"/>
        <family val="2"/>
      </rPr>
      <t xml:space="preserve">1/2 </t>
    </r>
  </si>
  <si>
    <r>
      <t>C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(ng/mL)</t>
    </r>
  </si>
  <si>
    <r>
      <t>C</t>
    </r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 xml:space="preserve"> (ng/mL)</t>
    </r>
  </si>
  <si>
    <r>
      <t>T</t>
    </r>
    <r>
      <rPr>
        <b/>
        <vertAlign val="subscript"/>
        <sz val="10"/>
        <rFont val="Arial"/>
        <family val="2"/>
      </rPr>
      <t xml:space="preserve">1/2 </t>
    </r>
    <r>
      <rPr>
        <b/>
        <sz val="10"/>
        <rFont val="Arial"/>
        <family val="2"/>
      </rPr>
      <t>(h)</t>
    </r>
  </si>
  <si>
    <r>
      <t>T</t>
    </r>
    <r>
      <rPr>
        <b/>
        <vertAlign val="subscript"/>
        <sz val="10"/>
        <rFont val="Arial"/>
        <family val="2"/>
      </rPr>
      <t xml:space="preserve">max </t>
    </r>
    <r>
      <rPr>
        <b/>
        <sz val="10"/>
        <rFont val="Arial"/>
        <family val="2"/>
      </rPr>
      <t>(h)</t>
    </r>
  </si>
  <si>
    <r>
      <t>Vd</t>
    </r>
    <r>
      <rPr>
        <b/>
        <vertAlign val="subscript"/>
        <sz val="10"/>
        <rFont val="Arial"/>
        <family val="2"/>
      </rPr>
      <t>ss</t>
    </r>
    <r>
      <rPr>
        <b/>
        <sz val="10"/>
        <rFont val="Arial"/>
        <family val="2"/>
      </rPr>
      <t xml:space="preserve"> (L/kg)</t>
    </r>
  </si>
  <si>
    <t>Cl(L/h/kg)</t>
  </si>
  <si>
    <r>
      <t>T</t>
    </r>
    <r>
      <rPr>
        <b/>
        <vertAlign val="subscript"/>
        <sz val="10"/>
        <rFont val="Arial"/>
        <family val="2"/>
      </rPr>
      <t xml:space="preserve">last </t>
    </r>
    <r>
      <rPr>
        <b/>
        <sz val="10"/>
        <rFont val="Arial"/>
        <family val="2"/>
      </rPr>
      <t>(h)</t>
    </r>
  </si>
  <si>
    <r>
      <t>AUC</t>
    </r>
    <r>
      <rPr>
        <b/>
        <vertAlign val="subscript"/>
        <sz val="10"/>
        <rFont val="Arial"/>
        <family val="2"/>
      </rPr>
      <t>0-last</t>
    </r>
    <r>
      <rPr>
        <b/>
        <sz val="10"/>
        <rFont val="Arial"/>
        <family val="2"/>
      </rPr>
      <t xml:space="preserve"> (ng.h/mL)</t>
    </r>
  </si>
  <si>
    <r>
      <t>AUC</t>
    </r>
    <r>
      <rPr>
        <b/>
        <vertAlign val="subscript"/>
        <sz val="10"/>
        <rFont val="Arial"/>
        <family val="2"/>
      </rPr>
      <t>0-inf</t>
    </r>
    <r>
      <rPr>
        <b/>
        <sz val="10"/>
        <rFont val="Arial"/>
        <family val="2"/>
      </rPr>
      <t xml:space="preserve"> (ng.h/mL)</t>
    </r>
  </si>
  <si>
    <r>
      <t>MRT</t>
    </r>
    <r>
      <rPr>
        <b/>
        <vertAlign val="subscript"/>
        <sz val="10"/>
        <rFont val="Arial"/>
        <family val="2"/>
      </rPr>
      <t>0-last</t>
    </r>
    <r>
      <rPr>
        <b/>
        <sz val="10"/>
        <rFont val="Arial"/>
        <family val="2"/>
      </rPr>
      <t xml:space="preserve"> (h)</t>
    </r>
  </si>
  <si>
    <r>
      <t>MRT</t>
    </r>
    <r>
      <rPr>
        <b/>
        <vertAlign val="subscript"/>
        <sz val="10"/>
        <rFont val="Arial"/>
        <family val="2"/>
      </rPr>
      <t>0-inf</t>
    </r>
    <r>
      <rPr>
        <b/>
        <sz val="10"/>
        <rFont val="Arial"/>
        <family val="2"/>
      </rPr>
      <t xml:space="preserve"> (h)</t>
    </r>
  </si>
  <si>
    <r>
      <t>AUC</t>
    </r>
    <r>
      <rPr>
        <b/>
        <vertAlign val="subscript"/>
        <sz val="10"/>
        <rFont val="Arial"/>
        <family val="2"/>
      </rPr>
      <t xml:space="preserve">Extra </t>
    </r>
    <r>
      <rPr>
        <b/>
        <sz val="10"/>
        <rFont val="Arial"/>
        <family val="2"/>
      </rPr>
      <t>(%)</t>
    </r>
  </si>
  <si>
    <r>
      <t>AUMC</t>
    </r>
    <r>
      <rPr>
        <b/>
        <vertAlign val="subscript"/>
        <sz val="10"/>
        <rFont val="Arial"/>
        <family val="2"/>
      </rPr>
      <t xml:space="preserve">Extra </t>
    </r>
    <r>
      <rPr>
        <b/>
        <sz val="10"/>
        <rFont val="Arial"/>
        <family val="2"/>
      </rPr>
      <t>(%)</t>
    </r>
  </si>
  <si>
    <r>
      <t>Bioavailability (%)</t>
    </r>
    <r>
      <rPr>
        <vertAlign val="superscript"/>
        <sz val="10"/>
        <rFont val="Arial"/>
        <family val="2"/>
      </rPr>
      <t>a</t>
    </r>
  </si>
  <si>
    <t>-</t>
  </si>
  <si>
    <t>ND  = Not determined (Parameters not determined due to inadequately defined terminal elimination phase)</t>
  </si>
  <si>
    <t>BQL = Below the lower limit of quantitation (LLOQ)</t>
  </si>
  <si>
    <t>If the adjusted rsq (linear regression coefficient of the concentration value on the terminal phase) is less than 0.9, T1/2 might not be accurately estimated.</t>
  </si>
  <si>
    <r>
      <t>If the % AUC</t>
    </r>
    <r>
      <rPr>
        <vertAlign val="subscript"/>
        <sz val="10"/>
        <rFont val="Arial"/>
        <family val="2"/>
      </rPr>
      <t>Extra</t>
    </r>
    <r>
      <rPr>
        <sz val="10"/>
        <rFont val="Arial"/>
        <family val="2"/>
      </rPr>
      <t xml:space="preserve"> &gt; 20%, AUC</t>
    </r>
    <r>
      <rPr>
        <vertAlign val="subscript"/>
        <sz val="10"/>
        <rFont val="Arial"/>
        <family val="2"/>
      </rPr>
      <t>0-inf</t>
    </r>
    <r>
      <rPr>
        <sz val="10"/>
        <rFont val="Arial"/>
        <family val="2"/>
      </rPr>
      <t>, Cl, MRT</t>
    </r>
    <r>
      <rPr>
        <vertAlign val="subscript"/>
        <sz val="10"/>
        <rFont val="Arial"/>
        <family val="2"/>
      </rPr>
      <t>0-inf</t>
    </r>
    <r>
      <rPr>
        <sz val="10"/>
        <rFont val="Arial"/>
        <family val="2"/>
      </rPr>
      <t xml:space="preserve"> and Vd</t>
    </r>
    <r>
      <rPr>
        <vertAlign val="subscript"/>
        <sz val="10"/>
        <rFont val="Arial"/>
        <family val="2"/>
      </rPr>
      <t>ss</t>
    </r>
    <r>
      <rPr>
        <sz val="10"/>
        <rFont val="Arial"/>
        <family val="2"/>
      </rPr>
      <t xml:space="preserve"> might not be accurately estimated.</t>
    </r>
  </si>
  <si>
    <r>
      <t>If the % AUMC</t>
    </r>
    <r>
      <rPr>
        <vertAlign val="subscript"/>
        <sz val="10"/>
        <rFont val="Arial"/>
        <family val="2"/>
      </rPr>
      <t>Extra</t>
    </r>
    <r>
      <rPr>
        <sz val="10"/>
        <rFont val="Arial"/>
        <family val="2"/>
      </rPr>
      <t xml:space="preserve"> &gt; 20%, MRT</t>
    </r>
    <r>
      <rPr>
        <vertAlign val="subscript"/>
        <sz val="10"/>
        <rFont val="Arial"/>
        <family val="2"/>
      </rPr>
      <t>0-inf</t>
    </r>
    <r>
      <rPr>
        <sz val="10"/>
        <rFont val="Arial"/>
        <family val="2"/>
      </rPr>
      <t xml:space="preserve"> and Vd</t>
    </r>
    <r>
      <rPr>
        <vertAlign val="subscript"/>
        <sz val="10"/>
        <rFont val="Arial"/>
        <family val="2"/>
      </rPr>
      <t>ss</t>
    </r>
    <r>
      <rPr>
        <sz val="10"/>
        <rFont val="Arial"/>
        <family val="2"/>
      </rPr>
      <t xml:space="preserve"> might not be accurately estimated.</t>
    </r>
  </si>
  <si>
    <r>
      <t>The adjusted linear regression coefficient of the concentration value on the terminal phase is less than 0.9, T</t>
    </r>
    <r>
      <rPr>
        <vertAlign val="subscript"/>
        <sz val="10"/>
        <rFont val="Arial"/>
        <family val="2"/>
      </rPr>
      <t>1/2</t>
    </r>
    <r>
      <rPr>
        <sz val="10"/>
        <rFont val="Arial"/>
        <family val="2"/>
      </rPr>
      <t xml:space="preserve"> might not be accurately estimated.</t>
    </r>
  </si>
  <si>
    <r>
      <t>a: Bioavailability (%) was calculated using AUC</t>
    </r>
    <r>
      <rPr>
        <vertAlign val="subscript"/>
        <sz val="10"/>
        <rFont val="Arial"/>
        <family val="2"/>
      </rPr>
      <t>0-inf</t>
    </r>
    <r>
      <rPr>
        <sz val="10"/>
        <rFont val="Arial"/>
        <family val="2"/>
      </rPr>
      <t xml:space="preserve"> (if all AUC</t>
    </r>
    <r>
      <rPr>
        <vertAlign val="subscript"/>
        <sz val="10"/>
        <rFont val="Arial"/>
        <family val="2"/>
      </rPr>
      <t>Extra</t>
    </r>
    <r>
      <rPr>
        <sz val="10"/>
        <rFont val="Arial"/>
        <family val="2"/>
      </rPr>
      <t xml:space="preserve"> &lt; 20%) or AUC</t>
    </r>
    <r>
      <rPr>
        <vertAlign val="subscript"/>
        <sz val="10"/>
        <rFont val="Arial"/>
        <family val="2"/>
      </rPr>
      <t>0-last</t>
    </r>
    <r>
      <rPr>
        <sz val="10"/>
        <rFont val="Arial"/>
        <family val="2"/>
      </rPr>
      <t xml:space="preserve"> (if one or more AUC</t>
    </r>
    <r>
      <rPr>
        <vertAlign val="subscript"/>
        <sz val="10"/>
        <rFont val="Arial"/>
        <family val="2"/>
      </rPr>
      <t>Extra</t>
    </r>
    <r>
      <rPr>
        <sz val="10"/>
        <rFont val="Arial"/>
        <family val="2"/>
      </rPr>
      <t xml:space="preserve"> &gt; 20%) with Nominal Dose</t>
    </r>
  </si>
  <si>
    <t>Mean IV bolus1 (5.00 mg/kg)</t>
  </si>
  <si>
    <t>Mean PO2 (10.0 mg/kg)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</si>
</sst>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76" formatCode="0_ "/>
    <numFmt numFmtId="177" formatCode="0.00_ "/>
    <numFmt numFmtId="180" formatCode="[$-409]yyyy/m/d\ h:mm\ AM/PM;@"/>
    <numFmt numFmtId="181" formatCode="[$-409]d\-mmm\-yy;@"/>
    <numFmt numFmtId="184" formatCode="0.0000_ "/>
    <numFmt numFmtId="185" formatCode="0.000_ "/>
    <numFmt numFmtId="186" formatCode="0.0_ "/>
    <numFmt numFmtId="187" formatCode="0.00000_ "/>
  </numFmts>
  <fonts count="30">
    <font>
      <sz val="12"/>
      <color rgb="FF000000"/>
      <name val="宋体"/>
    </font>
    <font>
      <sz val="11"/>
      <color rgb="FF000000"/>
      <name val="宋体"/>
      <family val="3"/>
      <charset val="134"/>
    </font>
    <font>
      <sz val="11"/>
      <color indexed="0"/>
      <name val="Calibri"/>
      <family val="2"/>
    </font>
    <font>
      <sz val="12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b/>
      <sz val="18"/>
      <color theme="3"/>
      <name val="맑은 고딕"/>
      <family val="1"/>
      <scheme val="major"/>
    </font>
    <font>
      <b/>
      <sz val="11"/>
      <color theme="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b/>
      <vertAlign val="subscript"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9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CFFCC"/>
      </patternFill>
    </fill>
    <fill>
      <patternFill patternType="solid">
        <fgColor rgb="FFFFCC99"/>
      </patternFill>
    </fill>
    <fill>
      <patternFill patternType="solid">
        <fgColor rgb="FFFFFF99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FFFF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auto="1"/>
      </right>
      <top/>
      <bottom/>
      <diagonal/>
    </border>
  </borders>
  <cellStyleXfs count="37">
    <xf numFmtId="0" fontId="0" fillId="0" borderId="0">
      <alignment vertical="center"/>
    </xf>
    <xf numFmtId="181" fontId="3" fillId="0" borderId="0">
      <alignment vertical="top"/>
    </xf>
    <xf numFmtId="0" fontId="3" fillId="0" borderId="0">
      <alignment vertical="center"/>
    </xf>
    <xf numFmtId="180" fontId="4" fillId="0" borderId="0"/>
    <xf numFmtId="0" fontId="4" fillId="0" borderId="0"/>
    <xf numFmtId="180" fontId="5" fillId="0" borderId="0"/>
    <xf numFmtId="0" fontId="5" fillId="0" borderId="0">
      <alignment vertical="top"/>
    </xf>
    <xf numFmtId="180" fontId="5" fillId="0" borderId="0">
      <alignment vertical="top"/>
    </xf>
    <xf numFmtId="180" fontId="4" fillId="0" borderId="0">
      <alignment vertical="top"/>
    </xf>
    <xf numFmtId="0" fontId="6" fillId="0" borderId="0"/>
    <xf numFmtId="0" fontId="7" fillId="6" borderId="0">
      <alignment vertical="top"/>
    </xf>
    <xf numFmtId="0" fontId="8" fillId="7" borderId="0">
      <alignment vertical="top"/>
    </xf>
    <xf numFmtId="181" fontId="3" fillId="0" borderId="0">
      <alignment vertical="center"/>
    </xf>
    <xf numFmtId="180" fontId="6" fillId="0" borderId="0">
      <alignment vertical="center"/>
    </xf>
    <xf numFmtId="0" fontId="3" fillId="0" borderId="0">
      <alignment vertical="top"/>
    </xf>
    <xf numFmtId="180" fontId="3" fillId="0" borderId="0">
      <alignment vertical="top"/>
    </xf>
    <xf numFmtId="177" fontId="3" fillId="0" borderId="0"/>
    <xf numFmtId="0" fontId="6" fillId="0" borderId="0">
      <alignment vertical="center"/>
    </xf>
    <xf numFmtId="0" fontId="1" fillId="0" borderId="0">
      <alignment vertical="center"/>
    </xf>
    <xf numFmtId="0" fontId="9" fillId="0" borderId="1">
      <alignment vertical="top"/>
    </xf>
    <xf numFmtId="0" fontId="10" fillId="0" borderId="2">
      <alignment vertical="top"/>
    </xf>
    <xf numFmtId="0" fontId="11" fillId="0" borderId="3">
      <alignment vertical="top"/>
    </xf>
    <xf numFmtId="0" fontId="11" fillId="0" borderId="0">
      <alignment vertical="top"/>
    </xf>
    <xf numFmtId="0" fontId="12" fillId="0" borderId="0">
      <alignment vertical="top"/>
    </xf>
    <xf numFmtId="181" fontId="5" fillId="0" borderId="0">
      <alignment vertical="top"/>
    </xf>
    <xf numFmtId="0" fontId="13" fillId="8" borderId="4">
      <alignment vertical="top"/>
    </xf>
    <xf numFmtId="0" fontId="14" fillId="0" borderId="5">
      <alignment vertical="top"/>
    </xf>
    <xf numFmtId="0" fontId="2" fillId="5" borderId="6">
      <alignment vertical="top"/>
    </xf>
    <xf numFmtId="9" fontId="2" fillId="0" borderId="0">
      <alignment vertical="top"/>
    </xf>
    <xf numFmtId="0" fontId="15" fillId="0" borderId="0">
      <alignment vertical="top"/>
    </xf>
    <xf numFmtId="0" fontId="16" fillId="0" borderId="0">
      <alignment vertical="top"/>
    </xf>
    <xf numFmtId="0" fontId="17" fillId="9" borderId="7">
      <alignment vertical="top"/>
    </xf>
    <xf numFmtId="0" fontId="18" fillId="3" borderId="7">
      <alignment vertical="top"/>
    </xf>
    <xf numFmtId="0" fontId="19" fillId="9" borderId="8">
      <alignment vertical="top"/>
    </xf>
    <xf numFmtId="0" fontId="20" fillId="10" borderId="0">
      <alignment vertical="top"/>
    </xf>
    <xf numFmtId="0" fontId="21" fillId="0" borderId="9">
      <alignment vertical="top"/>
    </xf>
    <xf numFmtId="0" fontId="28" fillId="0" borderId="0">
      <alignment vertical="center"/>
    </xf>
  </cellStyleXfs>
  <cellXfs count="91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176" fontId="4" fillId="3" borderId="0" xfId="0" applyNumberFormat="1" applyFont="1" applyFill="1" applyAlignment="1">
      <alignment horizontal="left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2" fontId="22" fillId="0" borderId="15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2" fontId="22" fillId="0" borderId="19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 wrapText="1"/>
    </xf>
    <xf numFmtId="2" fontId="22" fillId="0" borderId="2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vertical="top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36" applyFont="1" applyAlignment="1">
      <alignment horizontal="center" vertical="center"/>
    </xf>
    <xf numFmtId="177" fontId="4" fillId="0" borderId="0" xfId="36" applyNumberFormat="1" applyFont="1" applyProtection="1">
      <alignment vertical="center"/>
      <protection locked="0"/>
    </xf>
    <xf numFmtId="177" fontId="4" fillId="0" borderId="0" xfId="36" applyNumberFormat="1" applyFont="1" applyAlignment="1" applyProtection="1">
      <alignment vertical="center" wrapText="1"/>
      <protection locked="0"/>
    </xf>
    <xf numFmtId="2" fontId="29" fillId="0" borderId="0" xfId="0" applyNumberFormat="1" applyFont="1" applyAlignment="1">
      <alignment vertical="top"/>
    </xf>
    <xf numFmtId="0" fontId="3" fillId="0" borderId="0" xfId="0" applyFont="1">
      <alignment vertical="center"/>
    </xf>
    <xf numFmtId="184" fontId="22" fillId="0" borderId="17" xfId="0" applyNumberFormat="1" applyFont="1" applyBorder="1" applyAlignment="1">
      <alignment horizontal="center" vertical="center"/>
    </xf>
    <xf numFmtId="185" fontId="22" fillId="0" borderId="17" xfId="0" applyNumberFormat="1" applyFont="1" applyBorder="1" applyAlignment="1">
      <alignment horizontal="center" vertical="center"/>
    </xf>
    <xf numFmtId="177" fontId="22" fillId="0" borderId="17" xfId="0" applyNumberFormat="1" applyFont="1" applyBorder="1" applyAlignment="1">
      <alignment horizontal="center" vertical="center"/>
    </xf>
    <xf numFmtId="186" fontId="22" fillId="0" borderId="17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8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85" fontId="4" fillId="0" borderId="0" xfId="0" applyNumberFormat="1" applyFont="1" applyAlignment="1">
      <alignment horizontal="center" vertical="center"/>
    </xf>
    <xf numFmtId="185" fontId="22" fillId="0" borderId="19" xfId="0" applyNumberFormat="1" applyFont="1" applyBorder="1" applyAlignment="1">
      <alignment horizontal="center" vertical="center"/>
    </xf>
    <xf numFmtId="177" fontId="22" fillId="0" borderId="19" xfId="0" applyNumberFormat="1" applyFont="1" applyBorder="1" applyAlignment="1">
      <alignment horizontal="center" vertical="center"/>
    </xf>
    <xf numFmtId="186" fontId="22" fillId="0" borderId="19" xfId="0" applyNumberFormat="1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 wrapText="1"/>
    </xf>
    <xf numFmtId="186" fontId="4" fillId="0" borderId="11" xfId="0" applyNumberFormat="1" applyFont="1" applyBorder="1" applyAlignment="1">
      <alignment horizontal="center" vertical="center" wrapText="1"/>
    </xf>
    <xf numFmtId="186" fontId="4" fillId="0" borderId="0" xfId="36" applyNumberFormat="1" applyFont="1" applyAlignment="1" applyProtection="1">
      <alignment vertical="center" wrapText="1"/>
      <protection locked="0"/>
    </xf>
    <xf numFmtId="0" fontId="4" fillId="11" borderId="20" xfId="0" applyFont="1" applyFill="1" applyBorder="1">
      <alignment vertical="center"/>
    </xf>
    <xf numFmtId="177" fontId="4" fillId="0" borderId="0" xfId="0" applyNumberFormat="1" applyFont="1" applyAlignment="1" applyProtection="1">
      <alignment horizontal="left" vertical="center"/>
      <protection locked="0"/>
    </xf>
    <xf numFmtId="0" fontId="22" fillId="0" borderId="37" xfId="0" applyFont="1" applyBorder="1" applyAlignment="1">
      <alignment horizontal="left" vertical="center"/>
    </xf>
    <xf numFmtId="176" fontId="4" fillId="0" borderId="0" xfId="0" applyNumberFormat="1" applyFont="1" applyAlignment="1" applyProtection="1">
      <alignment vertical="center" wrapText="1"/>
      <protection locked="0"/>
    </xf>
    <xf numFmtId="177" fontId="4" fillId="0" borderId="0" xfId="0" applyNumberFormat="1" applyFont="1" applyAlignment="1" applyProtection="1">
      <alignment vertical="center" wrapText="1"/>
      <protection locked="0"/>
    </xf>
    <xf numFmtId="177" fontId="4" fillId="0" borderId="0" xfId="0" applyNumberFormat="1" applyFont="1" applyProtection="1">
      <alignment vertical="center"/>
      <protection locked="0"/>
    </xf>
    <xf numFmtId="0" fontId="4" fillId="11" borderId="0" xfId="0" applyFont="1" applyFill="1">
      <alignment vertical="center"/>
    </xf>
    <xf numFmtId="0" fontId="4" fillId="11" borderId="38" xfId="0" applyFont="1" applyFill="1" applyBorder="1">
      <alignment vertical="center"/>
    </xf>
    <xf numFmtId="186" fontId="4" fillId="0" borderId="0" xfId="0" applyNumberFormat="1" applyFont="1" applyAlignment="1" applyProtection="1">
      <alignment vertical="center" wrapText="1"/>
      <protection locked="0"/>
    </xf>
    <xf numFmtId="0" fontId="4" fillId="0" borderId="38" xfId="0" applyFont="1" applyBorder="1" applyAlignment="1" applyProtection="1">
      <alignment vertical="top" wrapText="1"/>
      <protection locked="0"/>
    </xf>
    <xf numFmtId="0" fontId="22" fillId="0" borderId="37" xfId="36" applyFont="1" applyBorder="1" applyAlignment="1">
      <alignment horizontal="left" vertical="center"/>
    </xf>
    <xf numFmtId="0" fontId="4" fillId="0" borderId="38" xfId="36" applyFont="1" applyBorder="1" applyAlignment="1" applyProtection="1">
      <alignment vertical="top" wrapText="1"/>
      <protection locked="0"/>
    </xf>
    <xf numFmtId="0" fontId="22" fillId="0" borderId="41" xfId="36" applyFont="1" applyBorder="1">
      <alignment vertical="center"/>
    </xf>
    <xf numFmtId="187" fontId="4" fillId="0" borderId="30" xfId="36" applyNumberFormat="1" applyFont="1" applyBorder="1" applyAlignment="1" applyProtection="1">
      <alignment horizontal="left" vertical="center"/>
      <protection locked="0"/>
    </xf>
    <xf numFmtId="177" fontId="4" fillId="0" borderId="30" xfId="36" applyNumberFormat="1" applyFont="1" applyBorder="1" applyAlignment="1" applyProtection="1">
      <alignment horizontal="left" vertical="center"/>
      <protection locked="0"/>
    </xf>
    <xf numFmtId="0" fontId="22" fillId="0" borderId="37" xfId="0" applyFont="1" applyBorder="1">
      <alignment vertical="center"/>
    </xf>
    <xf numFmtId="177" fontId="4" fillId="0" borderId="43" xfId="0" applyNumberFormat="1" applyFont="1" applyBorder="1" applyAlignment="1" applyProtection="1">
      <alignment horizontal="left" vertical="center"/>
      <protection locked="0"/>
    </xf>
    <xf numFmtId="0" fontId="22" fillId="0" borderId="20" xfId="0" applyFont="1" applyBorder="1" applyAlignment="1" applyProtection="1">
      <alignment horizontal="left" vertical="center" wrapText="1"/>
      <protection locked="0"/>
    </xf>
    <xf numFmtId="177" fontId="4" fillId="0" borderId="0" xfId="0" applyNumberFormat="1" applyFont="1" applyAlignment="1" applyProtection="1">
      <alignment vertical="center" wrapText="1"/>
      <protection locked="0"/>
    </xf>
    <xf numFmtId="0" fontId="22" fillId="4" borderId="22" xfId="0" applyFont="1" applyFill="1" applyBorder="1" applyAlignment="1">
      <alignment horizontal="center" vertical="center"/>
    </xf>
    <xf numFmtId="0" fontId="22" fillId="4" borderId="23" xfId="0" applyFont="1" applyFill="1" applyBorder="1" applyAlignment="1">
      <alignment horizontal="center" vertical="center"/>
    </xf>
    <xf numFmtId="0" fontId="22" fillId="4" borderId="39" xfId="0" applyFont="1" applyFill="1" applyBorder="1" applyAlignment="1">
      <alignment horizontal="center" vertical="center"/>
    </xf>
    <xf numFmtId="177" fontId="4" fillId="0" borderId="0" xfId="0" applyNumberFormat="1" applyFont="1" applyProtection="1">
      <alignment vertical="center"/>
      <protection locked="0"/>
    </xf>
    <xf numFmtId="0" fontId="4" fillId="0" borderId="38" xfId="0" applyFont="1" applyBorder="1" applyAlignment="1" applyProtection="1">
      <alignment vertical="top" wrapText="1"/>
      <protection locked="0"/>
    </xf>
    <xf numFmtId="0" fontId="22" fillId="4" borderId="40" xfId="0" applyFont="1" applyFill="1" applyBorder="1" applyAlignment="1">
      <alignment horizontal="center" vertical="center"/>
    </xf>
    <xf numFmtId="0" fontId="22" fillId="0" borderId="0" xfId="0" applyFont="1" applyAlignment="1" applyProtection="1">
      <alignment horizontal="left" vertical="center" wrapText="1"/>
      <protection locked="0"/>
    </xf>
    <xf numFmtId="0" fontId="23" fillId="2" borderId="29" xfId="0" applyFont="1" applyFill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22" fillId="4" borderId="35" xfId="0" applyFont="1" applyFill="1" applyBorder="1" applyAlignment="1">
      <alignment horizontal="center" vertical="center"/>
    </xf>
    <xf numFmtId="0" fontId="22" fillId="4" borderId="34" xfId="0" applyFont="1" applyFill="1" applyBorder="1" applyAlignment="1">
      <alignment horizontal="center" vertical="center"/>
    </xf>
    <xf numFmtId="0" fontId="22" fillId="4" borderId="36" xfId="0" applyFont="1" applyFill="1" applyBorder="1" applyAlignment="1">
      <alignment horizontal="center" vertical="center"/>
    </xf>
    <xf numFmtId="0" fontId="22" fillId="4" borderId="33" xfId="0" applyFont="1" applyFill="1" applyBorder="1" applyAlignment="1">
      <alignment horizontal="center" vertical="center"/>
    </xf>
    <xf numFmtId="0" fontId="4" fillId="11" borderId="20" xfId="0" applyFont="1" applyFill="1" applyBorder="1">
      <alignment vertical="center"/>
    </xf>
    <xf numFmtId="0" fontId="4" fillId="11" borderId="0" xfId="0" applyFont="1" applyFill="1">
      <alignment vertical="center"/>
    </xf>
    <xf numFmtId="0" fontId="4" fillId="11" borderId="38" xfId="0" applyFont="1" applyFill="1" applyBorder="1">
      <alignment vertical="center"/>
    </xf>
    <xf numFmtId="177" fontId="22" fillId="4" borderId="21" xfId="0" applyNumberFormat="1" applyFont="1" applyFill="1" applyBorder="1" applyAlignment="1">
      <alignment horizontal="center" vertical="center"/>
    </xf>
    <xf numFmtId="2" fontId="22" fillId="4" borderId="15" xfId="0" applyNumberFormat="1" applyFont="1" applyFill="1" applyBorder="1" applyAlignment="1">
      <alignment horizontal="center" vertical="center"/>
    </xf>
    <xf numFmtId="177" fontId="22" fillId="4" borderId="28" xfId="0" applyNumberFormat="1" applyFont="1" applyFill="1" applyBorder="1" applyAlignment="1">
      <alignment horizontal="center" vertical="center"/>
    </xf>
    <xf numFmtId="2" fontId="22" fillId="4" borderId="16" xfId="0" applyNumberFormat="1" applyFont="1" applyFill="1" applyBorder="1" applyAlignment="1">
      <alignment horizontal="center" vertical="center"/>
    </xf>
    <xf numFmtId="0" fontId="22" fillId="4" borderId="25" xfId="0" applyFont="1" applyFill="1" applyBorder="1" applyAlignment="1">
      <alignment horizontal="center" vertical="center"/>
    </xf>
    <xf numFmtId="2" fontId="22" fillId="4" borderId="26" xfId="0" applyNumberFormat="1" applyFont="1" applyFill="1" applyBorder="1" applyAlignment="1">
      <alignment horizontal="center" vertical="center"/>
    </xf>
    <xf numFmtId="2" fontId="22" fillId="4" borderId="27" xfId="0" applyNumberFormat="1" applyFont="1" applyFill="1" applyBorder="1" applyAlignment="1">
      <alignment horizontal="center" vertical="center"/>
    </xf>
    <xf numFmtId="0" fontId="22" fillId="4" borderId="21" xfId="0" applyFont="1" applyFill="1" applyBorder="1" applyAlignment="1">
      <alignment horizontal="center" vertical="center"/>
    </xf>
    <xf numFmtId="0" fontId="4" fillId="11" borderId="32" xfId="36" applyFont="1" applyFill="1" applyBorder="1" applyAlignment="1">
      <alignment horizontal="left" vertical="top" wrapText="1"/>
    </xf>
    <xf numFmtId="0" fontId="4" fillId="11" borderId="0" xfId="36" applyFont="1" applyFill="1" applyAlignment="1">
      <alignment horizontal="left" vertical="top" wrapText="1"/>
    </xf>
    <xf numFmtId="0" fontId="4" fillId="11" borderId="38" xfId="36" applyFont="1" applyFill="1" applyBorder="1" applyAlignment="1">
      <alignment horizontal="left" vertical="top" wrapText="1"/>
    </xf>
    <xf numFmtId="0" fontId="4" fillId="11" borderId="31" xfId="36" applyFont="1" applyFill="1" applyBorder="1" applyAlignment="1">
      <alignment horizontal="left" vertical="top" wrapText="1"/>
    </xf>
    <xf numFmtId="0" fontId="4" fillId="11" borderId="30" xfId="36" applyFont="1" applyFill="1" applyBorder="1" applyAlignment="1">
      <alignment horizontal="left" vertical="top" wrapText="1"/>
    </xf>
    <xf numFmtId="0" fontId="4" fillId="11" borderId="42" xfId="36" applyFont="1" applyFill="1" applyBorder="1" applyAlignment="1">
      <alignment horizontal="left" vertical="top" wrapText="1"/>
    </xf>
  </cellXfs>
  <cellStyles count="68">
    <cellStyle name="Normal 10" xfId="1" xr:uid="{00000000-0005-0000-0000-000000000000}"/>
    <cellStyle name="Normal 11" xfId="2" xr:uid="{00000000-0005-0000-0000-000001000000}"/>
    <cellStyle name="Normal 13" xfId="3" xr:uid="{00000000-0005-0000-0000-000002000000}"/>
    <cellStyle name="Normal 2" xfId="4" xr:uid="{00000000-0005-0000-0000-000003000000}"/>
    <cellStyle name="Normal 2 2" xfId="5" xr:uid="{00000000-0005-0000-0000-000004000000}"/>
    <cellStyle name="Normal 2 3" xfId="3" xr:uid="{00000000-0005-0000-0000-000005000000}"/>
    <cellStyle name="Normal 2 4" xfId="3" xr:uid="{00000000-0005-0000-0000-000006000000}"/>
    <cellStyle name="Normal 2 5" xfId="3" xr:uid="{00000000-0005-0000-0000-000007000000}"/>
    <cellStyle name="Normal 2 6" xfId="4" xr:uid="{00000000-0005-0000-0000-000008000000}"/>
    <cellStyle name="Normal 2_A-1324233.69_AB-20110221-RPK1_IV+PO-20110224" xfId="4" xr:uid="{00000000-0005-0000-0000-000009000000}"/>
    <cellStyle name="Normal 3" xfId="6" xr:uid="{00000000-0005-0000-0000-00000D000000}"/>
    <cellStyle name="Normal 3 2" xfId="7" xr:uid="{00000000-0005-0000-0000-00000E000000}"/>
    <cellStyle name="Normal 3 3" xfId="8" xr:uid="{00000000-0005-0000-0000-00000F000000}"/>
    <cellStyle name="Normal 3_model" xfId="5" xr:uid="{00000000-0005-0000-0000-000010000000}"/>
    <cellStyle name="Normal 4" xfId="4" xr:uid="{00000000-0005-0000-0000-000011000000}"/>
    <cellStyle name="Normal 5" xfId="2" xr:uid="{00000000-0005-0000-0000-000012000000}"/>
    <cellStyle name="Normal 6" xfId="3" xr:uid="{00000000-0005-0000-0000-000013000000}"/>
    <cellStyle name="Normal 6 2" xfId="3" xr:uid="{00000000-0005-0000-0000-000014000000}"/>
    <cellStyle name="Normal 6_N91059_N30-20100523-RPK2_20100603" xfId="5" xr:uid="{00000000-0005-0000-0000-000015000000}"/>
    <cellStyle name="Normal 7" xfId="9" xr:uid="{00000000-0005-0000-0000-000016000000}"/>
    <cellStyle name="Normal 8" xfId="9" xr:uid="{00000000-0005-0000-0000-000017000000}"/>
    <cellStyle name="Normal 9" xfId="4" xr:uid="{00000000-0005-0000-0000-000018000000}"/>
    <cellStyle name="Normal_GC20120315-RPK01-PO_GSK2944255A_20120322" xfId="6" xr:uid="{00000000-0005-0000-0000-000019000000}"/>
    <cellStyle name="Style 1" xfId="6" xr:uid="{00000000-0005-0000-0000-00001B000000}"/>
    <cellStyle name="检查单元格 2" xfId="25" xr:uid="{00000000-0005-0000-0000-000040000000}"/>
    <cellStyle name="警告文本 2" xfId="30" xr:uid="{00000000-0005-0000-0000-000042000000}"/>
    <cellStyle name="计算 2" xfId="31" xr:uid="{00000000-0005-0000-0000-00003F000000}"/>
    <cellStyle name="适中 2" xfId="34" xr:uid="{00000000-0005-0000-0000-000044000000}"/>
    <cellStyle name="链接单元格 2" xfId="35" xr:uid="{00000000-0005-0000-0000-000043000000}"/>
    <cellStyle name="百分比 2" xfId="28" xr:uid="{00000000-0005-0000-0000-00001C000000}"/>
    <cellStyle name="常规 10" xfId="36" xr:uid="{00000000-0005-0000-0000-000024000000}"/>
    <cellStyle name="常规 11" xfId="2" xr:uid="{00000000-0005-0000-0000-000025000000}"/>
    <cellStyle name="常规 11 2" xfId="12" xr:uid="{00000000-0005-0000-0000-000026000000}"/>
    <cellStyle name="常规 18" xfId="12" xr:uid="{00000000-0005-0000-0000-000027000000}"/>
    <cellStyle name="常规 2" xfId="2" xr:uid="{00000000-0005-0000-0000-000028000000}"/>
    <cellStyle name="常规 2 2" xfId="2" xr:uid="{00000000-0005-0000-0000-000029000000}"/>
    <cellStyle name="常规 3" xfId="2" xr:uid="{00000000-0005-0000-0000-00002A000000}"/>
    <cellStyle name="常规 3 2" xfId="2" xr:uid="{00000000-0005-0000-0000-00002B000000}"/>
    <cellStyle name="常规 3 3" xfId="13" xr:uid="{00000000-0005-0000-0000-00002C000000}"/>
    <cellStyle name="常规 3_FL-HCC_WXFL10220190_20130819" xfId="2" xr:uid="{00000000-0005-0000-0000-00002D000000}"/>
    <cellStyle name="常规 4" xfId="14" xr:uid="{00000000-0005-0000-0000-00002E000000}"/>
    <cellStyle name="常规 4 2" xfId="15" xr:uid="{00000000-0005-0000-0000-00002F000000}"/>
    <cellStyle name="常规 4 2 2" xfId="14" xr:uid="{00000000-0005-0000-0000-000030000000}"/>
    <cellStyle name="常规 4 3" xfId="14" xr:uid="{00000000-0005-0000-0000-000031000000}"/>
    <cellStyle name="常规 5" xfId="16" xr:uid="{00000000-0005-0000-0000-000032000000}"/>
    <cellStyle name="常规 5 2" xfId="16" xr:uid="{00000000-0005-0000-0000-000033000000}"/>
    <cellStyle name="常规 6" xfId="17" xr:uid="{00000000-0005-0000-0000-000034000000}"/>
    <cellStyle name="常规 6 2" xfId="14" xr:uid="{00000000-0005-0000-0000-000035000000}"/>
    <cellStyle name="常规 6_PK Report" xfId="18" xr:uid="{00000000-0005-0000-0000-000036000000}"/>
    <cellStyle name="常规 7" xfId="14" xr:uid="{00000000-0005-0000-0000-000037000000}"/>
    <cellStyle name="常规 8" xfId="2" xr:uid="{00000000-0005-0000-0000-000038000000}"/>
    <cellStyle name="常规 9" xfId="14" xr:uid="{00000000-0005-0000-0000-000039000000}"/>
    <cellStyle name="常规_md-plasma" xfId="4" xr:uid="{00000000-0005-0000-0000-00003A000000}"/>
    <cellStyle name="输入 2" xfId="32" xr:uid="{00000000-0005-0000-0000-000046000000}"/>
    <cellStyle name="输出 2" xfId="33" xr:uid="{00000000-0005-0000-0000-000045000000}"/>
    <cellStyle name="样式 1" xfId="6" xr:uid="{00000000-0005-0000-0000-000047000000}"/>
    <cellStyle name="样式 1 2" xfId="24" xr:uid="{00000000-0005-0000-0000-000048000000}"/>
    <cellStyle name="注释 2" xfId="27" xr:uid="{00000000-0005-0000-0000-000049000000}"/>
    <cellStyle name="差 2" xfId="11" xr:uid="{00000000-0005-0000-0000-000022000000}"/>
    <cellStyle name="标题 1 2" xfId="19" xr:uid="{00000000-0005-0000-0000-00001D000000}"/>
    <cellStyle name="标题 2 2" xfId="20" xr:uid="{00000000-0005-0000-0000-00001E000000}"/>
    <cellStyle name="标题 3 2" xfId="21" xr:uid="{00000000-0005-0000-0000-00001F000000}"/>
    <cellStyle name="标题 4 2" xfId="22" xr:uid="{00000000-0005-0000-0000-000020000000}"/>
    <cellStyle name="标题 5" xfId="23" xr:uid="{00000000-0005-0000-0000-000021000000}"/>
    <cellStyle name="표준" xfId="0" builtinId="0"/>
    <cellStyle name="解释性文本 2" xfId="29" xr:uid="{00000000-0005-0000-0000-000041000000}"/>
    <cellStyle name="好 2" xfId="10" xr:uid="{00000000-0005-0000-0000-00003D000000}"/>
    <cellStyle name="汇总 2" xfId="26" xr:uid="{00000000-0005-0000-0000-00003E000000}"/>
  </cellStyles>
  <dxfs count="12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FFFF0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</dxfs>
  <tableStyles count="14" defaultTableStyle="TableStyleMedium2" defaultPivotStyle="PivotStyleMedium9">
    <tableStyle name="表样式 4" pivot="0" count="1" xr9:uid="{00000000-0011-0000-FFFF-FFFF00000000}">
      <tableStyleElement type="wholeTable" dxfId="11"/>
    </tableStyle>
    <tableStyle name="表样式 4_1" pivot="0" count="1" xr9:uid="{00000000-0011-0000-FFFF-FFFF01000000}">
      <tableStyleElement type="wholeTable" dxfId="10"/>
    </tableStyle>
    <tableStyle name="表样式 4_2" pivot="0" count="1" xr9:uid="{00000000-0011-0000-FFFF-FFFF02000000}">
      <tableStyleElement type="wholeTable" dxfId="9"/>
    </tableStyle>
    <tableStyle name="表样式 4_3" pivot="0" count="1" xr9:uid="{00000000-0011-0000-FFFF-FFFF03000000}">
      <tableStyleElement type="wholeTable" dxfId="8"/>
    </tableStyle>
    <tableStyle name="表样式 4_4" pivot="0" count="1" xr9:uid="{00000000-0011-0000-FFFF-FFFF04000000}">
      <tableStyleElement type="wholeTable" dxfId="7"/>
    </tableStyle>
    <tableStyle name="表样式 4_5" pivot="0" count="1" xr9:uid="{00000000-0011-0000-FFFF-FFFF05000000}">
      <tableStyleElement type="wholeTable" dxfId="6"/>
    </tableStyle>
    <tableStyle name="表样式 3" pivot="0" count="1" xr9:uid="{00000000-0011-0000-FFFF-FFFF06000000}">
      <tableStyleElement type="wholeTable" dxfId="5"/>
    </tableStyle>
    <tableStyle name="表样式 4_6" pivot="0" count="1" xr9:uid="{00000000-0011-0000-FFFF-FFFF07000000}">
      <tableStyleElement type="wholeTable" dxfId="4"/>
    </tableStyle>
    <tableStyle name="表样式 4_7" pivot="0" count="1" xr9:uid="{00000000-0011-0000-FFFF-FFFF08000000}">
      <tableStyleElement type="wholeTable" dxfId="3"/>
    </tableStyle>
    <tableStyle name="表样式 4_8" pivot="0" count="1" xr9:uid="{00000000-0011-0000-FFFF-FFFF09000000}">
      <tableStyleElement type="wholeTable" dxfId="2"/>
    </tableStyle>
    <tableStyle name="表样式 4_9" pivot="0" count="1" xr9:uid="{00000000-0011-0000-FFFF-FFFF0A000000}">
      <tableStyleElement type="wholeTable" dxfId="1"/>
    </tableStyle>
    <tableStyle name="表样式 4_10" pivot="0" count="1" xr9:uid="{00000000-0011-0000-FFFF-FFFF0B000000}">
      <tableStyleElement type="wholeTable" dxfId="0"/>
    </tableStyle>
    <tableStyle name="表样式 1" pivot="0" count="0" xr9:uid="{00000000-0011-0000-FFFF-FFFF0C000000}"/>
    <tableStyle name="表样式 1_1" pivot="0" count="0" xr9:uid="{00000000-0011-0000-FFFF-FFFF0D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/>
          <a:lstStyle/>
          <a:p>
            <a:pPr>
              <a:defRPr sz="1400" b="0">
                <a:solidFill>
                  <a:srgbClr val="595959"/>
                </a:solidFill>
                <a:latin typeface="Calibri"/>
              </a:defRPr>
            </a:pPr>
            <a:r>
              <a:rPr lang="en-US" sz="1400" b="0">
                <a:solidFill>
                  <a:srgbClr val="595959"/>
                </a:solidFill>
                <a:latin typeface="Calibri"/>
              </a:rPr>
              <a:t>Plasma Concentration of KT-00478 after IV bolus1 Dosing at 5.00 mg/kg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'PK Report (ng)'!$C$35</c:f>
              <c:strCache>
                <c:ptCount val="1"/>
                <c:pt idx="0">
                  <c:v>M01</c:v>
                </c:pt>
              </c:strCache>
            </c:strRef>
          </c:tx>
          <c:spPr>
            <a:xfrm>
              <a:off x="0" y="0"/>
              <a:ext cx="0" cy="0"/>
            </a:xfrm>
            <a:ln w="9525">
              <a:solidFill>
                <a:srgbClr val="BA9223"/>
              </a:solidFill>
            </a:ln>
          </c:spPr>
          <c:marker>
            <c:symbol val="diamond"/>
            <c:size val="5"/>
            <c:spPr>
              <a:xfrm>
                <a:off x="0" y="0"/>
                <a:ext cx="0" cy="0"/>
              </a:xfrm>
              <a:solidFill>
                <a:srgbClr val="BA9223"/>
              </a:solidFill>
              <a:ln w="9525">
                <a:solidFill>
                  <a:srgbClr val="BA9223"/>
                </a:solidFill>
                <a:prstDash val="solid"/>
              </a:ln>
            </c:spPr>
          </c:marker>
          <c:xVal>
            <c:numRef>
              <c:f>('PK Report (ng)'!$B$36,'PK Report (ng)'!$B$37,'PK Report (ng)'!$B$38,'PK Report (ng)'!$B$39,'PK Report (ng)'!$B$40,'PK Report (ng)'!$B$41,'PK Report (ng)'!$B$42,'PK Report (ng)'!$B$43,'PK Report (ng)'!$B$44,'PK Report (ng)'!$B$45)</c:f>
              <c:numCache>
                <c:formatCode>0.000_ </c:formatCode>
                <c:ptCount val="10"/>
                <c:pt idx="0" formatCode="0.0000_ ">
                  <c:v>8.3000000000000004E-2</c:v>
                </c:pt>
                <c:pt idx="1">
                  <c:v>0.25</c:v>
                </c:pt>
                <c:pt idx="2">
                  <c:v>0.5</c:v>
                </c:pt>
                <c:pt idx="3" formatCode="0.00_ ">
                  <c:v>1</c:v>
                </c:pt>
                <c:pt idx="4" formatCode="0.00_ ">
                  <c:v>2</c:v>
                </c:pt>
                <c:pt idx="5" formatCode="0.00_ ">
                  <c:v>4</c:v>
                </c:pt>
                <c:pt idx="6" formatCode="0.00_ ">
                  <c:v>6</c:v>
                </c:pt>
                <c:pt idx="7" formatCode="0.00_ ">
                  <c:v>8</c:v>
                </c:pt>
                <c:pt idx="8" formatCode="0.0_ ">
                  <c:v>12</c:v>
                </c:pt>
                <c:pt idx="9" formatCode="0.0_ ">
                  <c:v>24</c:v>
                </c:pt>
              </c:numCache>
            </c:numRef>
          </c:xVal>
          <c:yVal>
            <c:numRef>
              <c:f>('PK Report (ng)'!$C$36,'PK Report (ng)'!$C$37,'PK Report (ng)'!$C$38,'PK Report (ng)'!$C$39,'PK Report (ng)'!$C$40,'PK Report (ng)'!$C$41,'PK Report (ng)'!$C$42,'PK Report (ng)'!$C$43,'PK Report (ng)'!$C$44,'PK Report (ng)'!$C$45)</c:f>
              <c:numCache>
                <c:formatCode>0_ </c:formatCode>
                <c:ptCount val="10"/>
                <c:pt idx="0">
                  <c:v>2991</c:v>
                </c:pt>
                <c:pt idx="1">
                  <c:v>1597</c:v>
                </c:pt>
                <c:pt idx="2">
                  <c:v>816</c:v>
                </c:pt>
                <c:pt idx="3">
                  <c:v>364</c:v>
                </c:pt>
                <c:pt idx="4">
                  <c:v>121</c:v>
                </c:pt>
                <c:pt idx="5" formatCode="0.0_ ">
                  <c:v>94.9</c:v>
                </c:pt>
                <c:pt idx="6" formatCode="0.0_ ">
                  <c:v>72.099999999999994</c:v>
                </c:pt>
                <c:pt idx="7" formatCode="0.0_ ">
                  <c:v>49.9</c:v>
                </c:pt>
                <c:pt idx="8" formatCode="0.0_ ">
                  <c:v>30</c:v>
                </c:pt>
                <c:pt idx="9" formatCode="0.00_ ">
                  <c:v>6.24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7-4B0A-9279-D3D5690730E6}"/>
            </c:ext>
          </c:extLst>
        </c:ser>
        <c:ser>
          <c:idx val="1"/>
          <c:order val="1"/>
          <c:tx>
            <c:strRef>
              <c:f>'PK Report (ng)'!$D$35</c:f>
              <c:strCache>
                <c:ptCount val="1"/>
                <c:pt idx="0">
                  <c:v>M02</c:v>
                </c:pt>
              </c:strCache>
            </c:strRef>
          </c:tx>
          <c:spPr>
            <a:xfrm>
              <a:off x="0" y="0"/>
              <a:ext cx="0" cy="0"/>
            </a:xfrm>
            <a:ln w="9525">
              <a:solidFill>
                <a:srgbClr val="BA2323"/>
              </a:solidFill>
            </a:ln>
          </c:spPr>
          <c:marker>
            <c:symbol val="triangle"/>
            <c:size val="5"/>
            <c:spPr>
              <a:xfrm>
                <a:off x="0" y="0"/>
                <a:ext cx="0" cy="0"/>
              </a:xfrm>
              <a:solidFill>
                <a:srgbClr val="BA2323"/>
              </a:solidFill>
              <a:ln w="9525">
                <a:solidFill>
                  <a:srgbClr val="BA2323"/>
                </a:solidFill>
                <a:prstDash val="solid"/>
              </a:ln>
            </c:spPr>
          </c:marker>
          <c:xVal>
            <c:numRef>
              <c:f>('PK Report (ng)'!$B$36,'PK Report (ng)'!$B$37,'PK Report (ng)'!$B$38,'PK Report (ng)'!$B$39,'PK Report (ng)'!$B$40,'PK Report (ng)'!$B$41,'PK Report (ng)'!$B$42,'PK Report (ng)'!$B$43,'PK Report (ng)'!$B$44,'PK Report (ng)'!$B$45)</c:f>
              <c:numCache>
                <c:formatCode>0.000_ </c:formatCode>
                <c:ptCount val="10"/>
                <c:pt idx="0" formatCode="0.0000_ ">
                  <c:v>8.3000000000000004E-2</c:v>
                </c:pt>
                <c:pt idx="1">
                  <c:v>0.25</c:v>
                </c:pt>
                <c:pt idx="2">
                  <c:v>0.5</c:v>
                </c:pt>
                <c:pt idx="3" formatCode="0.00_ ">
                  <c:v>1</c:v>
                </c:pt>
                <c:pt idx="4" formatCode="0.00_ ">
                  <c:v>2</c:v>
                </c:pt>
                <c:pt idx="5" formatCode="0.00_ ">
                  <c:v>4</c:v>
                </c:pt>
                <c:pt idx="6" formatCode="0.00_ ">
                  <c:v>6</c:v>
                </c:pt>
                <c:pt idx="7" formatCode="0.00_ ">
                  <c:v>8</c:v>
                </c:pt>
                <c:pt idx="8" formatCode="0.0_ ">
                  <c:v>12</c:v>
                </c:pt>
                <c:pt idx="9" formatCode="0.0_ ">
                  <c:v>24</c:v>
                </c:pt>
              </c:numCache>
            </c:numRef>
          </c:xVal>
          <c:yVal>
            <c:numRef>
              <c:f>('PK Report (ng)'!$D$36,'PK Report (ng)'!$D$37,'PK Report (ng)'!$D$38,'PK Report (ng)'!$D$39,'PK Report (ng)'!$D$40,'PK Report (ng)'!$D$41,'PK Report (ng)'!$D$42,'PK Report (ng)'!$D$43,'PK Report (ng)'!$D$44,'PK Report (ng)'!$D$45)</c:f>
              <c:numCache>
                <c:formatCode>0_ </c:formatCode>
                <c:ptCount val="10"/>
                <c:pt idx="0">
                  <c:v>3512</c:v>
                </c:pt>
                <c:pt idx="1">
                  <c:v>1799</c:v>
                </c:pt>
                <c:pt idx="2">
                  <c:v>1098</c:v>
                </c:pt>
                <c:pt idx="3">
                  <c:v>452</c:v>
                </c:pt>
                <c:pt idx="4">
                  <c:v>158</c:v>
                </c:pt>
                <c:pt idx="5">
                  <c:v>134</c:v>
                </c:pt>
                <c:pt idx="6">
                  <c:v>110</c:v>
                </c:pt>
                <c:pt idx="7" formatCode="0.0_ ">
                  <c:v>81.2</c:v>
                </c:pt>
                <c:pt idx="8" formatCode="0.0_ ">
                  <c:v>68.099999999999994</c:v>
                </c:pt>
                <c:pt idx="9" formatCode="0.00_ ">
                  <c:v>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7-4B0A-9279-D3D5690730E6}"/>
            </c:ext>
          </c:extLst>
        </c:ser>
        <c:ser>
          <c:idx val="2"/>
          <c:order val="2"/>
          <c:tx>
            <c:strRef>
              <c:f>'PK Report (ng)'!$E$35</c:f>
              <c:strCache>
                <c:ptCount val="1"/>
                <c:pt idx="0">
                  <c:v>M03</c:v>
                </c:pt>
              </c:strCache>
            </c:strRef>
          </c:tx>
          <c:spPr>
            <a:xfrm>
              <a:off x="0" y="0"/>
              <a:ext cx="0" cy="0"/>
            </a:xfrm>
            <a:ln w="9525">
              <a:solidFill>
                <a:srgbClr val="239FBA"/>
              </a:solidFill>
            </a:ln>
          </c:spPr>
          <c:marker>
            <c:symbol val="star"/>
            <c:size val="5"/>
            <c:spPr>
              <a:xfrm>
                <a:off x="0" y="0"/>
                <a:ext cx="0" cy="0"/>
              </a:xfrm>
              <a:solidFill>
                <a:srgbClr val="239FBA"/>
              </a:solidFill>
              <a:ln w="9525">
                <a:solidFill>
                  <a:srgbClr val="239FBA"/>
                </a:solidFill>
                <a:prstDash val="solid"/>
              </a:ln>
            </c:spPr>
          </c:marker>
          <c:xVal>
            <c:numRef>
              <c:f>('PK Report (ng)'!$B$36,'PK Report (ng)'!$B$37,'PK Report (ng)'!$B$38,'PK Report (ng)'!$B$39,'PK Report (ng)'!$B$40,'PK Report (ng)'!$B$41,'PK Report (ng)'!$B$42,'PK Report (ng)'!$B$43,'PK Report (ng)'!$B$44,'PK Report (ng)'!$B$45)</c:f>
              <c:numCache>
                <c:formatCode>0.000_ </c:formatCode>
                <c:ptCount val="10"/>
                <c:pt idx="0" formatCode="0.0000_ ">
                  <c:v>8.3000000000000004E-2</c:v>
                </c:pt>
                <c:pt idx="1">
                  <c:v>0.25</c:v>
                </c:pt>
                <c:pt idx="2">
                  <c:v>0.5</c:v>
                </c:pt>
                <c:pt idx="3" formatCode="0.00_ ">
                  <c:v>1</c:v>
                </c:pt>
                <c:pt idx="4" formatCode="0.00_ ">
                  <c:v>2</c:v>
                </c:pt>
                <c:pt idx="5" formatCode="0.00_ ">
                  <c:v>4</c:v>
                </c:pt>
                <c:pt idx="6" formatCode="0.00_ ">
                  <c:v>6</c:v>
                </c:pt>
                <c:pt idx="7" formatCode="0.00_ ">
                  <c:v>8</c:v>
                </c:pt>
                <c:pt idx="8" formatCode="0.0_ ">
                  <c:v>12</c:v>
                </c:pt>
                <c:pt idx="9" formatCode="0.0_ ">
                  <c:v>24</c:v>
                </c:pt>
              </c:numCache>
            </c:numRef>
          </c:xVal>
          <c:yVal>
            <c:numRef>
              <c:f>('PK Report (ng)'!$E$36,'PK Report (ng)'!$E$37,'PK Report (ng)'!$E$38,'PK Report (ng)'!$E$39,'PK Report (ng)'!$E$40,'PK Report (ng)'!$E$41,'PK Report (ng)'!$E$42,'PK Report (ng)'!$E$43,'PK Report (ng)'!$E$44,'PK Report (ng)'!$E$45)</c:f>
              <c:numCache>
                <c:formatCode>0_ </c:formatCode>
                <c:ptCount val="10"/>
                <c:pt idx="0">
                  <c:v>3409</c:v>
                </c:pt>
                <c:pt idx="1">
                  <c:v>2023</c:v>
                </c:pt>
                <c:pt idx="2">
                  <c:v>908</c:v>
                </c:pt>
                <c:pt idx="3">
                  <c:v>366</c:v>
                </c:pt>
                <c:pt idx="4">
                  <c:v>121</c:v>
                </c:pt>
                <c:pt idx="5" formatCode="0.0_ ">
                  <c:v>81</c:v>
                </c:pt>
                <c:pt idx="6" formatCode="0.0_ ">
                  <c:v>55.6</c:v>
                </c:pt>
                <c:pt idx="7" formatCode="0.0_ ">
                  <c:v>47.4</c:v>
                </c:pt>
                <c:pt idx="8" formatCode="0.0_ ">
                  <c:v>35</c:v>
                </c:pt>
                <c:pt idx="9" formatCode="0.00_ ">
                  <c:v>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E7-4B0A-9279-D3D5690730E6}"/>
            </c:ext>
          </c:extLst>
        </c:ser>
        <c:ser>
          <c:idx val="3"/>
          <c:order val="3"/>
          <c:tx>
            <c:strRef>
              <c:f>'PK Report (ng)'!$F$35</c:f>
              <c:strCache>
                <c:ptCount val="1"/>
                <c:pt idx="0">
                  <c:v>Mean</c:v>
                </c:pt>
              </c:strCache>
            </c:strRef>
          </c:tx>
          <c:spPr>
            <a:xfrm>
              <a:off x="0" y="0"/>
              <a:ext cx="0" cy="0"/>
            </a:xfrm>
            <a:ln w="9525">
              <a:solidFill>
                <a:srgbClr val="899B00"/>
              </a:solidFill>
            </a:ln>
          </c:spPr>
          <c:marker>
            <c:symbol val="circle"/>
            <c:size val="5"/>
            <c:spPr>
              <a:xfrm>
                <a:off x="0" y="0"/>
                <a:ext cx="0" cy="0"/>
              </a:xfrm>
              <a:solidFill>
                <a:srgbClr val="899B00"/>
              </a:solidFill>
              <a:ln w="9525">
                <a:solidFill>
                  <a:srgbClr val="899B00"/>
                </a:solidFill>
                <a:prstDash val="solid"/>
              </a:ln>
            </c:spPr>
          </c:marker>
          <c:xVal>
            <c:numRef>
              <c:f>('PK Report (ng)'!$B$36,'PK Report (ng)'!$B$37,'PK Report (ng)'!$B$38,'PK Report (ng)'!$B$39,'PK Report (ng)'!$B$40,'PK Report (ng)'!$B$41,'PK Report (ng)'!$B$42,'PK Report (ng)'!$B$43,'PK Report (ng)'!$B$44,'PK Report (ng)'!$B$45)</c:f>
              <c:numCache>
                <c:formatCode>0.000_ </c:formatCode>
                <c:ptCount val="10"/>
                <c:pt idx="0" formatCode="0.0000_ ">
                  <c:v>8.3000000000000004E-2</c:v>
                </c:pt>
                <c:pt idx="1">
                  <c:v>0.25</c:v>
                </c:pt>
                <c:pt idx="2">
                  <c:v>0.5</c:v>
                </c:pt>
                <c:pt idx="3" formatCode="0.00_ ">
                  <c:v>1</c:v>
                </c:pt>
                <c:pt idx="4" formatCode="0.00_ ">
                  <c:v>2</c:v>
                </c:pt>
                <c:pt idx="5" formatCode="0.00_ ">
                  <c:v>4</c:v>
                </c:pt>
                <c:pt idx="6" formatCode="0.00_ ">
                  <c:v>6</c:v>
                </c:pt>
                <c:pt idx="7" formatCode="0.00_ ">
                  <c:v>8</c:v>
                </c:pt>
                <c:pt idx="8" formatCode="0.0_ ">
                  <c:v>12</c:v>
                </c:pt>
                <c:pt idx="9" formatCode="0.0_ ">
                  <c:v>24</c:v>
                </c:pt>
              </c:numCache>
            </c:numRef>
          </c:xVal>
          <c:yVal>
            <c:numRef>
              <c:f>('PK Report (ng)'!$F$36,'PK Report (ng)'!$F$37,'PK Report (ng)'!$F$38,'PK Report (ng)'!$F$39,'PK Report (ng)'!$F$40,'PK Report (ng)'!$F$41,'PK Report (ng)'!$F$42,'PK Report (ng)'!$F$43,'PK Report (ng)'!$F$44,'PK Report (ng)'!$F$45)</c:f>
              <c:numCache>
                <c:formatCode>0_ </c:formatCode>
                <c:ptCount val="10"/>
                <c:pt idx="0">
                  <c:v>3304</c:v>
                </c:pt>
                <c:pt idx="1">
                  <c:v>1806.3333333333333</c:v>
                </c:pt>
                <c:pt idx="2">
                  <c:v>940.66666666666663</c:v>
                </c:pt>
                <c:pt idx="3">
                  <c:v>394</c:v>
                </c:pt>
                <c:pt idx="4">
                  <c:v>133.33333333333334</c:v>
                </c:pt>
                <c:pt idx="5">
                  <c:v>103.3</c:v>
                </c:pt>
                <c:pt idx="6" formatCode="0.0_ ">
                  <c:v>79.233333333333334</c:v>
                </c:pt>
                <c:pt idx="7" formatCode="0.0_ ">
                  <c:v>59.5</c:v>
                </c:pt>
                <c:pt idx="8" formatCode="0.0_ ">
                  <c:v>44.366666666666667</c:v>
                </c:pt>
                <c:pt idx="9" formatCode="0.00_ ">
                  <c:v>5.0533333333333337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E7-4B0A-9279-D3D569073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55552"/>
        <c:axId val="230858688"/>
      </c:scatterChart>
      <c:valAx>
        <c:axId val="230855552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50" b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</a:defRPr>
                </a:pPr>
                <a:r>
                  <a:rPr lang="en-US" sz="1050" b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</a:rPr>
                  <a:t>Time(h)</a:t>
                </a: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xfrm>
            <a:off x="0" y="0"/>
            <a:ext cx="0" cy="0"/>
          </a:xfrm>
          <a:ln w="9525">
            <a:solidFill>
              <a:schemeClr val="tx1">
                <a:tint val="15000"/>
              </a:schemeClr>
            </a:solidFill>
          </a:ln>
        </c:spPr>
        <c:txPr>
          <a:bodyPr/>
          <a:lstStyle/>
          <a:p>
            <a:pPr>
              <a:defRPr sz="900" b="0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230858688"/>
        <c:crosses val="autoZero"/>
        <c:crossBetween val="midCat"/>
        <c:majorUnit val="4"/>
      </c:valAx>
      <c:valAx>
        <c:axId val="230858688"/>
        <c:scaling>
          <c:logBase val="10"/>
          <c:orientation val="minMax"/>
        </c:scaling>
        <c:delete val="0"/>
        <c:axPos val="l"/>
        <c:majorGridlines>
          <c:spPr>
            <a:xfrm>
              <a:off x="0" y="0"/>
              <a:ext cx="0" cy="0"/>
            </a:xfrm>
            <a:ln w="9525">
              <a:solidFill>
                <a:schemeClr val="tx1">
                  <a:tint val="15000"/>
                </a:schemeClr>
              </a:solidFill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50" b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</a:defRPr>
                </a:pPr>
                <a:r>
                  <a:rPr lang="en-US" sz="1050" b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</a:rPr>
                  <a:t>Concentration (ng/mL)</a:t>
                </a: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xfrm>
            <a:off x="0" y="0"/>
            <a:ext cx="0" cy="0"/>
          </a:xfrm>
          <a:ln w="9525">
            <a:solidFill>
              <a:schemeClr val="tx1">
                <a:tint val="15000"/>
              </a:schemeClr>
            </a:solidFill>
          </a:ln>
        </c:spPr>
        <c:txPr>
          <a:bodyPr/>
          <a:lstStyle/>
          <a:p>
            <a:pPr>
              <a:defRPr sz="900" b="0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230855552"/>
        <c:crosses val="autoZero"/>
        <c:crossBetween val="between"/>
      </c:valAx>
      <c:spPr>
        <a:xfrm>
          <a:off x="0" y="0"/>
          <a:ext cx="0" cy="0"/>
        </a:xfrm>
        <a:noFill/>
        <a:ln>
          <a:noFill/>
        </a:ln>
      </c:spPr>
    </c:plotArea>
    <c:legend>
      <c:legendPos val="r"/>
      <c:overlay val="0"/>
      <c:spPr>
        <a:xfrm>
          <a:off x="0" y="0"/>
          <a:ext cx="0" cy="0"/>
        </a:xfrm>
        <a:noFill/>
        <a:ln>
          <a:noFill/>
        </a:ln>
      </c:spPr>
      <c:txPr>
        <a:bodyPr/>
        <a:lstStyle/>
        <a:p>
          <a:pPr>
            <a:defRPr sz="900" b="0">
              <a:solidFill>
                <a:srgbClr val="595959"/>
              </a:solidFill>
              <a:latin typeface="Calibri"/>
            </a:defRPr>
          </a:pPr>
          <a:endParaRPr lang="ko-KR"/>
        </a:p>
      </c:txPr>
    </c:legend>
    <c:plotVisOnly val="1"/>
    <c:dispBlanksAs val="span"/>
    <c:showDLblsOverMax val="1"/>
  </c:chart>
  <c:spPr>
    <a:xfrm>
      <a:off x="0" y="0"/>
      <a:ext cx="0" cy="0"/>
    </a:xfr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txPr>
    <a:bodyPr/>
    <a:lstStyle/>
    <a:p>
      <a:pPr>
        <a:defRPr b="0">
          <a:solidFill>
            <a:schemeClr val="tx1">
              <a:lumMod val="65000"/>
              <a:lumOff val="35000"/>
            </a:schemeClr>
          </a:solidFill>
          <a:latin typeface="+mn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/>
          <a:lstStyle/>
          <a:p>
            <a:pPr>
              <a:defRPr sz="1400" b="0">
                <a:solidFill>
                  <a:srgbClr val="595959"/>
                </a:solidFill>
                <a:latin typeface="Calibri"/>
              </a:defRPr>
            </a:pPr>
            <a:r>
              <a:rPr lang="en-US" sz="1400" b="0">
                <a:solidFill>
                  <a:srgbClr val="595959"/>
                </a:solidFill>
                <a:latin typeface="Calibri"/>
              </a:rPr>
              <a:t>Plasma Concentration of KT-00478 after PO2 Dosing at 10.0 mg/kg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'PK Report (ng)'!$K$35</c:f>
              <c:strCache>
                <c:ptCount val="1"/>
                <c:pt idx="0">
                  <c:v>M04</c:v>
                </c:pt>
              </c:strCache>
            </c:strRef>
          </c:tx>
          <c:spPr>
            <a:xfrm>
              <a:off x="0" y="0"/>
              <a:ext cx="0" cy="0"/>
            </a:xfrm>
            <a:ln w="9525">
              <a:solidFill>
                <a:srgbClr val="BA9223"/>
              </a:solidFill>
            </a:ln>
          </c:spPr>
          <c:marker>
            <c:symbol val="diamond"/>
            <c:size val="5"/>
            <c:spPr>
              <a:xfrm>
                <a:off x="0" y="0"/>
                <a:ext cx="0" cy="0"/>
              </a:xfrm>
              <a:solidFill>
                <a:srgbClr val="BA9223"/>
              </a:solidFill>
              <a:ln w="9525">
                <a:solidFill>
                  <a:srgbClr val="BA9223"/>
                </a:solidFill>
                <a:prstDash val="solid"/>
              </a:ln>
            </c:spPr>
          </c:marker>
          <c:xVal>
            <c:numRef>
              <c:f>('PK Report (ng)'!$J$36,'PK Report (ng)'!$J$37,'PK Report (ng)'!$J$38,'PK Report (ng)'!$J$39,'PK Report (ng)'!$J$40,'PK Report (ng)'!$J$41,'PK Report (ng)'!$J$42,'PK Report (ng)'!$J$43,'PK Report (ng)'!$J$44)</c:f>
              <c:numCache>
                <c:formatCode>0.000_ </c:formatCode>
                <c:ptCount val="9"/>
                <c:pt idx="0">
                  <c:v>0.25</c:v>
                </c:pt>
                <c:pt idx="1">
                  <c:v>0.5</c:v>
                </c:pt>
                <c:pt idx="2" formatCode="0.00_ ">
                  <c:v>1</c:v>
                </c:pt>
                <c:pt idx="3" formatCode="0.00_ ">
                  <c:v>2</c:v>
                </c:pt>
                <c:pt idx="4" formatCode="0.00_ ">
                  <c:v>4</c:v>
                </c:pt>
                <c:pt idx="5" formatCode="0.00_ ">
                  <c:v>6</c:v>
                </c:pt>
                <c:pt idx="6" formatCode="0.00_ ">
                  <c:v>8</c:v>
                </c:pt>
                <c:pt idx="7" formatCode="0.0_ ">
                  <c:v>12</c:v>
                </c:pt>
                <c:pt idx="8" formatCode="0.0_ ">
                  <c:v>24</c:v>
                </c:pt>
              </c:numCache>
            </c:numRef>
          </c:xVal>
          <c:yVal>
            <c:numRef>
              <c:f>('PK Report (ng)'!$K$36,'PK Report (ng)'!$K$37,'PK Report (ng)'!$K$38,'PK Report (ng)'!$K$39,'PK Report (ng)'!$K$40,'PK Report (ng)'!$K$41,'PK Report (ng)'!$K$42,'PK Report (ng)'!$K$43,'PK Report (ng)'!$K$44)</c:f>
              <c:numCache>
                <c:formatCode>0_ </c:formatCode>
                <c:ptCount val="9"/>
                <c:pt idx="0">
                  <c:v>104</c:v>
                </c:pt>
                <c:pt idx="1">
                  <c:v>246</c:v>
                </c:pt>
                <c:pt idx="2">
                  <c:v>1250</c:v>
                </c:pt>
                <c:pt idx="3">
                  <c:v>310</c:v>
                </c:pt>
                <c:pt idx="4">
                  <c:v>155</c:v>
                </c:pt>
                <c:pt idx="5" formatCode="0.0_ ">
                  <c:v>87.9</c:v>
                </c:pt>
                <c:pt idx="6" formatCode="0.0_ ">
                  <c:v>79.5</c:v>
                </c:pt>
                <c:pt idx="7" formatCode="0.0_ ">
                  <c:v>40</c:v>
                </c:pt>
                <c:pt idx="8" formatCode="0.00_ ">
                  <c:v>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2-45C3-94DE-7A4F1B52B4AC}"/>
            </c:ext>
          </c:extLst>
        </c:ser>
        <c:ser>
          <c:idx val="1"/>
          <c:order val="1"/>
          <c:tx>
            <c:strRef>
              <c:f>'PK Report (ng)'!$L$35</c:f>
              <c:strCache>
                <c:ptCount val="1"/>
                <c:pt idx="0">
                  <c:v>M05</c:v>
                </c:pt>
              </c:strCache>
            </c:strRef>
          </c:tx>
          <c:spPr>
            <a:xfrm>
              <a:off x="0" y="0"/>
              <a:ext cx="0" cy="0"/>
            </a:xfrm>
            <a:ln w="9525">
              <a:solidFill>
                <a:srgbClr val="BA2323"/>
              </a:solidFill>
            </a:ln>
          </c:spPr>
          <c:marker>
            <c:symbol val="triangle"/>
            <c:size val="5"/>
            <c:spPr>
              <a:xfrm>
                <a:off x="0" y="0"/>
                <a:ext cx="0" cy="0"/>
              </a:xfrm>
              <a:solidFill>
                <a:srgbClr val="BA2323"/>
              </a:solidFill>
              <a:ln w="9525">
                <a:solidFill>
                  <a:srgbClr val="BA2323"/>
                </a:solidFill>
                <a:prstDash val="solid"/>
              </a:ln>
            </c:spPr>
          </c:marker>
          <c:xVal>
            <c:numRef>
              <c:f>('PK Report (ng)'!$J$36,'PK Report (ng)'!$J$37,'PK Report (ng)'!$J$38,'PK Report (ng)'!$J$39,'PK Report (ng)'!$J$40,'PK Report (ng)'!$J$41,'PK Report (ng)'!$J$42,'PK Report (ng)'!$J$43,'PK Report (ng)'!$J$44)</c:f>
              <c:numCache>
                <c:formatCode>0.000_ </c:formatCode>
                <c:ptCount val="9"/>
                <c:pt idx="0">
                  <c:v>0.25</c:v>
                </c:pt>
                <c:pt idx="1">
                  <c:v>0.5</c:v>
                </c:pt>
                <c:pt idx="2" formatCode="0.00_ ">
                  <c:v>1</c:v>
                </c:pt>
                <c:pt idx="3" formatCode="0.00_ ">
                  <c:v>2</c:v>
                </c:pt>
                <c:pt idx="4" formatCode="0.00_ ">
                  <c:v>4</c:v>
                </c:pt>
                <c:pt idx="5" formatCode="0.00_ ">
                  <c:v>6</c:v>
                </c:pt>
                <c:pt idx="6" formatCode="0.00_ ">
                  <c:v>8</c:v>
                </c:pt>
                <c:pt idx="7" formatCode="0.0_ ">
                  <c:v>12</c:v>
                </c:pt>
                <c:pt idx="8" formatCode="0.0_ ">
                  <c:v>24</c:v>
                </c:pt>
              </c:numCache>
            </c:numRef>
          </c:xVal>
          <c:yVal>
            <c:numRef>
              <c:f>('PK Report (ng)'!$L$36,'PK Report (ng)'!$L$37,'PK Report (ng)'!$L$38,'PK Report (ng)'!$L$39,'PK Report (ng)'!$L$40,'PK Report (ng)'!$L$41,'PK Report (ng)'!$L$42,'PK Report (ng)'!$L$43,'PK Report (ng)'!$L$44)</c:f>
              <c:numCache>
                <c:formatCode>0_ </c:formatCode>
                <c:ptCount val="9"/>
                <c:pt idx="0">
                  <c:v>1885</c:v>
                </c:pt>
                <c:pt idx="1">
                  <c:v>2509</c:v>
                </c:pt>
                <c:pt idx="2">
                  <c:v>1209</c:v>
                </c:pt>
                <c:pt idx="3">
                  <c:v>263</c:v>
                </c:pt>
                <c:pt idx="4">
                  <c:v>144</c:v>
                </c:pt>
                <c:pt idx="5">
                  <c:v>119</c:v>
                </c:pt>
                <c:pt idx="6" formatCode="0.0_ ">
                  <c:v>75.599999999999994</c:v>
                </c:pt>
                <c:pt idx="7" formatCode="0.0_ ">
                  <c:v>33.200000000000003</c:v>
                </c:pt>
                <c:pt idx="8" formatCode="0.00_ 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2-45C3-94DE-7A4F1B52B4AC}"/>
            </c:ext>
          </c:extLst>
        </c:ser>
        <c:ser>
          <c:idx val="2"/>
          <c:order val="2"/>
          <c:tx>
            <c:strRef>
              <c:f>'PK Report (ng)'!$M$35</c:f>
              <c:strCache>
                <c:ptCount val="1"/>
                <c:pt idx="0">
                  <c:v>M06</c:v>
                </c:pt>
              </c:strCache>
            </c:strRef>
          </c:tx>
          <c:spPr>
            <a:xfrm>
              <a:off x="0" y="0"/>
              <a:ext cx="0" cy="0"/>
            </a:xfrm>
            <a:ln w="9525">
              <a:solidFill>
                <a:srgbClr val="239FBA"/>
              </a:solidFill>
            </a:ln>
          </c:spPr>
          <c:marker>
            <c:symbol val="star"/>
            <c:size val="5"/>
            <c:spPr>
              <a:xfrm>
                <a:off x="0" y="0"/>
                <a:ext cx="0" cy="0"/>
              </a:xfrm>
              <a:solidFill>
                <a:srgbClr val="239FBA"/>
              </a:solidFill>
              <a:ln w="9525">
                <a:solidFill>
                  <a:srgbClr val="239FBA"/>
                </a:solidFill>
                <a:prstDash val="solid"/>
              </a:ln>
            </c:spPr>
          </c:marker>
          <c:xVal>
            <c:numRef>
              <c:f>('PK Report (ng)'!$J$36,'PK Report (ng)'!$J$37,'PK Report (ng)'!$J$38,'PK Report (ng)'!$J$39,'PK Report (ng)'!$J$40,'PK Report (ng)'!$J$41,'PK Report (ng)'!$J$42,'PK Report (ng)'!$J$43,'PK Report (ng)'!$J$44)</c:f>
              <c:numCache>
                <c:formatCode>0.000_ </c:formatCode>
                <c:ptCount val="9"/>
                <c:pt idx="0">
                  <c:v>0.25</c:v>
                </c:pt>
                <c:pt idx="1">
                  <c:v>0.5</c:v>
                </c:pt>
                <c:pt idx="2" formatCode="0.00_ ">
                  <c:v>1</c:v>
                </c:pt>
                <c:pt idx="3" formatCode="0.00_ ">
                  <c:v>2</c:v>
                </c:pt>
                <c:pt idx="4" formatCode="0.00_ ">
                  <c:v>4</c:v>
                </c:pt>
                <c:pt idx="5" formatCode="0.00_ ">
                  <c:v>6</c:v>
                </c:pt>
                <c:pt idx="6" formatCode="0.00_ ">
                  <c:v>8</c:v>
                </c:pt>
                <c:pt idx="7" formatCode="0.0_ ">
                  <c:v>12</c:v>
                </c:pt>
                <c:pt idx="8" formatCode="0.0_ ">
                  <c:v>24</c:v>
                </c:pt>
              </c:numCache>
            </c:numRef>
          </c:xVal>
          <c:yVal>
            <c:numRef>
              <c:f>('PK Report (ng)'!$M$36,'PK Report (ng)'!$M$37,'PK Report (ng)'!$M$38,'PK Report (ng)'!$M$39,'PK Report (ng)'!$M$40,'PK Report (ng)'!$M$41,'PK Report (ng)'!$M$42,'PK Report (ng)'!$M$43,'PK Report (ng)'!$M$44)</c:f>
              <c:numCache>
                <c:formatCode>0_ </c:formatCode>
                <c:ptCount val="9"/>
                <c:pt idx="0">
                  <c:v>629</c:v>
                </c:pt>
                <c:pt idx="1">
                  <c:v>991</c:v>
                </c:pt>
                <c:pt idx="2">
                  <c:v>617</c:v>
                </c:pt>
                <c:pt idx="3">
                  <c:v>117</c:v>
                </c:pt>
                <c:pt idx="4">
                  <c:v>104</c:v>
                </c:pt>
                <c:pt idx="5" formatCode="0.0_ ">
                  <c:v>81.7</c:v>
                </c:pt>
                <c:pt idx="6" formatCode="0.0_ ">
                  <c:v>66.7</c:v>
                </c:pt>
                <c:pt idx="7" formatCode="0.0_ ">
                  <c:v>32.299999999999997</c:v>
                </c:pt>
                <c:pt idx="8" formatCode="0.00_ ">
                  <c:v>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C2-45C3-94DE-7A4F1B52B4AC}"/>
            </c:ext>
          </c:extLst>
        </c:ser>
        <c:ser>
          <c:idx val="3"/>
          <c:order val="3"/>
          <c:tx>
            <c:strRef>
              <c:f>'PK Report (ng)'!$N$35</c:f>
              <c:strCache>
                <c:ptCount val="1"/>
                <c:pt idx="0">
                  <c:v>Mean</c:v>
                </c:pt>
              </c:strCache>
            </c:strRef>
          </c:tx>
          <c:spPr>
            <a:xfrm>
              <a:off x="0" y="0"/>
              <a:ext cx="0" cy="0"/>
            </a:xfrm>
            <a:ln w="9525">
              <a:solidFill>
                <a:srgbClr val="899B00"/>
              </a:solidFill>
            </a:ln>
          </c:spPr>
          <c:marker>
            <c:symbol val="circle"/>
            <c:size val="5"/>
            <c:spPr>
              <a:xfrm>
                <a:off x="0" y="0"/>
                <a:ext cx="0" cy="0"/>
              </a:xfrm>
              <a:solidFill>
                <a:srgbClr val="899B00"/>
              </a:solidFill>
              <a:ln w="9525">
                <a:solidFill>
                  <a:srgbClr val="899B00"/>
                </a:solidFill>
                <a:prstDash val="solid"/>
              </a:ln>
            </c:spPr>
          </c:marker>
          <c:xVal>
            <c:numRef>
              <c:f>('PK Report (ng)'!$J$36,'PK Report (ng)'!$J$37,'PK Report (ng)'!$J$38,'PK Report (ng)'!$J$39,'PK Report (ng)'!$J$40,'PK Report (ng)'!$J$41,'PK Report (ng)'!$J$42,'PK Report (ng)'!$J$43,'PK Report (ng)'!$J$44)</c:f>
              <c:numCache>
                <c:formatCode>0.000_ </c:formatCode>
                <c:ptCount val="9"/>
                <c:pt idx="0">
                  <c:v>0.25</c:v>
                </c:pt>
                <c:pt idx="1">
                  <c:v>0.5</c:v>
                </c:pt>
                <c:pt idx="2" formatCode="0.00_ ">
                  <c:v>1</c:v>
                </c:pt>
                <c:pt idx="3" formatCode="0.00_ ">
                  <c:v>2</c:v>
                </c:pt>
                <c:pt idx="4" formatCode="0.00_ ">
                  <c:v>4</c:v>
                </c:pt>
                <c:pt idx="5" formatCode="0.00_ ">
                  <c:v>6</c:v>
                </c:pt>
                <c:pt idx="6" formatCode="0.00_ ">
                  <c:v>8</c:v>
                </c:pt>
                <c:pt idx="7" formatCode="0.0_ ">
                  <c:v>12</c:v>
                </c:pt>
                <c:pt idx="8" formatCode="0.0_ ">
                  <c:v>24</c:v>
                </c:pt>
              </c:numCache>
            </c:numRef>
          </c:xVal>
          <c:yVal>
            <c:numRef>
              <c:f>('PK Report (ng)'!$N$36,'PK Report (ng)'!$N$37,'PK Report (ng)'!$N$38,'PK Report (ng)'!$N$39,'PK Report (ng)'!$N$40,'PK Report (ng)'!$N$41,'PK Report (ng)'!$N$42,'PK Report (ng)'!$N$43,'PK Report (ng)'!$N$44)</c:f>
              <c:numCache>
                <c:formatCode>0_ </c:formatCode>
                <c:ptCount val="9"/>
                <c:pt idx="0">
                  <c:v>872.66666666666663</c:v>
                </c:pt>
                <c:pt idx="1">
                  <c:v>1248.6666666666667</c:v>
                </c:pt>
                <c:pt idx="2">
                  <c:v>1025.3333333333333</c:v>
                </c:pt>
                <c:pt idx="3">
                  <c:v>230</c:v>
                </c:pt>
                <c:pt idx="4">
                  <c:v>134.33333333333334</c:v>
                </c:pt>
                <c:pt idx="5" formatCode="0.0_ ">
                  <c:v>96.2</c:v>
                </c:pt>
                <c:pt idx="6" formatCode="0.0_ ">
                  <c:v>73.933333333333337</c:v>
                </c:pt>
                <c:pt idx="7" formatCode="0.0_ ">
                  <c:v>35.166666666666664</c:v>
                </c:pt>
                <c:pt idx="8" formatCode="0.00_ ">
                  <c:v>2.3233333333333337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C2-45C3-94DE-7A4F1B52B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59472"/>
        <c:axId val="230856728"/>
      </c:scatterChart>
      <c:valAx>
        <c:axId val="230859472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50" b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</a:defRPr>
                </a:pPr>
                <a:r>
                  <a:rPr lang="en-US" sz="1050" b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</a:rPr>
                  <a:t>Time(h)</a:t>
                </a: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xfrm>
            <a:off x="0" y="0"/>
            <a:ext cx="0" cy="0"/>
          </a:xfrm>
          <a:ln w="9525">
            <a:solidFill>
              <a:schemeClr val="tx1">
                <a:tint val="15000"/>
              </a:schemeClr>
            </a:solidFill>
          </a:ln>
        </c:spPr>
        <c:txPr>
          <a:bodyPr/>
          <a:lstStyle/>
          <a:p>
            <a:pPr>
              <a:defRPr sz="900" b="0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230856728"/>
        <c:crosses val="autoZero"/>
        <c:crossBetween val="midCat"/>
        <c:majorUnit val="4"/>
      </c:valAx>
      <c:valAx>
        <c:axId val="230856728"/>
        <c:scaling>
          <c:logBase val="10"/>
          <c:orientation val="minMax"/>
        </c:scaling>
        <c:delete val="0"/>
        <c:axPos val="l"/>
        <c:majorGridlines>
          <c:spPr>
            <a:xfrm>
              <a:off x="0" y="0"/>
              <a:ext cx="0" cy="0"/>
            </a:xfrm>
            <a:ln w="9525">
              <a:solidFill>
                <a:schemeClr val="tx1">
                  <a:tint val="15000"/>
                </a:schemeClr>
              </a:solidFill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50" b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</a:defRPr>
                </a:pPr>
                <a:r>
                  <a:rPr lang="en-US" sz="1050" b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</a:rPr>
                  <a:t>Concentration (ng/mL)</a:t>
                </a: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xfrm>
            <a:off x="0" y="0"/>
            <a:ext cx="0" cy="0"/>
          </a:xfrm>
          <a:ln w="9525">
            <a:solidFill>
              <a:schemeClr val="tx1">
                <a:tint val="15000"/>
              </a:schemeClr>
            </a:solidFill>
          </a:ln>
        </c:spPr>
        <c:txPr>
          <a:bodyPr/>
          <a:lstStyle/>
          <a:p>
            <a:pPr>
              <a:defRPr sz="900" b="0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230859472"/>
        <c:crosses val="autoZero"/>
        <c:crossBetween val="between"/>
      </c:valAx>
      <c:spPr>
        <a:xfrm>
          <a:off x="0" y="0"/>
          <a:ext cx="0" cy="0"/>
        </a:xfrm>
        <a:noFill/>
        <a:ln>
          <a:noFill/>
        </a:ln>
      </c:spPr>
    </c:plotArea>
    <c:legend>
      <c:legendPos val="r"/>
      <c:overlay val="0"/>
      <c:spPr>
        <a:xfrm>
          <a:off x="0" y="0"/>
          <a:ext cx="0" cy="0"/>
        </a:xfrm>
        <a:noFill/>
        <a:ln>
          <a:noFill/>
        </a:ln>
      </c:spPr>
      <c:txPr>
        <a:bodyPr/>
        <a:lstStyle/>
        <a:p>
          <a:pPr>
            <a:defRPr sz="900" b="0">
              <a:solidFill>
                <a:srgbClr val="595959"/>
              </a:solidFill>
              <a:latin typeface="Calibri"/>
            </a:defRPr>
          </a:pPr>
          <a:endParaRPr lang="ko-KR"/>
        </a:p>
      </c:txPr>
    </c:legend>
    <c:plotVisOnly val="1"/>
    <c:dispBlanksAs val="span"/>
    <c:showDLblsOverMax val="1"/>
  </c:chart>
  <c:spPr>
    <a:xfrm>
      <a:off x="0" y="0"/>
      <a:ext cx="0" cy="0"/>
    </a:xfr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txPr>
    <a:bodyPr/>
    <a:lstStyle/>
    <a:p>
      <a:pPr>
        <a:defRPr b="0">
          <a:solidFill>
            <a:schemeClr val="tx1">
              <a:lumMod val="65000"/>
              <a:lumOff val="35000"/>
            </a:schemeClr>
          </a:solidFill>
          <a:latin typeface="+mn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/>
          <a:lstStyle/>
          <a:p>
            <a:pPr>
              <a:defRPr sz="1400" b="0">
                <a:solidFill>
                  <a:srgbClr val="595959"/>
                </a:solidFill>
                <a:latin typeface="Calibri"/>
              </a:defRPr>
            </a:pPr>
            <a:r>
              <a:rPr lang="en-US" sz="1400" b="0">
                <a:solidFill>
                  <a:srgbClr val="595959"/>
                </a:solidFill>
                <a:latin typeface="Calibri"/>
              </a:rPr>
              <a:t>Mean Plasma Concentration of KT-00478 after IV bolus1 and PO2 Dosing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'PK Report (ng)'!$N$71</c:f>
              <c:strCache>
                <c:ptCount val="1"/>
                <c:pt idx="0">
                  <c:v>Mean IV bolus1 (5.00 mg/kg)</c:v>
                </c:pt>
              </c:strCache>
            </c:strRef>
          </c:tx>
          <c:spPr>
            <a:xfrm>
              <a:off x="0" y="0"/>
              <a:ext cx="0" cy="0"/>
            </a:xfrm>
            <a:ln w="9525">
              <a:solidFill>
                <a:srgbClr val="BA9223"/>
              </a:solidFill>
            </a:ln>
          </c:spPr>
          <c:marker>
            <c:symbol val="diamond"/>
            <c:size val="5"/>
            <c:spPr>
              <a:xfrm>
                <a:off x="0" y="0"/>
                <a:ext cx="0" cy="0"/>
              </a:xfrm>
              <a:solidFill>
                <a:srgbClr val="BA9223"/>
              </a:solidFill>
              <a:ln w="9525">
                <a:solidFill>
                  <a:srgbClr val="BA9223"/>
                </a:solidFill>
                <a:prstDash val="solid"/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('PK Report (ng)'!$H$36,'PK Report (ng)'!$H$37,'PK Report (ng)'!$H$38,'PK Report (ng)'!$H$39,'PK Report (ng)'!$H$40,'PK Report (ng)'!$H$41,'PK Report (ng)'!$H$42,'PK Report (ng)'!$H$43,'PK Report (ng)'!$H$44,'PK Report (ng)'!$H$45)</c:f>
                <c:numCache>
                  <c:formatCode>General</c:formatCode>
                  <c:ptCount val="10"/>
                  <c:pt idx="0">
                    <c:v>275.91484193497092</c:v>
                  </c:pt>
                  <c:pt idx="1">
                    <c:v>213.09465815297511</c:v>
                  </c:pt>
                  <c:pt idx="2">
                    <c:v>143.81005991700738</c:v>
                  </c:pt>
                  <c:pt idx="3">
                    <c:v>50.239426748321883</c:v>
                  </c:pt>
                  <c:pt idx="4">
                    <c:v>21.361959960016126</c:v>
                  </c:pt>
                  <c:pt idx="5">
                    <c:v>27.480356620684596</c:v>
                  </c:pt>
                  <c:pt idx="6">
                    <c:v>27.892711114793663</c:v>
                  </c:pt>
                  <c:pt idx="7">
                    <c:v>18.834277262480779</c:v>
                  </c:pt>
                  <c:pt idx="8">
                    <c:v>20.705152337844169</c:v>
                  </c:pt>
                  <c:pt idx="9">
                    <c:v>2.0727115895206767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xfrm>
                <a:off x="0" y="0"/>
                <a:ext cx="0" cy="0"/>
              </a:xfrm>
              <a:ln>
                <a:solidFill>
                  <a:srgbClr val="000000"/>
                </a:solidFill>
              </a:ln>
            </c:spPr>
          </c:errBars>
          <c:xVal>
            <c:numRef>
              <c:f>('PK Report (ng)'!$B$36,'PK Report (ng)'!$B$37,'PK Report (ng)'!$B$38,'PK Report (ng)'!$B$39,'PK Report (ng)'!$B$40,'PK Report (ng)'!$B$41,'PK Report (ng)'!$B$42,'PK Report (ng)'!$B$43,'PK Report (ng)'!$B$44,'PK Report (ng)'!$B$45)</c:f>
              <c:numCache>
                <c:formatCode>0.000_ </c:formatCode>
                <c:ptCount val="10"/>
                <c:pt idx="0" formatCode="0.0000_ ">
                  <c:v>8.3000000000000004E-2</c:v>
                </c:pt>
                <c:pt idx="1">
                  <c:v>0.25</c:v>
                </c:pt>
                <c:pt idx="2">
                  <c:v>0.5</c:v>
                </c:pt>
                <c:pt idx="3" formatCode="0.00_ ">
                  <c:v>1</c:v>
                </c:pt>
                <c:pt idx="4" formatCode="0.00_ ">
                  <c:v>2</c:v>
                </c:pt>
                <c:pt idx="5" formatCode="0.00_ ">
                  <c:v>4</c:v>
                </c:pt>
                <c:pt idx="6" formatCode="0.00_ ">
                  <c:v>6</c:v>
                </c:pt>
                <c:pt idx="7" formatCode="0.00_ ">
                  <c:v>8</c:v>
                </c:pt>
                <c:pt idx="8" formatCode="0.0_ ">
                  <c:v>12</c:v>
                </c:pt>
                <c:pt idx="9" formatCode="0.0_ ">
                  <c:v>24</c:v>
                </c:pt>
              </c:numCache>
            </c:numRef>
          </c:xVal>
          <c:yVal>
            <c:numRef>
              <c:f>('PK Report (ng)'!$F$36,'PK Report (ng)'!$F$37,'PK Report (ng)'!$F$38,'PK Report (ng)'!$F$39,'PK Report (ng)'!$F$40,'PK Report (ng)'!$F$41,'PK Report (ng)'!$F$42,'PK Report (ng)'!$F$43,'PK Report (ng)'!$F$44,'PK Report (ng)'!$F$45)</c:f>
              <c:numCache>
                <c:formatCode>0_ </c:formatCode>
                <c:ptCount val="10"/>
                <c:pt idx="0">
                  <c:v>3304</c:v>
                </c:pt>
                <c:pt idx="1">
                  <c:v>1806.3333333333333</c:v>
                </c:pt>
                <c:pt idx="2">
                  <c:v>940.66666666666663</c:v>
                </c:pt>
                <c:pt idx="3">
                  <c:v>394</c:v>
                </c:pt>
                <c:pt idx="4">
                  <c:v>133.33333333333334</c:v>
                </c:pt>
                <c:pt idx="5">
                  <c:v>103.3</c:v>
                </c:pt>
                <c:pt idx="6" formatCode="0.0_ ">
                  <c:v>79.233333333333334</c:v>
                </c:pt>
                <c:pt idx="7" formatCode="0.0_ ">
                  <c:v>59.5</c:v>
                </c:pt>
                <c:pt idx="8" formatCode="0.0_ ">
                  <c:v>44.366666666666667</c:v>
                </c:pt>
                <c:pt idx="9" formatCode="0.00_ ">
                  <c:v>5.0533333333333337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E-448E-9FD8-8FB1350EEC2B}"/>
            </c:ext>
          </c:extLst>
        </c:ser>
        <c:ser>
          <c:idx val="1"/>
          <c:order val="1"/>
          <c:tx>
            <c:strRef>
              <c:f>'PK Report (ng)'!$O$71</c:f>
              <c:strCache>
                <c:ptCount val="1"/>
                <c:pt idx="0">
                  <c:v>Mean PO2 (10.0 mg/kg)</c:v>
                </c:pt>
              </c:strCache>
            </c:strRef>
          </c:tx>
          <c:spPr>
            <a:xfrm>
              <a:off x="0" y="0"/>
              <a:ext cx="0" cy="0"/>
            </a:xfrm>
            <a:ln w="9525">
              <a:solidFill>
                <a:srgbClr val="BA2323"/>
              </a:solidFill>
            </a:ln>
          </c:spPr>
          <c:marker>
            <c:symbol val="triangle"/>
            <c:size val="5"/>
            <c:spPr>
              <a:xfrm>
                <a:off x="0" y="0"/>
                <a:ext cx="0" cy="0"/>
              </a:xfrm>
              <a:solidFill>
                <a:srgbClr val="BA2323"/>
              </a:solidFill>
              <a:ln w="9525">
                <a:solidFill>
                  <a:srgbClr val="BA2323"/>
                </a:solidFill>
                <a:prstDash val="solid"/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('PK Report (ng)'!$P$36,'PK Report (ng)'!$P$37,'PK Report (ng)'!$P$38,'PK Report (ng)'!$P$39,'PK Report (ng)'!$P$40,'PK Report (ng)'!$P$41,'PK Report (ng)'!$P$42,'PK Report (ng)'!$P$43,'PK Report (ng)'!$P$44)</c:f>
                <c:numCache>
                  <c:formatCode>General</c:formatCode>
                  <c:ptCount val="9"/>
                  <c:pt idx="0">
                    <c:v>915.16137010547664</c:v>
                  </c:pt>
                  <c:pt idx="1">
                    <c:v>1153.2936891066965</c:v>
                  </c:pt>
                  <c:pt idx="2">
                    <c:v>354.22074096999637</c:v>
                  </c:pt>
                  <c:pt idx="3">
                    <c:v>100.64293318460069</c:v>
                  </c:pt>
                  <c:pt idx="4">
                    <c:v>26.839026311200861</c:v>
                  </c:pt>
                  <c:pt idx="5">
                    <c:v>19.987245933344543</c:v>
                  </c:pt>
                  <c:pt idx="6">
                    <c:v>6.5607418279744323</c:v>
                  </c:pt>
                  <c:pt idx="7">
                    <c:v>4.2099089459670429</c:v>
                  </c:pt>
                  <c:pt idx="8">
                    <c:v>0.67796263417192293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xfrm>
                <a:off x="0" y="0"/>
                <a:ext cx="0" cy="0"/>
              </a:xfrm>
              <a:ln>
                <a:solidFill>
                  <a:srgbClr val="000000"/>
                </a:solidFill>
              </a:ln>
            </c:spPr>
          </c:errBars>
          <c:xVal>
            <c:numRef>
              <c:f>('PK Report (ng)'!$J$36,'PK Report (ng)'!$J$37,'PK Report (ng)'!$J$38,'PK Report (ng)'!$J$39,'PK Report (ng)'!$J$40,'PK Report (ng)'!$J$41,'PK Report (ng)'!$J$42,'PK Report (ng)'!$J$43,'PK Report (ng)'!$J$44)</c:f>
              <c:numCache>
                <c:formatCode>0.000_ </c:formatCode>
                <c:ptCount val="9"/>
                <c:pt idx="0">
                  <c:v>0.25</c:v>
                </c:pt>
                <c:pt idx="1">
                  <c:v>0.5</c:v>
                </c:pt>
                <c:pt idx="2" formatCode="0.00_ ">
                  <c:v>1</c:v>
                </c:pt>
                <c:pt idx="3" formatCode="0.00_ ">
                  <c:v>2</c:v>
                </c:pt>
                <c:pt idx="4" formatCode="0.00_ ">
                  <c:v>4</c:v>
                </c:pt>
                <c:pt idx="5" formatCode="0.00_ ">
                  <c:v>6</c:v>
                </c:pt>
                <c:pt idx="6" formatCode="0.00_ ">
                  <c:v>8</c:v>
                </c:pt>
                <c:pt idx="7" formatCode="0.0_ ">
                  <c:v>12</c:v>
                </c:pt>
                <c:pt idx="8" formatCode="0.0_ ">
                  <c:v>24</c:v>
                </c:pt>
              </c:numCache>
            </c:numRef>
          </c:xVal>
          <c:yVal>
            <c:numRef>
              <c:f>('PK Report (ng)'!$N$36,'PK Report (ng)'!$N$37,'PK Report (ng)'!$N$38,'PK Report (ng)'!$N$39,'PK Report (ng)'!$N$40,'PK Report (ng)'!$N$41,'PK Report (ng)'!$N$42,'PK Report (ng)'!$N$43,'PK Report (ng)'!$N$44)</c:f>
              <c:numCache>
                <c:formatCode>0_ </c:formatCode>
                <c:ptCount val="9"/>
                <c:pt idx="0">
                  <c:v>872.66666666666663</c:v>
                </c:pt>
                <c:pt idx="1">
                  <c:v>1248.6666666666667</c:v>
                </c:pt>
                <c:pt idx="2">
                  <c:v>1025.3333333333333</c:v>
                </c:pt>
                <c:pt idx="3">
                  <c:v>230</c:v>
                </c:pt>
                <c:pt idx="4">
                  <c:v>134.33333333333334</c:v>
                </c:pt>
                <c:pt idx="5" formatCode="0.0_ ">
                  <c:v>96.2</c:v>
                </c:pt>
                <c:pt idx="6" formatCode="0.0_ ">
                  <c:v>73.933333333333337</c:v>
                </c:pt>
                <c:pt idx="7" formatCode="0.0_ ">
                  <c:v>35.166666666666664</c:v>
                </c:pt>
                <c:pt idx="8" formatCode="0.00_ ">
                  <c:v>2.3233333333333337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0E-448E-9FD8-8FB1350EE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60256"/>
        <c:axId val="230857120"/>
      </c:scatterChart>
      <c:valAx>
        <c:axId val="230860256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50" b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</a:defRPr>
                </a:pPr>
                <a:r>
                  <a:rPr lang="en-US" sz="1050" b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</a:rPr>
                  <a:t>Time(h)</a:t>
                </a: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xfrm>
            <a:off x="0" y="0"/>
            <a:ext cx="0" cy="0"/>
          </a:xfrm>
          <a:ln w="9525">
            <a:solidFill>
              <a:schemeClr val="tx1">
                <a:tint val="15000"/>
              </a:schemeClr>
            </a:solidFill>
          </a:ln>
        </c:spPr>
        <c:txPr>
          <a:bodyPr/>
          <a:lstStyle/>
          <a:p>
            <a:pPr>
              <a:defRPr sz="900" b="0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230857120"/>
        <c:crosses val="autoZero"/>
        <c:crossBetween val="midCat"/>
        <c:majorUnit val="4"/>
      </c:valAx>
      <c:valAx>
        <c:axId val="230857120"/>
        <c:scaling>
          <c:logBase val="10"/>
          <c:orientation val="minMax"/>
        </c:scaling>
        <c:delete val="0"/>
        <c:axPos val="l"/>
        <c:majorGridlines>
          <c:spPr>
            <a:xfrm>
              <a:off x="0" y="0"/>
              <a:ext cx="0" cy="0"/>
            </a:xfrm>
            <a:ln w="9525">
              <a:solidFill>
                <a:schemeClr val="tx1">
                  <a:tint val="15000"/>
                </a:schemeClr>
              </a:solidFill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50" b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</a:defRPr>
                </a:pPr>
                <a:r>
                  <a:rPr lang="en-US" sz="1050" b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</a:rPr>
                  <a:t>Concentration (ng/mL)</a:t>
                </a: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xfrm>
            <a:off x="0" y="0"/>
            <a:ext cx="0" cy="0"/>
          </a:xfrm>
          <a:ln w="9525">
            <a:solidFill>
              <a:schemeClr val="tx1">
                <a:tint val="15000"/>
              </a:schemeClr>
            </a:solidFill>
          </a:ln>
        </c:spPr>
        <c:txPr>
          <a:bodyPr/>
          <a:lstStyle/>
          <a:p>
            <a:pPr>
              <a:defRPr sz="900" b="0">
                <a:solidFill>
                  <a:srgbClr val="595959"/>
                </a:solidFill>
                <a:latin typeface="Calibri"/>
              </a:defRPr>
            </a:pPr>
            <a:endParaRPr lang="ko-KR"/>
          </a:p>
        </c:txPr>
        <c:crossAx val="230860256"/>
        <c:crosses val="autoZero"/>
        <c:crossBetween val="between"/>
      </c:valAx>
      <c:spPr>
        <a:xfrm>
          <a:off x="0" y="0"/>
          <a:ext cx="0" cy="0"/>
        </a:xfrm>
        <a:noFill/>
        <a:ln>
          <a:noFill/>
        </a:ln>
      </c:spPr>
    </c:plotArea>
    <c:legend>
      <c:legendPos val="r"/>
      <c:overlay val="0"/>
      <c:spPr>
        <a:xfrm>
          <a:off x="0" y="0"/>
          <a:ext cx="0" cy="0"/>
        </a:xfrm>
        <a:noFill/>
        <a:ln>
          <a:noFill/>
        </a:ln>
      </c:spPr>
      <c:txPr>
        <a:bodyPr/>
        <a:lstStyle/>
        <a:p>
          <a:pPr>
            <a:defRPr sz="900" b="0">
              <a:solidFill>
                <a:srgbClr val="595959"/>
              </a:solidFill>
              <a:latin typeface="Calibri"/>
            </a:defRPr>
          </a:pPr>
          <a:endParaRPr lang="ko-KR"/>
        </a:p>
      </c:txPr>
    </c:legend>
    <c:plotVisOnly val="1"/>
    <c:dispBlanksAs val="span"/>
    <c:showDLblsOverMax val="1"/>
  </c:chart>
  <c:spPr>
    <a:xfrm>
      <a:off x="0" y="0"/>
      <a:ext cx="0" cy="0"/>
    </a:xfr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txPr>
    <a:bodyPr/>
    <a:lstStyle/>
    <a:p>
      <a:pPr>
        <a:defRPr b="0">
          <a:solidFill>
            <a:schemeClr val="tx1">
              <a:lumMod val="65000"/>
              <a:lumOff val="35000"/>
            </a:schemeClr>
          </a:solidFill>
          <a:latin typeface="+mn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70</xdr:row>
      <xdr:rowOff>0</xdr:rowOff>
    </xdr:from>
    <xdr:to>
      <xdr:col>6</xdr:col>
      <xdr:colOff>0</xdr:colOff>
      <xdr:row>86</xdr:row>
      <xdr:rowOff>0</xdr:rowOff>
    </xdr:to>
    <xdr:graphicFrame macro="">
      <xdr:nvGraphicFramePr>
        <xdr:cNvPr id="2" name="Chart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12</xdr:col>
      <xdr:colOff>0</xdr:colOff>
      <xdr:row>86</xdr:row>
      <xdr:rowOff>0</xdr:rowOff>
    </xdr:to>
    <xdr:graphicFrame macro="">
      <xdr:nvGraphicFramePr>
        <xdr:cNvPr id="3" name="Chart0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0</xdr:colOff>
      <xdr:row>86</xdr:row>
      <xdr:rowOff>0</xdr:rowOff>
    </xdr:to>
    <xdr:graphicFrame macro="">
      <xdr:nvGraphicFramePr>
        <xdr:cNvPr id="4" name="Mean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85"/>
  <sheetViews>
    <sheetView tabSelected="1" workbookViewId="0">
      <selection activeCell="H23" sqref="H23"/>
    </sheetView>
  </sheetViews>
  <sheetFormatPr defaultColWidth="10.625" defaultRowHeight="15" customHeight="1"/>
  <cols>
    <col min="1" max="1" width="2.625" style="2" customWidth="1"/>
    <col min="2" max="2" width="22.625" style="2" customWidth="1"/>
    <col min="3" max="3" width="18.125" style="2" customWidth="1"/>
    <col min="4" max="4" width="13.25" style="2" customWidth="1"/>
    <col min="5" max="9" width="10.625" style="2"/>
    <col min="10" max="10" width="17.75" style="2" customWidth="1"/>
    <col min="11" max="11" width="24" style="2" customWidth="1"/>
    <col min="12" max="28" width="10.625" style="2"/>
    <col min="29" max="16384" width="10.625" style="22"/>
  </cols>
  <sheetData>
    <row r="1" spans="2:17" s="1" customFormat="1" ht="15" customHeight="1"/>
    <row r="2" spans="2:17" s="1" customFormat="1" ht="15.75" customHeight="1">
      <c r="B2" s="64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1</v>
      </c>
    </row>
    <row r="3" spans="2:17" s="1" customFormat="1" ht="15" customHeight="1">
      <c r="B3" s="67" t="s">
        <v>2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 t="s">
        <v>1</v>
      </c>
    </row>
    <row r="4" spans="2:17" s="1" customFormat="1" ht="15" customHeight="1"/>
    <row r="5" spans="2:17" s="1" customFormat="1" ht="15" customHeight="1">
      <c r="B5" s="73" t="s">
        <v>3</v>
      </c>
      <c r="C5" s="71"/>
      <c r="D5" s="71"/>
      <c r="E5" s="71"/>
      <c r="F5" s="71"/>
      <c r="G5" s="71"/>
      <c r="H5" s="71"/>
      <c r="I5" s="71"/>
      <c r="J5" s="70" t="s">
        <v>4</v>
      </c>
      <c r="K5" s="71"/>
      <c r="L5" s="71"/>
      <c r="M5" s="71"/>
      <c r="N5" s="71"/>
      <c r="O5" s="71"/>
      <c r="P5" s="71"/>
      <c r="Q5" s="72" t="s">
        <v>1</v>
      </c>
    </row>
    <row r="6" spans="2:17" s="1" customFormat="1" ht="15" customHeight="1">
      <c r="B6" s="40" t="s">
        <v>5</v>
      </c>
      <c r="C6" s="41" t="s">
        <v>6</v>
      </c>
      <c r="D6" s="42"/>
      <c r="E6" s="42"/>
      <c r="F6" s="42"/>
      <c r="G6" s="42"/>
      <c r="H6" s="42"/>
      <c r="I6" s="42"/>
      <c r="J6" s="74" t="s">
        <v>7</v>
      </c>
      <c r="K6" s="75"/>
      <c r="L6" s="75"/>
      <c r="M6" s="75"/>
      <c r="N6" s="75"/>
      <c r="O6" s="75"/>
      <c r="P6" s="75"/>
      <c r="Q6" s="76" t="s">
        <v>1</v>
      </c>
    </row>
    <row r="7" spans="2:17" s="1" customFormat="1" ht="15" customHeight="1">
      <c r="B7" s="40" t="s">
        <v>8</v>
      </c>
      <c r="C7" s="42" t="s">
        <v>9</v>
      </c>
      <c r="D7" s="42"/>
      <c r="E7" s="42"/>
      <c r="F7" s="42"/>
      <c r="G7" s="42"/>
      <c r="H7" s="42"/>
      <c r="I7" s="42"/>
      <c r="J7" s="74"/>
      <c r="K7" s="75"/>
      <c r="L7" s="75"/>
      <c r="M7" s="75"/>
      <c r="N7" s="75"/>
      <c r="O7" s="75"/>
      <c r="P7" s="75"/>
      <c r="Q7" s="76" t="s">
        <v>1</v>
      </c>
    </row>
    <row r="8" spans="2:17" s="1" customFormat="1" ht="15" customHeight="1">
      <c r="B8" s="40" t="s">
        <v>10</v>
      </c>
      <c r="C8" s="43" t="s">
        <v>11</v>
      </c>
      <c r="D8" s="43"/>
      <c r="E8" s="43"/>
      <c r="F8" s="43"/>
      <c r="G8" s="43"/>
      <c r="H8" s="43"/>
      <c r="I8" s="43"/>
      <c r="J8" s="74"/>
      <c r="K8" s="75"/>
      <c r="L8" s="75"/>
      <c r="M8" s="75"/>
      <c r="N8" s="75"/>
      <c r="O8" s="75"/>
      <c r="P8" s="75"/>
      <c r="Q8" s="76" t="s">
        <v>1</v>
      </c>
    </row>
    <row r="9" spans="2:17" s="1" customFormat="1" ht="15" customHeight="1">
      <c r="B9" s="40" t="s">
        <v>12</v>
      </c>
      <c r="C9" s="19" t="s">
        <v>13</v>
      </c>
      <c r="D9" s="42"/>
      <c r="E9" s="42"/>
      <c r="F9" s="42"/>
      <c r="G9" s="42"/>
      <c r="H9" s="42"/>
      <c r="I9" s="42"/>
      <c r="J9" s="38"/>
      <c r="K9" s="44"/>
      <c r="L9" s="44"/>
      <c r="M9" s="44"/>
      <c r="N9" s="44"/>
      <c r="O9" s="44"/>
      <c r="P9" s="44"/>
      <c r="Q9" s="45" t="s">
        <v>1</v>
      </c>
    </row>
    <row r="10" spans="2:17" s="1" customFormat="1" ht="15" customHeight="1" thickBot="1">
      <c r="B10" s="40" t="s">
        <v>14</v>
      </c>
      <c r="C10" s="42" t="s">
        <v>15</v>
      </c>
      <c r="D10" s="42" t="s">
        <v>15</v>
      </c>
      <c r="E10" s="42"/>
      <c r="F10" s="42"/>
      <c r="G10" s="42"/>
      <c r="H10" s="42"/>
      <c r="I10" s="42"/>
      <c r="J10" s="38"/>
      <c r="K10" s="44"/>
      <c r="L10" s="44"/>
      <c r="M10" s="44"/>
      <c r="N10" s="44"/>
      <c r="O10" s="44"/>
      <c r="P10" s="44"/>
      <c r="Q10" s="45" t="s">
        <v>1</v>
      </c>
    </row>
    <row r="11" spans="2:17" s="1" customFormat="1" ht="15" customHeight="1">
      <c r="B11" s="40" t="s">
        <v>16</v>
      </c>
      <c r="C11" s="42" t="s">
        <v>17</v>
      </c>
      <c r="D11" s="42" t="s">
        <v>18</v>
      </c>
      <c r="E11" s="42"/>
      <c r="F11" s="42"/>
      <c r="G11" s="42"/>
      <c r="H11" s="42"/>
      <c r="I11" s="42"/>
      <c r="J11" s="57" t="s">
        <v>19</v>
      </c>
      <c r="K11" s="58"/>
      <c r="L11" s="58"/>
      <c r="M11" s="58"/>
      <c r="N11" s="58"/>
      <c r="O11" s="58"/>
      <c r="P11" s="58"/>
      <c r="Q11" s="59"/>
    </row>
    <row r="12" spans="2:17" s="1" customFormat="1" ht="15" customHeight="1">
      <c r="B12" s="40" t="s">
        <v>20</v>
      </c>
      <c r="C12" s="42" t="s">
        <v>21</v>
      </c>
      <c r="D12" s="46" t="s">
        <v>22</v>
      </c>
      <c r="E12" s="42"/>
      <c r="F12" s="42"/>
      <c r="G12" s="42"/>
      <c r="H12" s="42"/>
      <c r="I12" s="42"/>
      <c r="J12" s="55" t="s">
        <v>23</v>
      </c>
      <c r="K12" s="56"/>
      <c r="L12" s="43" t="s">
        <v>24</v>
      </c>
      <c r="M12" s="42"/>
      <c r="N12" s="42"/>
      <c r="O12" s="42"/>
      <c r="P12" s="42"/>
      <c r="Q12" s="47" t="s">
        <v>1</v>
      </c>
    </row>
    <row r="13" spans="2:17" s="18" customFormat="1" ht="15" customHeight="1">
      <c r="B13" s="48" t="s">
        <v>25</v>
      </c>
      <c r="C13" s="20" t="s">
        <v>26</v>
      </c>
      <c r="D13" s="37" t="s">
        <v>27</v>
      </c>
      <c r="E13" s="20"/>
      <c r="F13" s="20"/>
      <c r="G13" s="20"/>
      <c r="H13" s="20"/>
      <c r="I13" s="20"/>
      <c r="J13" s="55" t="s">
        <v>28</v>
      </c>
      <c r="K13" s="63"/>
      <c r="L13" s="43" t="s">
        <v>29</v>
      </c>
      <c r="M13" s="20"/>
      <c r="N13" s="20"/>
      <c r="O13" s="20"/>
      <c r="P13" s="20"/>
      <c r="Q13" s="49" t="s">
        <v>1</v>
      </c>
    </row>
    <row r="14" spans="2:17" s="1" customFormat="1" ht="15" customHeight="1">
      <c r="B14" s="40" t="s">
        <v>30</v>
      </c>
      <c r="C14" s="42" t="s">
        <v>31</v>
      </c>
      <c r="D14" s="42" t="s">
        <v>32</v>
      </c>
      <c r="E14" s="42"/>
      <c r="F14" s="42"/>
      <c r="G14" s="42"/>
      <c r="H14" s="42"/>
      <c r="I14" s="42"/>
      <c r="J14" s="55"/>
      <c r="K14" s="63"/>
      <c r="L14" s="19" t="s">
        <v>33</v>
      </c>
      <c r="M14" s="42"/>
      <c r="N14" s="42"/>
      <c r="O14" s="42"/>
      <c r="P14" s="42"/>
      <c r="Q14" s="47" t="s">
        <v>1</v>
      </c>
    </row>
    <row r="15" spans="2:17" s="18" customFormat="1" ht="15" customHeight="1">
      <c r="B15" s="48" t="s">
        <v>34</v>
      </c>
      <c r="C15" s="20" t="s">
        <v>35</v>
      </c>
      <c r="D15" s="37" t="s">
        <v>36</v>
      </c>
      <c r="E15" s="20"/>
      <c r="F15" s="20"/>
      <c r="G15" s="20"/>
      <c r="H15" s="20"/>
      <c r="I15" s="20"/>
      <c r="J15" s="55"/>
      <c r="K15" s="63"/>
      <c r="L15" s="19"/>
      <c r="M15" s="20"/>
      <c r="N15" s="20"/>
      <c r="O15" s="20"/>
      <c r="P15" s="20"/>
      <c r="Q15" s="49" t="s">
        <v>1</v>
      </c>
    </row>
    <row r="16" spans="2:17" s="1" customFormat="1" ht="64.5" customHeight="1">
      <c r="B16" s="40" t="s">
        <v>37</v>
      </c>
      <c r="C16" s="42" t="s">
        <v>38</v>
      </c>
      <c r="D16" s="42" t="s">
        <v>39</v>
      </c>
      <c r="E16" s="42"/>
      <c r="F16" s="42"/>
      <c r="G16" s="42"/>
      <c r="H16" s="42"/>
      <c r="I16" s="42"/>
      <c r="J16" s="55"/>
      <c r="K16" s="63"/>
      <c r="L16" s="43"/>
      <c r="M16" s="42"/>
      <c r="N16" s="42"/>
      <c r="O16" s="42"/>
      <c r="P16" s="42"/>
      <c r="Q16" s="47" t="s">
        <v>1</v>
      </c>
    </row>
    <row r="17" spans="1:50" s="1" customFormat="1" ht="15" customHeight="1">
      <c r="B17" s="40" t="s">
        <v>40</v>
      </c>
      <c r="C17" s="42" t="s">
        <v>41</v>
      </c>
      <c r="D17" s="42"/>
      <c r="E17" s="42"/>
      <c r="F17" s="42"/>
      <c r="G17" s="42"/>
      <c r="H17" s="42"/>
      <c r="I17" s="42"/>
      <c r="J17" s="55" t="s">
        <v>42</v>
      </c>
      <c r="K17" s="56"/>
      <c r="L17" s="43" t="s">
        <v>43</v>
      </c>
      <c r="M17" s="42"/>
      <c r="N17" s="42"/>
      <c r="O17" s="42"/>
      <c r="P17" s="42"/>
      <c r="Q17" s="47" t="s">
        <v>1</v>
      </c>
    </row>
    <row r="18" spans="1:50" s="1" customFormat="1" ht="15" customHeight="1">
      <c r="B18" s="40" t="s">
        <v>44</v>
      </c>
      <c r="C18" s="43" t="s">
        <v>45</v>
      </c>
      <c r="D18" s="43"/>
      <c r="E18" s="43"/>
      <c r="F18" s="43"/>
      <c r="G18" s="43"/>
      <c r="H18" s="43"/>
      <c r="I18" s="43"/>
      <c r="J18" s="55" t="s">
        <v>46</v>
      </c>
      <c r="K18" s="56"/>
      <c r="L18" s="43" t="s">
        <v>47</v>
      </c>
      <c r="M18" s="42"/>
      <c r="N18" s="42"/>
      <c r="O18" s="42"/>
      <c r="P18" s="42"/>
      <c r="Q18" s="47" t="s">
        <v>1</v>
      </c>
    </row>
    <row r="19" spans="1:50" s="1" customFormat="1" ht="15" customHeight="1">
      <c r="B19" s="40" t="s">
        <v>48</v>
      </c>
      <c r="C19" s="43" t="s">
        <v>49</v>
      </c>
      <c r="D19" s="43"/>
      <c r="E19" s="43"/>
      <c r="F19" s="43"/>
      <c r="G19" s="43"/>
      <c r="H19" s="43"/>
      <c r="I19" s="43"/>
      <c r="J19" s="55" t="s">
        <v>50</v>
      </c>
      <c r="K19" s="56"/>
      <c r="L19" s="60"/>
      <c r="M19" s="56"/>
      <c r="N19" s="56"/>
      <c r="O19" s="56"/>
      <c r="P19" s="56"/>
      <c r="Q19" s="61" t="s">
        <v>1</v>
      </c>
    </row>
    <row r="20" spans="1:50" s="1" customFormat="1" ht="15" customHeight="1">
      <c r="B20" s="62" t="s">
        <v>51</v>
      </c>
      <c r="C20" s="58"/>
      <c r="D20" s="58"/>
      <c r="E20" s="58"/>
      <c r="F20" s="58"/>
      <c r="G20" s="58"/>
      <c r="H20" s="58"/>
      <c r="I20" s="58"/>
      <c r="J20" s="57" t="s">
        <v>52</v>
      </c>
      <c r="K20" s="58"/>
      <c r="L20" s="58"/>
      <c r="M20" s="58"/>
      <c r="N20" s="58"/>
      <c r="O20" s="58"/>
      <c r="P20" s="58"/>
      <c r="Q20" s="59" t="s">
        <v>1</v>
      </c>
    </row>
    <row r="21" spans="1:50" s="1" customFormat="1" ht="15" customHeight="1">
      <c r="B21" s="40" t="s">
        <v>53</v>
      </c>
      <c r="C21" s="42" t="s">
        <v>54</v>
      </c>
      <c r="D21" s="42"/>
      <c r="E21" s="42"/>
      <c r="F21" s="42"/>
      <c r="G21" s="42"/>
      <c r="H21" s="42"/>
      <c r="I21" s="42"/>
      <c r="J21" s="55" t="s">
        <v>55</v>
      </c>
      <c r="K21" s="56"/>
      <c r="L21" s="42" t="s">
        <v>56</v>
      </c>
      <c r="M21" s="42" t="s">
        <v>57</v>
      </c>
      <c r="N21" s="42"/>
      <c r="O21" s="42"/>
      <c r="P21" s="42"/>
      <c r="Q21" s="47" t="s">
        <v>1</v>
      </c>
    </row>
    <row r="22" spans="1:50" s="1" customFormat="1" ht="15" customHeight="1">
      <c r="B22" s="40" t="s">
        <v>58</v>
      </c>
      <c r="C22" s="42" t="s">
        <v>59</v>
      </c>
      <c r="D22" s="42"/>
      <c r="E22" s="42"/>
      <c r="F22" s="42"/>
      <c r="G22" s="42"/>
      <c r="H22" s="42"/>
      <c r="I22" s="42"/>
      <c r="J22" s="55" t="s">
        <v>60</v>
      </c>
      <c r="K22" s="56"/>
      <c r="L22" s="42" t="s">
        <v>61</v>
      </c>
      <c r="M22" s="42"/>
      <c r="N22" s="42"/>
      <c r="O22" s="42"/>
      <c r="P22" s="42"/>
      <c r="Q22" s="47" t="s">
        <v>1</v>
      </c>
    </row>
    <row r="23" spans="1:50" s="1" customFormat="1" ht="15" customHeight="1">
      <c r="B23" s="40" t="s">
        <v>62</v>
      </c>
      <c r="C23" s="41" t="s">
        <v>63</v>
      </c>
      <c r="D23" s="42"/>
      <c r="E23" s="42"/>
      <c r="F23" s="42"/>
      <c r="G23" s="42"/>
      <c r="H23" s="42"/>
      <c r="I23" s="42"/>
      <c r="J23" s="57" t="s">
        <v>64</v>
      </c>
      <c r="K23" s="58"/>
      <c r="L23" s="58"/>
      <c r="M23" s="58"/>
      <c r="N23" s="58"/>
      <c r="O23" s="58"/>
      <c r="P23" s="58"/>
      <c r="Q23" s="59" t="s">
        <v>1</v>
      </c>
    </row>
    <row r="24" spans="1:50" s="1" customFormat="1" ht="15" customHeight="1">
      <c r="B24" s="40" t="s">
        <v>65</v>
      </c>
      <c r="C24" s="41" t="s">
        <v>63</v>
      </c>
      <c r="D24" s="42"/>
      <c r="E24" s="42"/>
      <c r="F24" s="42"/>
      <c r="G24" s="42"/>
      <c r="H24" s="42"/>
      <c r="I24" s="42"/>
      <c r="J24" s="85" t="s">
        <v>66</v>
      </c>
      <c r="K24" s="86"/>
      <c r="L24" s="86"/>
      <c r="M24" s="86"/>
      <c r="N24" s="86"/>
      <c r="O24" s="86"/>
      <c r="P24" s="86"/>
      <c r="Q24" s="87"/>
    </row>
    <row r="25" spans="1:50" s="1" customFormat="1" ht="15" customHeight="1">
      <c r="B25" s="40" t="s">
        <v>67</v>
      </c>
      <c r="C25" s="42" t="s">
        <v>68</v>
      </c>
      <c r="D25" s="42"/>
      <c r="E25" s="42"/>
      <c r="F25" s="42"/>
      <c r="G25" s="42"/>
      <c r="H25" s="42"/>
      <c r="I25" s="42"/>
      <c r="J25" s="85"/>
      <c r="K25" s="86"/>
      <c r="L25" s="86"/>
      <c r="M25" s="86"/>
      <c r="N25" s="86"/>
      <c r="O25" s="86"/>
      <c r="P25" s="86"/>
      <c r="Q25" s="87"/>
    </row>
    <row r="26" spans="1:50" s="1" customFormat="1" ht="15" customHeight="1">
      <c r="B26" s="40" t="s">
        <v>69</v>
      </c>
      <c r="C26" s="46" t="s">
        <v>70</v>
      </c>
      <c r="D26" s="42"/>
      <c r="E26" s="42"/>
      <c r="F26" s="42"/>
      <c r="G26" s="42"/>
      <c r="H26" s="42"/>
      <c r="I26" s="42"/>
      <c r="J26" s="85"/>
      <c r="K26" s="86"/>
      <c r="L26" s="86"/>
      <c r="M26" s="86"/>
      <c r="N26" s="86"/>
      <c r="O26" s="86"/>
      <c r="P26" s="86"/>
      <c r="Q26" s="87"/>
    </row>
    <row r="27" spans="1:50" s="1" customFormat="1" ht="15" customHeight="1">
      <c r="B27" s="40" t="s">
        <v>71</v>
      </c>
      <c r="C27" s="42" t="s">
        <v>72</v>
      </c>
      <c r="D27" s="42"/>
      <c r="E27" s="42"/>
      <c r="F27" s="42"/>
      <c r="G27" s="42"/>
      <c r="H27" s="42"/>
      <c r="I27" s="42"/>
      <c r="J27" s="85"/>
      <c r="K27" s="86"/>
      <c r="L27" s="86"/>
      <c r="M27" s="86"/>
      <c r="N27" s="86"/>
      <c r="O27" s="86"/>
      <c r="P27" s="86"/>
      <c r="Q27" s="87"/>
    </row>
    <row r="28" spans="1:50" s="1" customFormat="1" ht="15" customHeight="1">
      <c r="B28" s="40" t="s">
        <v>73</v>
      </c>
      <c r="C28" s="42" t="s">
        <v>74</v>
      </c>
      <c r="D28" s="42"/>
      <c r="E28" s="42"/>
      <c r="F28" s="42"/>
      <c r="G28" s="42"/>
      <c r="H28" s="42"/>
      <c r="I28" s="42"/>
      <c r="J28" s="85"/>
      <c r="K28" s="86"/>
      <c r="L28" s="86"/>
      <c r="M28" s="86"/>
      <c r="N28" s="86"/>
      <c r="O28" s="86"/>
      <c r="P28" s="86"/>
      <c r="Q28" s="87"/>
    </row>
    <row r="29" spans="1:50" s="1" customFormat="1" ht="15" customHeight="1">
      <c r="B29" s="53" t="s">
        <v>75</v>
      </c>
      <c r="C29" s="39">
        <v>1</v>
      </c>
      <c r="D29" s="39"/>
      <c r="E29" s="39"/>
      <c r="F29" s="39"/>
      <c r="G29" s="39"/>
      <c r="H29" s="39"/>
      <c r="I29" s="54"/>
      <c r="J29" s="85"/>
      <c r="K29" s="86"/>
      <c r="L29" s="86"/>
      <c r="M29" s="86"/>
      <c r="N29" s="86"/>
      <c r="O29" s="86"/>
      <c r="P29" s="86"/>
      <c r="Q29" s="87"/>
    </row>
    <row r="30" spans="1:50" s="18" customFormat="1" ht="15" customHeight="1" thickBot="1">
      <c r="B30" s="50" t="s">
        <v>76</v>
      </c>
      <c r="C30" s="51">
        <v>1.96997754225601E-3</v>
      </c>
      <c r="D30" s="52"/>
      <c r="E30" s="52"/>
      <c r="F30" s="52"/>
      <c r="G30" s="52"/>
      <c r="H30" s="52"/>
      <c r="I30" s="52"/>
      <c r="J30" s="88"/>
      <c r="K30" s="89"/>
      <c r="L30" s="89"/>
      <c r="M30" s="89"/>
      <c r="N30" s="89"/>
      <c r="O30" s="89"/>
      <c r="P30" s="89"/>
      <c r="Q30" s="90"/>
    </row>
    <row r="31" spans="1:50" s="1" customFormat="1" ht="15" customHeight="1" thickBot="1"/>
    <row r="32" spans="1:50" s="1" customFormat="1" ht="15" customHeight="1">
      <c r="A32" s="15"/>
      <c r="B32" s="81" t="s">
        <v>77</v>
      </c>
      <c r="C32" s="82" t="s">
        <v>1</v>
      </c>
      <c r="D32" s="82" t="s">
        <v>1</v>
      </c>
      <c r="E32" s="82" t="s">
        <v>1</v>
      </c>
      <c r="F32" s="82" t="s">
        <v>1</v>
      </c>
      <c r="G32" s="82" t="s">
        <v>1</v>
      </c>
      <c r="H32" s="82" t="s">
        <v>1</v>
      </c>
      <c r="I32" s="82" t="s">
        <v>1</v>
      </c>
      <c r="J32" s="82" t="s">
        <v>1</v>
      </c>
      <c r="K32" s="82" t="s">
        <v>1</v>
      </c>
      <c r="L32" s="82" t="s">
        <v>1</v>
      </c>
      <c r="M32" s="82" t="s">
        <v>1</v>
      </c>
      <c r="N32" s="82" t="s">
        <v>1</v>
      </c>
      <c r="O32" s="82" t="s">
        <v>1</v>
      </c>
      <c r="P32" s="82" t="s">
        <v>1</v>
      </c>
      <c r="Q32" s="83" t="s">
        <v>1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</row>
    <row r="33" spans="1:50" s="1" customFormat="1" ht="15" customHeight="1">
      <c r="A33" s="15"/>
      <c r="B33" s="84" t="s">
        <v>15</v>
      </c>
      <c r="C33" s="78" t="s">
        <v>1</v>
      </c>
      <c r="D33" s="78" t="s">
        <v>1</v>
      </c>
      <c r="E33" s="78" t="s">
        <v>1</v>
      </c>
      <c r="F33" s="78" t="s">
        <v>1</v>
      </c>
      <c r="G33" s="78" t="s">
        <v>1</v>
      </c>
      <c r="H33" s="78" t="s">
        <v>1</v>
      </c>
      <c r="I33" s="78" t="s">
        <v>1</v>
      </c>
      <c r="J33" s="78" t="s">
        <v>1</v>
      </c>
      <c r="K33" s="78" t="s">
        <v>1</v>
      </c>
      <c r="L33" s="78" t="s">
        <v>1</v>
      </c>
      <c r="M33" s="78" t="s">
        <v>1</v>
      </c>
      <c r="N33" s="78" t="s">
        <v>1</v>
      </c>
      <c r="O33" s="78" t="s">
        <v>1</v>
      </c>
      <c r="P33" s="78" t="s">
        <v>1</v>
      </c>
      <c r="Q33" s="80" t="s">
        <v>1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</row>
    <row r="34" spans="1:50" s="1" customFormat="1" ht="15" customHeight="1">
      <c r="A34" s="15"/>
      <c r="B34" s="77" t="s">
        <v>17</v>
      </c>
      <c r="C34" s="78"/>
      <c r="D34" s="78"/>
      <c r="E34" s="78"/>
      <c r="F34" s="78"/>
      <c r="G34" s="78"/>
      <c r="H34" s="78"/>
      <c r="I34" s="78"/>
      <c r="J34" s="79" t="s">
        <v>18</v>
      </c>
      <c r="K34" s="78"/>
      <c r="L34" s="78"/>
      <c r="M34" s="78"/>
      <c r="N34" s="78"/>
      <c r="O34" s="78"/>
      <c r="P34" s="78"/>
      <c r="Q34" s="80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</row>
    <row r="35" spans="1:50" s="1" customFormat="1" ht="15" customHeight="1">
      <c r="A35" s="15"/>
      <c r="B35" s="4" t="s">
        <v>78</v>
      </c>
      <c r="C35" s="5" t="s">
        <v>79</v>
      </c>
      <c r="D35" s="5" t="s">
        <v>80</v>
      </c>
      <c r="E35" s="5" t="s">
        <v>81</v>
      </c>
      <c r="F35" s="5" t="s">
        <v>82</v>
      </c>
      <c r="G35" s="6"/>
      <c r="H35" s="5" t="s">
        <v>83</v>
      </c>
      <c r="I35" s="5" t="s">
        <v>84</v>
      </c>
      <c r="J35" s="7" t="s">
        <v>78</v>
      </c>
      <c r="K35" s="5" t="s">
        <v>85</v>
      </c>
      <c r="L35" s="5" t="s">
        <v>86</v>
      </c>
      <c r="M35" s="5" t="s">
        <v>87</v>
      </c>
      <c r="N35" s="5" t="s">
        <v>82</v>
      </c>
      <c r="O35" s="6"/>
      <c r="P35" s="5" t="s">
        <v>83</v>
      </c>
      <c r="Q35" s="8" t="s">
        <v>84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</row>
    <row r="36" spans="1:50" s="1" customFormat="1" ht="15" customHeight="1">
      <c r="A36" s="15"/>
      <c r="B36" s="23">
        <v>8.3000000000000004E-2</v>
      </c>
      <c r="C36" s="27">
        <v>2991</v>
      </c>
      <c r="D36" s="27">
        <v>3512</v>
      </c>
      <c r="E36" s="27">
        <v>3409</v>
      </c>
      <c r="F36" s="27">
        <f t="shared" ref="F36:F45" si="0">IF(COUNT(C36:E36)&gt;1,AVERAGE(C36:E36),"ND")</f>
        <v>3304</v>
      </c>
      <c r="G36" s="1" t="s">
        <v>88</v>
      </c>
      <c r="H36" s="27">
        <f t="shared" ref="H36:H45" si="1">IF(COUNT(C36:E36)&gt;2,STDEV(C36:E36),"ND")</f>
        <v>275.91484193497092</v>
      </c>
      <c r="I36" s="29">
        <f t="shared" ref="I36:I45" si="2">IF(COUNT(C36:E36)&gt;2,H36/F36*100,"ND")</f>
        <v>8.3509334726080784</v>
      </c>
      <c r="J36" s="31">
        <v>0.25</v>
      </c>
      <c r="K36" s="27">
        <v>104</v>
      </c>
      <c r="L36" s="27">
        <v>1885</v>
      </c>
      <c r="M36" s="27">
        <v>629</v>
      </c>
      <c r="N36" s="27">
        <f t="shared" ref="N36:N44" si="3">IF(COUNT(K36:M36)&gt;1,AVERAGE(K36:M36),"ND")</f>
        <v>872.66666666666663</v>
      </c>
      <c r="O36" s="1" t="s">
        <v>88</v>
      </c>
      <c r="P36" s="27">
        <f t="shared" ref="P36:P44" si="4">IF(COUNT(K36:M36)&gt;2,STDEV(K36:M36),"ND")</f>
        <v>915.16137010547664</v>
      </c>
      <c r="Q36" s="35">
        <f t="shared" ref="Q36:Q44" si="5">IF(COUNT(K36:M36)&gt;2,P36/N36*100,"ND")</f>
        <v>104.86952293034493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</row>
    <row r="37" spans="1:50" s="1" customFormat="1" ht="15" customHeight="1">
      <c r="A37" s="15"/>
      <c r="B37" s="24">
        <v>0.25</v>
      </c>
      <c r="C37" s="27">
        <v>1597</v>
      </c>
      <c r="D37" s="27">
        <v>1799</v>
      </c>
      <c r="E37" s="27">
        <v>2023</v>
      </c>
      <c r="F37" s="27">
        <f t="shared" si="0"/>
        <v>1806.3333333333333</v>
      </c>
      <c r="G37" s="1" t="s">
        <v>88</v>
      </c>
      <c r="H37" s="27">
        <f t="shared" si="1"/>
        <v>213.09465815297511</v>
      </c>
      <c r="I37" s="28">
        <f t="shared" si="2"/>
        <v>11.797083861578251</v>
      </c>
      <c r="J37" s="31">
        <v>0.5</v>
      </c>
      <c r="K37" s="27">
        <v>246</v>
      </c>
      <c r="L37" s="27">
        <v>2509</v>
      </c>
      <c r="M37" s="27">
        <v>991</v>
      </c>
      <c r="N37" s="27">
        <f t="shared" si="3"/>
        <v>1248.6666666666667</v>
      </c>
      <c r="O37" s="1" t="s">
        <v>88</v>
      </c>
      <c r="P37" s="27">
        <f t="shared" si="4"/>
        <v>1153.2936891066965</v>
      </c>
      <c r="Q37" s="36">
        <f t="shared" si="5"/>
        <v>92.362014610787227</v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</row>
    <row r="38" spans="1:50" s="1" customFormat="1" ht="15" customHeight="1">
      <c r="A38" s="15"/>
      <c r="B38" s="24">
        <v>0.5</v>
      </c>
      <c r="C38" s="27">
        <v>816</v>
      </c>
      <c r="D38" s="27">
        <v>1098</v>
      </c>
      <c r="E38" s="27">
        <v>908</v>
      </c>
      <c r="F38" s="27">
        <f t="shared" si="0"/>
        <v>940.66666666666663</v>
      </c>
      <c r="G38" s="1" t="s">
        <v>88</v>
      </c>
      <c r="H38" s="27">
        <f t="shared" si="1"/>
        <v>143.81005991700738</v>
      </c>
      <c r="I38" s="28">
        <f t="shared" si="2"/>
        <v>15.288099920305534</v>
      </c>
      <c r="J38" s="32">
        <v>1</v>
      </c>
      <c r="K38" s="27">
        <v>1250</v>
      </c>
      <c r="L38" s="27">
        <v>1209</v>
      </c>
      <c r="M38" s="27">
        <v>617</v>
      </c>
      <c r="N38" s="27">
        <f t="shared" si="3"/>
        <v>1025.3333333333333</v>
      </c>
      <c r="O38" s="1" t="s">
        <v>88</v>
      </c>
      <c r="P38" s="27">
        <f t="shared" si="4"/>
        <v>354.22074096999637</v>
      </c>
      <c r="Q38" s="36">
        <f t="shared" si="5"/>
        <v>34.546886310467791</v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</row>
    <row r="39" spans="1:50" s="1" customFormat="1" ht="15" customHeight="1">
      <c r="A39" s="15"/>
      <c r="B39" s="25">
        <v>1</v>
      </c>
      <c r="C39" s="27">
        <v>364</v>
      </c>
      <c r="D39" s="27">
        <v>452</v>
      </c>
      <c r="E39" s="27">
        <v>366</v>
      </c>
      <c r="F39" s="27">
        <f t="shared" si="0"/>
        <v>394</v>
      </c>
      <c r="G39" s="1" t="s">
        <v>88</v>
      </c>
      <c r="H39" s="28">
        <f t="shared" si="1"/>
        <v>50.239426748321883</v>
      </c>
      <c r="I39" s="28">
        <f t="shared" si="2"/>
        <v>12.751123540183219</v>
      </c>
      <c r="J39" s="32">
        <v>2</v>
      </c>
      <c r="K39" s="27">
        <v>310</v>
      </c>
      <c r="L39" s="27">
        <v>263</v>
      </c>
      <c r="M39" s="27">
        <v>117</v>
      </c>
      <c r="N39" s="27">
        <f t="shared" si="3"/>
        <v>230</v>
      </c>
      <c r="O39" s="1" t="s">
        <v>88</v>
      </c>
      <c r="P39" s="27">
        <f t="shared" si="4"/>
        <v>100.64293318460069</v>
      </c>
      <c r="Q39" s="36">
        <f t="shared" si="5"/>
        <v>43.757797036782911</v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</row>
    <row r="40" spans="1:50" s="1" customFormat="1" ht="15" customHeight="1">
      <c r="A40" s="15"/>
      <c r="B40" s="25">
        <v>2</v>
      </c>
      <c r="C40" s="27">
        <v>121</v>
      </c>
      <c r="D40" s="27">
        <v>158</v>
      </c>
      <c r="E40" s="27">
        <v>121</v>
      </c>
      <c r="F40" s="27">
        <f t="shared" si="0"/>
        <v>133.33333333333334</v>
      </c>
      <c r="G40" s="1" t="s">
        <v>88</v>
      </c>
      <c r="H40" s="28">
        <f t="shared" si="1"/>
        <v>21.361959960016126</v>
      </c>
      <c r="I40" s="28">
        <f t="shared" si="2"/>
        <v>16.021469970012092</v>
      </c>
      <c r="J40" s="32">
        <v>4</v>
      </c>
      <c r="K40" s="27">
        <v>155</v>
      </c>
      <c r="L40" s="27">
        <v>144</v>
      </c>
      <c r="M40" s="27">
        <v>104</v>
      </c>
      <c r="N40" s="27">
        <f t="shared" si="3"/>
        <v>134.33333333333334</v>
      </c>
      <c r="O40" s="1" t="s">
        <v>88</v>
      </c>
      <c r="P40" s="28">
        <f t="shared" si="4"/>
        <v>26.839026311200861</v>
      </c>
      <c r="Q40" s="36">
        <f t="shared" si="5"/>
        <v>19.979424053003118</v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</row>
    <row r="41" spans="1:50" s="1" customFormat="1" ht="15" customHeight="1">
      <c r="A41" s="15"/>
      <c r="B41" s="25">
        <v>4</v>
      </c>
      <c r="C41" s="28">
        <v>94.9</v>
      </c>
      <c r="D41" s="27">
        <v>134</v>
      </c>
      <c r="E41" s="28">
        <v>81</v>
      </c>
      <c r="F41" s="27">
        <f t="shared" si="0"/>
        <v>103.3</v>
      </c>
      <c r="G41" s="1" t="s">
        <v>88</v>
      </c>
      <c r="H41" s="28">
        <f t="shared" si="1"/>
        <v>27.480356620684596</v>
      </c>
      <c r="I41" s="28">
        <f t="shared" si="2"/>
        <v>26.602474947419747</v>
      </c>
      <c r="J41" s="32">
        <v>6</v>
      </c>
      <c r="K41" s="28">
        <v>87.9</v>
      </c>
      <c r="L41" s="27">
        <v>119</v>
      </c>
      <c r="M41" s="28">
        <v>81.7</v>
      </c>
      <c r="N41" s="28">
        <f t="shared" si="3"/>
        <v>96.2</v>
      </c>
      <c r="O41" s="1" t="s">
        <v>88</v>
      </c>
      <c r="P41" s="28">
        <f t="shared" si="4"/>
        <v>19.987245933344543</v>
      </c>
      <c r="Q41" s="36">
        <f t="shared" si="5"/>
        <v>20.776762924474575</v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</row>
    <row r="42" spans="1:50" s="1" customFormat="1" ht="15" customHeight="1">
      <c r="A42" s="15"/>
      <c r="B42" s="25">
        <v>6</v>
      </c>
      <c r="C42" s="28">
        <v>72.099999999999994</v>
      </c>
      <c r="D42" s="27">
        <v>110</v>
      </c>
      <c r="E42" s="28">
        <v>55.6</v>
      </c>
      <c r="F42" s="28">
        <f t="shared" si="0"/>
        <v>79.233333333333334</v>
      </c>
      <c r="G42" s="1" t="s">
        <v>88</v>
      </c>
      <c r="H42" s="28">
        <f t="shared" si="1"/>
        <v>27.892711114793663</v>
      </c>
      <c r="I42" s="28">
        <f t="shared" si="2"/>
        <v>35.203253405292799</v>
      </c>
      <c r="J42" s="32">
        <v>8</v>
      </c>
      <c r="K42" s="28">
        <v>79.5</v>
      </c>
      <c r="L42" s="28">
        <v>75.599999999999994</v>
      </c>
      <c r="M42" s="28">
        <v>66.7</v>
      </c>
      <c r="N42" s="28">
        <f t="shared" si="3"/>
        <v>73.933333333333337</v>
      </c>
      <c r="O42" s="1" t="s">
        <v>88</v>
      </c>
      <c r="P42" s="29">
        <f t="shared" si="4"/>
        <v>6.5607418279744323</v>
      </c>
      <c r="Q42" s="13">
        <f t="shared" si="5"/>
        <v>8.8738618051953537</v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</row>
    <row r="43" spans="1:50" s="1" customFormat="1" ht="15" customHeight="1">
      <c r="A43" s="15"/>
      <c r="B43" s="25">
        <v>8</v>
      </c>
      <c r="C43" s="28">
        <v>49.9</v>
      </c>
      <c r="D43" s="28">
        <v>81.2</v>
      </c>
      <c r="E43" s="28">
        <v>47.4</v>
      </c>
      <c r="F43" s="28">
        <f t="shared" si="0"/>
        <v>59.5</v>
      </c>
      <c r="G43" s="1" t="s">
        <v>88</v>
      </c>
      <c r="H43" s="28">
        <f t="shared" si="1"/>
        <v>18.834277262480779</v>
      </c>
      <c r="I43" s="28">
        <f t="shared" si="2"/>
        <v>31.654247499967695</v>
      </c>
      <c r="J43" s="33">
        <v>12</v>
      </c>
      <c r="K43" s="28">
        <v>40</v>
      </c>
      <c r="L43" s="28">
        <v>33.200000000000003</v>
      </c>
      <c r="M43" s="28">
        <v>32.299999999999997</v>
      </c>
      <c r="N43" s="28">
        <f t="shared" si="3"/>
        <v>35.166666666666664</v>
      </c>
      <c r="O43" s="1" t="s">
        <v>88</v>
      </c>
      <c r="P43" s="29">
        <f t="shared" si="4"/>
        <v>4.2099089459670429</v>
      </c>
      <c r="Q43" s="36">
        <f t="shared" si="5"/>
        <v>11.971305059621924</v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</row>
    <row r="44" spans="1:50" s="1" customFormat="1" ht="15" customHeight="1">
      <c r="A44" s="15"/>
      <c r="B44" s="26">
        <v>12</v>
      </c>
      <c r="C44" s="28">
        <v>30</v>
      </c>
      <c r="D44" s="28">
        <v>68.099999999999994</v>
      </c>
      <c r="E44" s="28">
        <v>35</v>
      </c>
      <c r="F44" s="28">
        <f t="shared" si="0"/>
        <v>44.366666666666667</v>
      </c>
      <c r="G44" s="1" t="s">
        <v>88</v>
      </c>
      <c r="H44" s="28">
        <f t="shared" si="1"/>
        <v>20.705152337844169</v>
      </c>
      <c r="I44" s="28">
        <f t="shared" si="2"/>
        <v>46.668262219032684</v>
      </c>
      <c r="J44" s="33">
        <v>24</v>
      </c>
      <c r="K44" s="29">
        <v>2.02</v>
      </c>
      <c r="L44" s="29">
        <v>3.1</v>
      </c>
      <c r="M44" s="29">
        <v>1.85</v>
      </c>
      <c r="N44" s="29">
        <f t="shared" si="3"/>
        <v>2.3233333333333337</v>
      </c>
      <c r="O44" s="1" t="s">
        <v>88</v>
      </c>
      <c r="P44" s="30">
        <f t="shared" si="4"/>
        <v>0.67796263417192293</v>
      </c>
      <c r="Q44" s="36">
        <f t="shared" si="5"/>
        <v>29.180601183870426</v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</row>
    <row r="45" spans="1:50" s="1" customFormat="1" ht="15" customHeight="1">
      <c r="A45" s="15"/>
      <c r="B45" s="26">
        <v>24</v>
      </c>
      <c r="C45" s="29">
        <v>6.24</v>
      </c>
      <c r="D45" s="29">
        <v>6.26</v>
      </c>
      <c r="E45" s="29">
        <v>2.66</v>
      </c>
      <c r="F45" s="29">
        <f t="shared" si="0"/>
        <v>5.0533333333333337</v>
      </c>
      <c r="G45" s="1" t="s">
        <v>88</v>
      </c>
      <c r="H45" s="29">
        <f t="shared" si="1"/>
        <v>2.0727115895206767</v>
      </c>
      <c r="I45" s="28">
        <f t="shared" si="2"/>
        <v>41.016720109248219</v>
      </c>
      <c r="J45" s="9"/>
      <c r="K45" s="16"/>
      <c r="L45" s="16"/>
      <c r="M45" s="16"/>
      <c r="N45" s="16"/>
      <c r="O45" s="16"/>
      <c r="P45" s="16"/>
      <c r="Q45" s="10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</row>
    <row r="46" spans="1:50" ht="15" customHeight="1">
      <c r="A46" s="15"/>
      <c r="B46" s="4" t="s">
        <v>89</v>
      </c>
      <c r="C46" s="5" t="s">
        <v>79</v>
      </c>
      <c r="D46" s="5" t="s">
        <v>80</v>
      </c>
      <c r="E46" s="5" t="s">
        <v>81</v>
      </c>
      <c r="F46" s="5" t="s">
        <v>82</v>
      </c>
      <c r="G46" s="6"/>
      <c r="H46" s="5" t="s">
        <v>83</v>
      </c>
      <c r="I46" s="5" t="s">
        <v>84</v>
      </c>
      <c r="J46" s="7" t="s">
        <v>89</v>
      </c>
      <c r="K46" s="5" t="s">
        <v>85</v>
      </c>
      <c r="L46" s="5" t="s">
        <v>86</v>
      </c>
      <c r="M46" s="5" t="s">
        <v>87</v>
      </c>
      <c r="N46" s="5" t="s">
        <v>82</v>
      </c>
      <c r="O46" s="6"/>
      <c r="P46" s="5" t="s">
        <v>83</v>
      </c>
      <c r="Q46" s="8" t="s">
        <v>84</v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</row>
    <row r="47" spans="1:50" ht="15" customHeight="1">
      <c r="A47" s="15"/>
      <c r="B47" s="11" t="s">
        <v>90</v>
      </c>
      <c r="C47" s="29">
        <v>1</v>
      </c>
      <c r="D47" s="30">
        <v>0.95499999999999996</v>
      </c>
      <c r="E47" s="30">
        <v>0.97</v>
      </c>
      <c r="F47" s="1" t="s">
        <v>91</v>
      </c>
      <c r="G47" s="1" t="s">
        <v>88</v>
      </c>
      <c r="H47" s="1" t="s">
        <v>91</v>
      </c>
      <c r="I47" s="1" t="s">
        <v>91</v>
      </c>
      <c r="J47" s="12" t="s">
        <v>90</v>
      </c>
      <c r="K47" s="30">
        <v>0.99099999999999999</v>
      </c>
      <c r="L47" s="29">
        <v>1</v>
      </c>
      <c r="M47" s="30">
        <v>0.995</v>
      </c>
      <c r="N47" s="1" t="s">
        <v>91</v>
      </c>
      <c r="O47" s="1" t="s">
        <v>88</v>
      </c>
      <c r="P47" s="1" t="s">
        <v>91</v>
      </c>
      <c r="Q47" s="13" t="s">
        <v>91</v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</row>
    <row r="48" spans="1:50" ht="15" customHeight="1">
      <c r="A48" s="15"/>
      <c r="B48" s="11" t="s">
        <v>92</v>
      </c>
      <c r="C48" s="29">
        <v>3</v>
      </c>
      <c r="D48" s="29">
        <v>5</v>
      </c>
      <c r="E48" s="29">
        <v>6</v>
      </c>
      <c r="F48" s="1" t="str">
        <f>IF(C48=D48,IF(D48=E48,AVERAGE(C48:E48),"ND"),"ND")</f>
        <v>ND</v>
      </c>
      <c r="G48" s="1" t="s">
        <v>88</v>
      </c>
      <c r="H48" s="1" t="s">
        <v>91</v>
      </c>
      <c r="I48" s="1" t="s">
        <v>91</v>
      </c>
      <c r="J48" s="12" t="s">
        <v>92</v>
      </c>
      <c r="K48" s="29">
        <v>3</v>
      </c>
      <c r="L48" s="29">
        <v>3</v>
      </c>
      <c r="M48" s="29">
        <v>3</v>
      </c>
      <c r="N48" s="29">
        <f>IF(K48=L48,IF(L48=M48,AVERAGE(K48:M48),"ND"),"ND")</f>
        <v>3</v>
      </c>
      <c r="O48" s="1" t="s">
        <v>88</v>
      </c>
      <c r="P48" s="1" t="s">
        <v>91</v>
      </c>
      <c r="Q48" s="13" t="s">
        <v>91</v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</row>
    <row r="49" spans="1:50" ht="15" customHeight="1">
      <c r="A49" s="15"/>
      <c r="B49" s="11" t="s">
        <v>93</v>
      </c>
      <c r="C49" s="27">
        <v>4086</v>
      </c>
      <c r="D49" s="27">
        <v>4897</v>
      </c>
      <c r="E49" s="27">
        <v>4418</v>
      </c>
      <c r="F49" s="27">
        <f>IF(COUNT(C49:E49)&gt;1,AVERAGE(C49:E49),"ND")</f>
        <v>4467</v>
      </c>
      <c r="G49" s="1" t="s">
        <v>88</v>
      </c>
      <c r="H49" s="27">
        <f>IF(COUNT(C49:E49)&gt;2,STDEV(C49:E49),"ND")</f>
        <v>407.71436079686964</v>
      </c>
      <c r="I49" s="29">
        <f>IF(COUNT(C49:E49)&gt;2,H49/F49*100,"ND")</f>
        <v>9.1272523124439129</v>
      </c>
      <c r="J49" s="12" t="s">
        <v>94</v>
      </c>
      <c r="K49" s="27">
        <v>1250</v>
      </c>
      <c r="L49" s="27">
        <v>2509</v>
      </c>
      <c r="M49" s="27">
        <v>991</v>
      </c>
      <c r="N49" s="27">
        <f>IF(COUNT(K49:M49)&gt;1,AVERAGE(K49:M49),"ND")</f>
        <v>1583.3333333333333</v>
      </c>
      <c r="O49" s="1" t="s">
        <v>88</v>
      </c>
      <c r="P49" s="27">
        <f>IF(COUNT(K49:M49)&gt;2,STDEV(K49:M49),"ND")</f>
        <v>812.0433075479001</v>
      </c>
      <c r="Q49" s="36">
        <f>IF(COUNT(K49:M49)&gt;2,P49/N49*100,"ND")</f>
        <v>51.28694573986737</v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</row>
    <row r="50" spans="1:50" ht="15" customHeight="1">
      <c r="A50" s="15"/>
      <c r="B50" s="11" t="s">
        <v>95</v>
      </c>
      <c r="C50" s="29">
        <v>5.33</v>
      </c>
      <c r="D50" s="29">
        <v>4.5</v>
      </c>
      <c r="E50" s="29">
        <v>4.13</v>
      </c>
      <c r="F50" s="29">
        <f>IF(COUNT(C50:E50)&gt;1,AVERAGE(C50:E50),"ND")</f>
        <v>4.6533333333333333</v>
      </c>
      <c r="G50" s="1" t="s">
        <v>88</v>
      </c>
      <c r="H50" s="30">
        <f>IF(COUNT(C50:E50)&gt;2,STDEV(C50:E50),"ND")</f>
        <v>0.6145187819207224</v>
      </c>
      <c r="I50" s="28">
        <f>IF(COUNT(C50:E50)&gt;2,H50/F50*100,"ND")</f>
        <v>13.205991015488303</v>
      </c>
      <c r="J50" s="12" t="s">
        <v>96</v>
      </c>
      <c r="K50" s="29">
        <v>1</v>
      </c>
      <c r="L50" s="30">
        <v>0.5</v>
      </c>
      <c r="M50" s="30">
        <v>0.5</v>
      </c>
      <c r="N50" s="30">
        <f>IF(COUNT(K50:M50)&gt;1,AVERAGE(K50:M50),"ND")</f>
        <v>0.66666666666666663</v>
      </c>
      <c r="O50" s="1" t="s">
        <v>88</v>
      </c>
      <c r="P50" s="30">
        <f>IF(COUNT(K50:M50)&gt;2,STDEV(K50:M50),"ND")</f>
        <v>0.28867513459481292</v>
      </c>
      <c r="Q50" s="36">
        <f>IF(COUNT(K50:M50)&gt;2,P50/N50*100,"ND")</f>
        <v>43.301270189221938</v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</row>
    <row r="51" spans="1:50" ht="15" customHeight="1">
      <c r="A51" s="15"/>
      <c r="B51" s="11" t="s">
        <v>97</v>
      </c>
      <c r="C51" s="29">
        <v>8.24</v>
      </c>
      <c r="D51" s="29">
        <v>6.76</v>
      </c>
      <c r="E51" s="29">
        <v>6.2</v>
      </c>
      <c r="F51" s="29">
        <f>IF(COUNT(C51:E51)&gt;1,AVERAGE(C51:E51),"ND")</f>
        <v>7.0666666666666664</v>
      </c>
      <c r="G51" s="1" t="s">
        <v>88</v>
      </c>
      <c r="H51" s="29">
        <f>IF(COUNT(C51:E51)&gt;2,STDEV(C51:E51),"ND")</f>
        <v>1.0540082226118235</v>
      </c>
      <c r="I51" s="28">
        <f>IF(COUNT(C51:E51)&gt;2,H51/F51*100,"ND")</f>
        <v>14.915210697337125</v>
      </c>
      <c r="J51" s="12" t="s">
        <v>95</v>
      </c>
      <c r="K51" s="29">
        <v>2.96</v>
      </c>
      <c r="L51" s="29">
        <v>3.48</v>
      </c>
      <c r="M51" s="29">
        <v>3.05</v>
      </c>
      <c r="N51" s="29">
        <f>IF(COUNT(K51:M51)&gt;1,AVERAGE(K51:M51),"ND")</f>
        <v>3.1633333333333327</v>
      </c>
      <c r="O51" s="1" t="s">
        <v>88</v>
      </c>
      <c r="P51" s="30">
        <f>IF(COUNT(K51:M51)&gt;2,STDEV(K51:M51),"ND")</f>
        <v>0.2779088579612628</v>
      </c>
      <c r="Q51" s="13">
        <f>IF(COUNT(K51:M51)&gt;2,P51/N51*100,"ND")</f>
        <v>8.7853169007775396</v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</row>
    <row r="52" spans="1:50" ht="15" customHeight="1">
      <c r="A52" s="15"/>
      <c r="B52" s="11" t="s">
        <v>98</v>
      </c>
      <c r="C52" s="29">
        <v>2.14</v>
      </c>
      <c r="D52" s="29">
        <v>1.59</v>
      </c>
      <c r="E52" s="29">
        <v>2.08</v>
      </c>
      <c r="F52" s="29">
        <f>IF(COUNT(C52:E52)&gt;1,AVERAGE(C52:E52),"ND")</f>
        <v>1.9366666666666668</v>
      </c>
      <c r="G52" s="1" t="s">
        <v>88</v>
      </c>
      <c r="H52" s="30">
        <f>IF(COUNT(C52:E52)&gt;2,STDEV(C52:E52),"ND")</f>
        <v>0.30171730698342919</v>
      </c>
      <c r="I52" s="28">
        <f>IF(COUNT(C52:E52)&gt;2,H52/F52*100,"ND")</f>
        <v>15.579206901037651</v>
      </c>
      <c r="J52" s="12" t="s">
        <v>99</v>
      </c>
      <c r="K52" s="28">
        <v>24</v>
      </c>
      <c r="L52" s="28">
        <v>24</v>
      </c>
      <c r="M52" s="28">
        <v>24</v>
      </c>
      <c r="N52" s="28">
        <f>IF(K52=L52,IF(L52=M52,AVERAGE(K52:M52),"ND"),"ND")</f>
        <v>24</v>
      </c>
      <c r="O52" s="1" t="s">
        <v>88</v>
      </c>
      <c r="P52" s="1" t="s">
        <v>91</v>
      </c>
      <c r="Q52" s="13" t="s">
        <v>91</v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</row>
    <row r="53" spans="1:50" ht="15" customHeight="1">
      <c r="A53" s="15"/>
      <c r="B53" s="11" t="s">
        <v>99</v>
      </c>
      <c r="C53" s="28">
        <v>24</v>
      </c>
      <c r="D53" s="28">
        <v>24</v>
      </c>
      <c r="E53" s="28">
        <v>24</v>
      </c>
      <c r="F53" s="28">
        <f>IF(C53=D53,IF(D53=E53,AVERAGE(C53:E53),"ND"),"ND")</f>
        <v>24</v>
      </c>
      <c r="G53" s="1" t="s">
        <v>88</v>
      </c>
      <c r="H53" s="1" t="s">
        <v>91</v>
      </c>
      <c r="I53" s="1" t="s">
        <v>91</v>
      </c>
      <c r="J53" s="12" t="s">
        <v>100</v>
      </c>
      <c r="K53" s="27">
        <v>2339</v>
      </c>
      <c r="L53" s="27">
        <v>3502</v>
      </c>
      <c r="M53" s="27">
        <v>1847</v>
      </c>
      <c r="N53" s="27">
        <f t="shared" ref="N53:N58" si="6">IF(COUNT(K53:M53)&gt;1,AVERAGE(K53:M53),"ND")</f>
        <v>2562.6666666666665</v>
      </c>
      <c r="O53" s="1" t="s">
        <v>88</v>
      </c>
      <c r="P53" s="27">
        <f t="shared" ref="P53:P58" si="7">IF(COUNT(K53:M53)&gt;2,STDEV(K53:M53),"ND")</f>
        <v>849.8684211884414</v>
      </c>
      <c r="Q53" s="36">
        <f t="shared" ref="Q53:Q58" si="8">IF(COUNT(K53:M53)&gt;2,P53/N53*100,"ND")</f>
        <v>33.16343995272274</v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</row>
    <row r="54" spans="1:50" ht="15" customHeight="1">
      <c r="A54" s="15"/>
      <c r="B54" s="11" t="s">
        <v>100</v>
      </c>
      <c r="C54" s="27">
        <v>2293</v>
      </c>
      <c r="D54" s="27">
        <v>3105</v>
      </c>
      <c r="E54" s="27">
        <v>2385</v>
      </c>
      <c r="F54" s="27">
        <f t="shared" ref="F54:F59" si="9">IF(COUNT(C54:E54)&gt;1,AVERAGE(C54:E54),"ND")</f>
        <v>2594.3333333333335</v>
      </c>
      <c r="G54" s="1" t="s">
        <v>88</v>
      </c>
      <c r="H54" s="27">
        <f t="shared" ref="H54:H59" si="10">IF(COUNT(C54:E54)&gt;2,STDEV(C54:E54),"ND")</f>
        <v>444.63618086401152</v>
      </c>
      <c r="I54" s="28">
        <f t="shared" ref="I54:I59" si="11">IF(COUNT(C54:E54)&gt;2,H54/F54*100,"ND")</f>
        <v>17.138745247231586</v>
      </c>
      <c r="J54" s="12" t="s">
        <v>101</v>
      </c>
      <c r="K54" s="27">
        <v>2347</v>
      </c>
      <c r="L54" s="27">
        <v>3518</v>
      </c>
      <c r="M54" s="27">
        <v>1856</v>
      </c>
      <c r="N54" s="27">
        <f t="shared" si="6"/>
        <v>2573.6666666666665</v>
      </c>
      <c r="O54" s="1" t="s">
        <v>88</v>
      </c>
      <c r="P54" s="27">
        <f t="shared" si="7"/>
        <v>853.8702087163681</v>
      </c>
      <c r="Q54" s="36">
        <f t="shared" si="8"/>
        <v>33.177187231564616</v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</row>
    <row r="55" spans="1:50" ht="15" customHeight="1">
      <c r="A55" s="15"/>
      <c r="B55" s="11" t="s">
        <v>101</v>
      </c>
      <c r="C55" s="27">
        <v>2341</v>
      </c>
      <c r="D55" s="27">
        <v>3146</v>
      </c>
      <c r="E55" s="27">
        <v>2401</v>
      </c>
      <c r="F55" s="27">
        <f t="shared" si="9"/>
        <v>2629.3333333333335</v>
      </c>
      <c r="G55" s="1" t="s">
        <v>88</v>
      </c>
      <c r="H55" s="27">
        <f t="shared" si="10"/>
        <v>448.45103783282065</v>
      </c>
      <c r="I55" s="28">
        <f t="shared" si="11"/>
        <v>17.055693629544393</v>
      </c>
      <c r="J55" s="12" t="s">
        <v>102</v>
      </c>
      <c r="K55" s="29">
        <v>4.07</v>
      </c>
      <c r="L55" s="29">
        <v>2.84</v>
      </c>
      <c r="M55" s="29">
        <v>3.92</v>
      </c>
      <c r="N55" s="29">
        <f t="shared" si="6"/>
        <v>3.61</v>
      </c>
      <c r="O55" s="1" t="s">
        <v>88</v>
      </c>
      <c r="P55" s="30">
        <f t="shared" si="7"/>
        <v>0.67104396279230361</v>
      </c>
      <c r="Q55" s="36">
        <f t="shared" si="8"/>
        <v>18.58847542360952</v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</row>
    <row r="56" spans="1:50" ht="15" customHeight="1">
      <c r="A56" s="15"/>
      <c r="B56" s="11" t="s">
        <v>102</v>
      </c>
      <c r="C56" s="29">
        <v>3.28</v>
      </c>
      <c r="D56" s="29">
        <v>3.91</v>
      </c>
      <c r="E56" s="29">
        <v>2.8</v>
      </c>
      <c r="F56" s="29">
        <f t="shared" si="9"/>
        <v>3.3299999999999996</v>
      </c>
      <c r="G56" s="1" t="s">
        <v>88</v>
      </c>
      <c r="H56" s="30">
        <f t="shared" si="10"/>
        <v>0.5566866263886735</v>
      </c>
      <c r="I56" s="28">
        <f t="shared" si="11"/>
        <v>16.717316107767974</v>
      </c>
      <c r="J56" s="12" t="s">
        <v>103</v>
      </c>
      <c r="K56" s="29">
        <v>4.16</v>
      </c>
      <c r="L56" s="29">
        <v>2.96</v>
      </c>
      <c r="M56" s="29">
        <v>4.0199999999999996</v>
      </c>
      <c r="N56" s="29">
        <f t="shared" si="6"/>
        <v>3.7133333333333334</v>
      </c>
      <c r="O56" s="1" t="s">
        <v>88</v>
      </c>
      <c r="P56" s="30">
        <f t="shared" si="7"/>
        <v>0.65615038926554747</v>
      </c>
      <c r="Q56" s="36">
        <f t="shared" si="8"/>
        <v>17.670118202842392</v>
      </c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</row>
    <row r="57" spans="1:50" ht="15" customHeight="1">
      <c r="A57" s="15"/>
      <c r="B57" s="11" t="s">
        <v>103</v>
      </c>
      <c r="C57" s="29">
        <v>3.86</v>
      </c>
      <c r="D57" s="29">
        <v>4.25</v>
      </c>
      <c r="E57" s="29">
        <v>2.98</v>
      </c>
      <c r="F57" s="29">
        <f t="shared" si="9"/>
        <v>3.6966666666666668</v>
      </c>
      <c r="G57" s="1" t="s">
        <v>88</v>
      </c>
      <c r="H57" s="30">
        <f t="shared" si="10"/>
        <v>0.65056385799806937</v>
      </c>
      <c r="I57" s="28">
        <f t="shared" si="11"/>
        <v>17.598661623031635</v>
      </c>
      <c r="J57" s="12" t="s">
        <v>104</v>
      </c>
      <c r="K57" s="30">
        <v>0.36799999999999999</v>
      </c>
      <c r="L57" s="30">
        <v>0.442</v>
      </c>
      <c r="M57" s="30">
        <v>0.439</v>
      </c>
      <c r="N57" s="30">
        <f t="shared" si="6"/>
        <v>0.41633333333333339</v>
      </c>
      <c r="O57" s="1" t="s">
        <v>88</v>
      </c>
      <c r="P57" s="34">
        <f t="shared" si="7"/>
        <v>4.1884762543594939E-2</v>
      </c>
      <c r="Q57" s="36">
        <f t="shared" si="8"/>
        <v>10.060391323521602</v>
      </c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</row>
    <row r="58" spans="1:50" ht="15" customHeight="1">
      <c r="A58" s="15"/>
      <c r="B58" s="11" t="s">
        <v>104</v>
      </c>
      <c r="C58" s="29">
        <v>2.0499999999999998</v>
      </c>
      <c r="D58" s="29">
        <v>1.29</v>
      </c>
      <c r="E58" s="30">
        <v>0.65900000000000003</v>
      </c>
      <c r="F58" s="29">
        <f t="shared" si="9"/>
        <v>1.333</v>
      </c>
      <c r="G58" s="1" t="s">
        <v>88</v>
      </c>
      <c r="H58" s="30">
        <f t="shared" si="10"/>
        <v>0.69649623114558246</v>
      </c>
      <c r="I58" s="28">
        <f t="shared" si="11"/>
        <v>52.250279905895155</v>
      </c>
      <c r="J58" s="12" t="s">
        <v>105</v>
      </c>
      <c r="K58" s="29">
        <v>2.5</v>
      </c>
      <c r="L58" s="29">
        <v>4.34</v>
      </c>
      <c r="M58" s="29">
        <v>3.1</v>
      </c>
      <c r="N58" s="29">
        <f t="shared" si="6"/>
        <v>3.313333333333333</v>
      </c>
      <c r="O58" s="1" t="s">
        <v>88</v>
      </c>
      <c r="P58" s="30">
        <f t="shared" si="7"/>
        <v>0.93836737652868973</v>
      </c>
      <c r="Q58" s="36">
        <f t="shared" si="8"/>
        <v>28.320946977727058</v>
      </c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</row>
    <row r="59" spans="1:50" ht="15" customHeight="1">
      <c r="A59" s="15"/>
      <c r="B59" s="11" t="s">
        <v>105</v>
      </c>
      <c r="C59" s="28">
        <v>16.8</v>
      </c>
      <c r="D59" s="29">
        <v>9.2799999999999994</v>
      </c>
      <c r="E59" s="29">
        <v>6.63</v>
      </c>
      <c r="F59" s="28">
        <f t="shared" si="9"/>
        <v>10.903333333333334</v>
      </c>
      <c r="G59" s="1" t="s">
        <v>88</v>
      </c>
      <c r="H59" s="29">
        <f t="shared" si="10"/>
        <v>5.2757590291192535</v>
      </c>
      <c r="I59" s="28">
        <f t="shared" si="11"/>
        <v>48.386661838452341</v>
      </c>
      <c r="J59" s="12" t="s">
        <v>106</v>
      </c>
      <c r="K59" s="1" t="s">
        <v>107</v>
      </c>
      <c r="L59" s="1" t="s">
        <v>107</v>
      </c>
      <c r="M59" s="1" t="s">
        <v>107</v>
      </c>
      <c r="N59" s="28">
        <f>(100*(2574*5)/(2629*10))</f>
        <v>48.953974895397486</v>
      </c>
      <c r="O59" s="1" t="s">
        <v>91</v>
      </c>
      <c r="P59" s="1" t="s">
        <v>91</v>
      </c>
      <c r="Q59" s="13" t="s">
        <v>91</v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</row>
    <row r="60" spans="1:50" ht="15" customHeight="1">
      <c r="A60" s="15"/>
      <c r="B60" s="14"/>
      <c r="C60" s="14" t="s">
        <v>1</v>
      </c>
      <c r="D60" s="14" t="s">
        <v>1</v>
      </c>
      <c r="E60" s="14" t="s">
        <v>1</v>
      </c>
      <c r="F60" s="14" t="s">
        <v>1</v>
      </c>
      <c r="G60" s="14" t="s">
        <v>1</v>
      </c>
      <c r="H60" s="14" t="s">
        <v>1</v>
      </c>
      <c r="I60" s="14" t="s">
        <v>1</v>
      </c>
      <c r="J60" s="14" t="s">
        <v>1</v>
      </c>
      <c r="K60" s="14" t="s">
        <v>1</v>
      </c>
      <c r="L60" s="14" t="s">
        <v>1</v>
      </c>
      <c r="M60" s="14" t="s">
        <v>1</v>
      </c>
      <c r="N60" s="14" t="s">
        <v>1</v>
      </c>
      <c r="O60" s="14" t="s">
        <v>1</v>
      </c>
      <c r="P60" s="14" t="s">
        <v>1</v>
      </c>
      <c r="Q60" s="14" t="s">
        <v>1</v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</row>
    <row r="61" spans="1:50" ht="15" customHeight="1">
      <c r="A61" s="15"/>
      <c r="B61" s="17" t="s">
        <v>108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</row>
    <row r="62" spans="1:50" ht="15" customHeight="1">
      <c r="A62" s="15"/>
      <c r="B62" s="17" t="s">
        <v>109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</row>
    <row r="63" spans="1:50" ht="15" customHeight="1">
      <c r="B63" s="2" t="s">
        <v>110</v>
      </c>
    </row>
    <row r="64" spans="1:50" ht="15" customHeight="1">
      <c r="B64" s="2" t="s">
        <v>111</v>
      </c>
    </row>
    <row r="65" spans="2:15" ht="15" customHeight="1">
      <c r="B65" s="2" t="s">
        <v>112</v>
      </c>
    </row>
    <row r="66" spans="2:15" ht="15" customHeight="1">
      <c r="B66" s="3" t="s">
        <v>113</v>
      </c>
    </row>
    <row r="67" spans="2:15" ht="15" customHeight="1">
      <c r="B67" s="17" t="s">
        <v>114</v>
      </c>
    </row>
    <row r="71" spans="2:15" ht="15" customHeight="1">
      <c r="N71" s="2" t="s">
        <v>115</v>
      </c>
      <c r="O71" s="2" t="s">
        <v>116</v>
      </c>
    </row>
    <row r="134" s="1" customFormat="1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</sheetData>
  <mergeCells count="20">
    <mergeCell ref="B34:I34"/>
    <mergeCell ref="J34:Q34"/>
    <mergeCell ref="B32:Q32"/>
    <mergeCell ref="B33:Q33"/>
    <mergeCell ref="J24:Q30"/>
    <mergeCell ref="B20:I20"/>
    <mergeCell ref="J13:K16"/>
    <mergeCell ref="B2:Q3"/>
    <mergeCell ref="J5:Q5"/>
    <mergeCell ref="B5:I5"/>
    <mergeCell ref="J6:Q8"/>
    <mergeCell ref="J12:K12"/>
    <mergeCell ref="J11:Q11"/>
    <mergeCell ref="J21:K21"/>
    <mergeCell ref="J22:K22"/>
    <mergeCell ref="J23:Q23"/>
    <mergeCell ref="J17:K17"/>
    <mergeCell ref="J18:K18"/>
    <mergeCell ref="J19:Q19"/>
    <mergeCell ref="J20:Q20"/>
  </mergeCells>
  <phoneticPr fontId="27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38c3cbc-6200-4e6a-8212-3732d469b1ea" xsi:nil="true"/>
    <lcf76f155ced4ddcb4097134ff3c332f xmlns="88cacffc-69dc-4f03-be6b-dcf2ff93c27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CA591DAB895194D902C64C75F8BEDB0" ma:contentTypeVersion="13" ma:contentTypeDescription="새 문서를 만듭니다." ma:contentTypeScope="" ma:versionID="02894f742865dd61b79638ad24220333">
  <xsd:schema xmlns:xsd="http://www.w3.org/2001/XMLSchema" xmlns:xs="http://www.w3.org/2001/XMLSchema" xmlns:p="http://schemas.microsoft.com/office/2006/metadata/properties" xmlns:ns2="88cacffc-69dc-4f03-be6b-dcf2ff93c27b" xmlns:ns3="738c3cbc-6200-4e6a-8212-3732d469b1ea" targetNamespace="http://schemas.microsoft.com/office/2006/metadata/properties" ma:root="true" ma:fieldsID="23576ca539165a87ba09152844704dd1" ns2:_="" ns3:_="">
    <xsd:import namespace="88cacffc-69dc-4f03-be6b-dcf2ff93c27b"/>
    <xsd:import namespace="738c3cbc-6200-4e6a-8212-3732d469b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cacffc-69dc-4f03-be6b-dcf2ff93c2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이미지 태그" ma:readOnly="false" ma:fieldId="{5cf76f15-5ced-4ddc-b409-7134ff3c332f}" ma:taxonomyMulti="true" ma:sspId="f98a782d-75ff-49ad-a019-31585ba6b9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8c3cbc-6200-4e6a-8212-3732d469b1e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6e65465-d26e-4dd1-9213-8b4e6f6134c8}" ma:internalName="TaxCatchAll" ma:showField="CatchAllData" ma:web="738c3cbc-6200-4e6a-8212-3732d469b1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CD0CBF-1118-4C7B-A7E7-A86D179279AE}">
  <ds:schemaRefs>
    <ds:schemaRef ds:uri="http://schemas.microsoft.com/office/2006/metadata/properties"/>
    <ds:schemaRef ds:uri="http://schemas.microsoft.com/office/infopath/2007/PartnerControls"/>
    <ds:schemaRef ds:uri="738c3cbc-6200-4e6a-8212-3732d469b1ea"/>
    <ds:schemaRef ds:uri="88cacffc-69dc-4f03-be6b-dcf2ff93c27b"/>
  </ds:schemaRefs>
</ds:datastoreItem>
</file>

<file path=customXml/itemProps2.xml><?xml version="1.0" encoding="utf-8"?>
<ds:datastoreItem xmlns:ds="http://schemas.openxmlformats.org/officeDocument/2006/customXml" ds:itemID="{3C0545F6-C88C-4589-A203-2441A4340D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8A646A-760F-445D-B589-04787933C1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cacffc-69dc-4f03-be6b-dcf2ff93c27b"/>
    <ds:schemaRef ds:uri="738c3cbc-6200-4e6a-8212-3732d469b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PK Report (ng)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Zhang Ting</dc:creator>
  <cp:keywords/>
  <dc:description/>
  <cp:lastModifiedBy>Oscotec</cp:lastModifiedBy>
  <cp:revision/>
  <dcterms:created xsi:type="dcterms:W3CDTF">2021-03-02T06:34:26Z</dcterms:created>
  <dcterms:modified xsi:type="dcterms:W3CDTF">2024-06-28T02:01:57Z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0x010100BCA591DAB895194D902C64C75F8BEDB0</vt:lpwstr>
  </property>
  <property fmtid="{D5CDD505-2E9C-101B-9397-08002B2CF9AE}" pid="3" name="MediaServiceImageTags">
    <vt:lpwstr/>
  </property>
</Properties>
</file>