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RM" state="visible" r:id="rId3"/>
    <sheet sheetId="2" name="IRM Channels" state="visible" r:id="rId4"/>
    <sheet sheetId="3" name="Magnet Power Supplies" state="visible" r:id="rId5"/>
    <sheet sheetId="4" name="Ramp Rates" state="visible" r:id="rId6"/>
    <sheet sheetId="5" name="Caen PVs" state="visible" r:id="rId7"/>
    <sheet sheetId="6" name="Fast Magnets" state="visible" r:id="rId8"/>
    <sheet sheetId="7" name="Cameras" state="visible" r:id="rId9"/>
    <sheet sheetId="8" name="EPBI" state="visible" r:id="rId10"/>
    <sheet sheetId="9" name="DPSC" state="visible" r:id="rId11"/>
    <sheet sheetId="10" name="Network" state="visible" r:id="rId12"/>
    <sheet sheetId="11" name="Not monitored" state="visible" r:id="rId13"/>
    <sheet sheetId="12" name="Sheet14" state="visible" r:id="rId14"/>
  </sheets>
  <definedNames/>
  <calcPr/>
</workbook>
</file>

<file path=xl/sharedStrings.xml><?xml version="1.0" encoding="utf-8"?>
<sst xmlns="http://schemas.openxmlformats.org/spreadsheetml/2006/main" count="18517" uniqueCount="7849">
  <si>
    <t>IRM Location</t>
  </si>
  <si>
    <t>IRM Sector Count</t>
  </si>
  <si>
    <t>IRM HEX</t>
  </si>
  <si>
    <t>IRM #</t>
  </si>
  <si>
    <t>ILC #</t>
  </si>
  <si>
    <t>Status</t>
  </si>
  <si>
    <t>Purpose</t>
  </si>
  <si>
    <t>Dig 500</t>
  </si>
  <si>
    <t>ADC0</t>
  </si>
  <si>
    <t>ADC1</t>
  </si>
  <si>
    <t>ADC2</t>
  </si>
  <si>
    <t>ADC3</t>
  </si>
  <si>
    <t>ADC0.DESC</t>
  </si>
  <si>
    <t>ADC1.DESC</t>
  </si>
  <si>
    <t>ADC2.DESC</t>
  </si>
  <si>
    <t>ADC3.DESC</t>
  </si>
  <si>
    <t>Comments</t>
  </si>
  <si>
    <t>Switch Location</t>
  </si>
  <si>
    <t>Cable Length</t>
  </si>
  <si>
    <t>LI0143</t>
  </si>
  <si>
    <t>IRM LI-1</t>
  </si>
  <si>
    <t>01</t>
  </si>
  <si>
    <t>Live</t>
  </si>
  <si>
    <t>Electron Gun Heater</t>
  </si>
  <si>
    <t>Remove BIAS channel?</t>
  </si>
  <si>
    <t>LI10</t>
  </si>
  <si>
    <t>IRM LI-2</t>
  </si>
  <si>
    <t>02</t>
  </si>
  <si>
    <t>Electron Gun HV Power supply</t>
  </si>
  <si>
    <t>LI0242</t>
  </si>
  <si>
    <t>IRM LI-3</t>
  </si>
  <si>
    <t>03</t>
  </si>
  <si>
    <t>GTL Sol 1,2,3</t>
  </si>
  <si>
    <t>IRM LI-4</t>
  </si>
  <si>
    <t>04</t>
  </si>
  <si>
    <t>LN Sol 1,2,3,4</t>
  </si>
  <si>
    <t>LI0838</t>
  </si>
  <si>
    <t>IRM LI-6</t>
  </si>
  <si>
    <t>05</t>
  </si>
  <si>
    <t>GTL VVR1, LN VVR1, IP (EG &amp; GTL)</t>
  </si>
  <si>
    <t>EG______IP1____AM00</t>
  </si>
  <si>
    <t>GTL_____IP1____AM01</t>
  </si>
  <si>
    <t>GTL_____IP2____AM02</t>
  </si>
  <si>
    <t>EG IP1 PRESSURE</t>
  </si>
  <si>
    <t>GTL IP1 PRESSURE</t>
  </si>
  <si>
    <t>GTL IP2 PRESSURE</t>
  </si>
  <si>
    <t>ILC 89 and 97 are being removed. Note: the Varian StarCell pumps are getting replaced.</t>
  </si>
  <si>
    <t>IRM LI-7</t>
  </si>
  <si>
    <t>06</t>
  </si>
  <si>
    <t>GTL INM1, PP1</t>
  </si>
  <si>
    <t>IRM LI-8</t>
  </si>
  <si>
    <t>07</t>
  </si>
  <si>
    <t>GTL TV1 &amp; TV2</t>
  </si>
  <si>
    <t>IRM LI-9</t>
  </si>
  <si>
    <t>08</t>
  </si>
  <si>
    <t>LN TV1 &amp; TV2</t>
  </si>
  <si>
    <t>LI0944</t>
  </si>
  <si>
    <t>IRM LI-10</t>
  </si>
  <si>
    <t>09</t>
  </si>
  <si>
    <t>Test</t>
  </si>
  <si>
    <t>MO, RF frequency fine control</t>
  </si>
  <si>
    <t>Presently a mini-IOC; was this ILC 73? Control System Print 23W2045</t>
  </si>
  <si>
    <t>IRM LI-11</t>
  </si>
  <si>
    <t>0A</t>
  </si>
  <si>
    <t>GTL SHB1</t>
  </si>
  <si>
    <t>IRM LI-12</t>
  </si>
  <si>
    <t>0B</t>
  </si>
  <si>
    <t>GTL SHB2</t>
  </si>
  <si>
    <t>LI1629</t>
  </si>
  <si>
    <t>IRM LI-13</t>
  </si>
  <si>
    <t>0C</t>
  </si>
  <si>
    <t>Mod 1 Ion Pumps 1, 2, 3A, 3B</t>
  </si>
  <si>
    <t>LN______IP1____AM00</t>
  </si>
  <si>
    <t>LN______IP2____AM01</t>
  </si>
  <si>
    <t>LN______IP3_A__AM02</t>
  </si>
  <si>
    <t>LN______IP3_B__AM03</t>
  </si>
  <si>
    <t>LN IP1 PRESSURE</t>
  </si>
  <si>
    <t>LN IP2 PRESSURE</t>
  </si>
  <si>
    <t>LN IP3 A PRESSURE</t>
  </si>
  <si>
    <t>LN IP3 B PRESSURE</t>
  </si>
  <si>
    <t>Note: the Varian StarCell pumps are getting replaced.</t>
  </si>
  <si>
    <t>IRM LI-14</t>
  </si>
  <si>
    <t>0D</t>
  </si>
  <si>
    <t>Mod 1 Focus Coils, IP Kly1</t>
  </si>
  <si>
    <t>KLY1____IP1____AM03</t>
  </si>
  <si>
    <t>Mod 1 Kly PRESSURE</t>
  </si>
  <si>
    <t>IRM LI-15</t>
  </si>
  <si>
    <t>0E</t>
  </si>
  <si>
    <t>Mod 1 Control (HV, etc.)</t>
  </si>
  <si>
    <t>LI1846</t>
  </si>
  <si>
    <t>IRM LI-16</t>
  </si>
  <si>
    <t>0F</t>
  </si>
  <si>
    <t>AS1 Phase Loop, LN Master Phase</t>
  </si>
  <si>
    <t>IRM LI-17</t>
  </si>
  <si>
    <t>10</t>
  </si>
  <si>
    <t>LN Phase Shifter &amp; Attenuator</t>
  </si>
  <si>
    <t>IRM LI-18</t>
  </si>
  <si>
    <t>11</t>
  </si>
  <si>
    <t>LN Water Temperature Control</t>
  </si>
  <si>
    <t>LI1929</t>
  </si>
  <si>
    <t>IRM LI-19</t>
  </si>
  <si>
    <t>12</t>
  </si>
  <si>
    <t>Mod 2 Ion Pumps 4, 5A, 5B, Kly2</t>
  </si>
  <si>
    <t>LN______IP4____AM00</t>
  </si>
  <si>
    <t>LN______IP5_A__AM01</t>
  </si>
  <si>
    <t>LN______IP5_B__AM02</t>
  </si>
  <si>
    <t>KLY2____IP1____AM03</t>
  </si>
  <si>
    <t>LN IP4 PRESSURE</t>
  </si>
  <si>
    <t>LN IP5 A PRESSURE</t>
  </si>
  <si>
    <t>LN IP5 B PRESSURE</t>
  </si>
  <si>
    <t>Mod 2 Kly PRESSURE</t>
  </si>
  <si>
    <t>IRM LI-20</t>
  </si>
  <si>
    <t>13</t>
  </si>
  <si>
    <t>Mod 2 Focus Coils</t>
  </si>
  <si>
    <t>IRM LI-21</t>
  </si>
  <si>
    <t>14</t>
  </si>
  <si>
    <t>Mod 2 Control (HV, etc.)</t>
  </si>
  <si>
    <t>LI2146</t>
  </si>
  <si>
    <t>IRM LI-22</t>
  </si>
  <si>
    <t>15</t>
  </si>
  <si>
    <t>AS2 Phase Loop</t>
  </si>
  <si>
    <t>LI</t>
  </si>
  <si>
    <t>IRM LI-23</t>
  </si>
  <si>
    <t>16</t>
  </si>
  <si>
    <t>NaN</t>
  </si>
  <si>
    <t>Open</t>
  </si>
  <si>
    <t>S071334</t>
  </si>
  <si>
    <t>IRM LTB-1</t>
  </si>
  <si>
    <t>17</t>
  </si>
  <si>
    <t>LTB B1 &amp; BS</t>
  </si>
  <si>
    <t>S0820</t>
  </si>
  <si>
    <t>S081334</t>
  </si>
  <si>
    <t>IRM LTB-2</t>
  </si>
  <si>
    <t>18</t>
  </si>
  <si>
    <t>LTB B2</t>
  </si>
  <si>
    <t>Note: Q4,1 Q4,2 Q5 move to Caens</t>
  </si>
  <si>
    <t>S081939</t>
  </si>
  <si>
    <t>IRM LTB-3</t>
  </si>
  <si>
    <t>19</t>
  </si>
  <si>
    <t>LTB TV 1, 2</t>
  </si>
  <si>
    <t>IRM LTB-4</t>
  </si>
  <si>
    <t>1A</t>
  </si>
  <si>
    <t>LTB TV 3, 4</t>
  </si>
  <si>
    <t>IRM LTB-5</t>
  </si>
  <si>
    <t>1B</t>
  </si>
  <si>
    <t>LTB TV 5, 6</t>
  </si>
  <si>
    <t>IRM LTB-6</t>
  </si>
  <si>
    <t>1C</t>
  </si>
  <si>
    <t>LTB VVR1, VVR2, IP 1,2,3</t>
  </si>
  <si>
    <t>LTB_____IP1____AM02</t>
  </si>
  <si>
    <t>LTB_____IP2____AM03</t>
  </si>
  <si>
    <t>LTB_____IP3____AM04</t>
  </si>
  <si>
    <t>LTB IP1 PRESSURE</t>
  </si>
  <si>
    <t>LTB IP2 PRESSURE</t>
  </si>
  <si>
    <t>LTB IP3 PRESSURE</t>
  </si>
  <si>
    <t>Replaces ILC 124 LTB IP 1,2,3 with analogs</t>
  </si>
  <si>
    <t>S081527</t>
  </si>
  <si>
    <t>IRM LTB-7</t>
  </si>
  <si>
    <t>1D</t>
  </si>
  <si>
    <t>BR1 KI</t>
  </si>
  <si>
    <t>Standard ILC chassis with special module in the rear.</t>
  </si>
  <si>
    <t>B010525</t>
  </si>
  <si>
    <t>IRM BR1-1</t>
  </si>
  <si>
    <t>1E</t>
  </si>
  <si>
    <t>BR1 Old BR Bend</t>
  </si>
  <si>
    <t>B0218</t>
  </si>
  <si>
    <t>B010346</t>
  </si>
  <si>
    <t>IRM BR1-2</t>
  </si>
  <si>
    <t>1F</t>
  </si>
  <si>
    <t>BR1 TV2 &amp; TV3</t>
  </si>
  <si>
    <t>IRM BR1-3</t>
  </si>
  <si>
    <t>20</t>
  </si>
  <si>
    <t>BR1 VVR1 &amp; VVR3, IP 1,2,3, Water flow</t>
  </si>
  <si>
    <t>BR1_____IP1____AM00</t>
  </si>
  <si>
    <t>BR1_____IP2____AM00</t>
  </si>
  <si>
    <t>BR1_____IP3____AM00</t>
  </si>
  <si>
    <t>BR1 IP1 PRESSURE</t>
  </si>
  <si>
    <t>BR1 IP2 PRESSURE</t>
  </si>
  <si>
    <t>BR1 IP3 PRESSURE</t>
  </si>
  <si>
    <t>Replaces ILC 340 BR1 IP 1,2,3 with analogs (Keptrol water flow?)</t>
  </si>
  <si>
    <t>B020346</t>
  </si>
  <si>
    <t>IRM BR2-1</t>
  </si>
  <si>
    <t>21</t>
  </si>
  <si>
    <t>BR2 IP 1,2,3, Water flow</t>
  </si>
  <si>
    <t>BR2_____IP1____AM00</t>
  </si>
  <si>
    <t>BR2_____IP2____AM00</t>
  </si>
  <si>
    <t>BR2_____IP3____AM00</t>
  </si>
  <si>
    <t>BR2 IP1 PRESSURE</t>
  </si>
  <si>
    <t>BR2 IP2 PRESSURE</t>
  </si>
  <si>
    <t>BR2 IP3 PRESSURE</t>
  </si>
  <si>
    <t>IRM BR2-2</t>
  </si>
  <si>
    <t>22</t>
  </si>
  <si>
    <t>BR2 VVR1, Septum Valve (CVR1), ICTs</t>
  </si>
  <si>
    <t>If ICTs went to a ztec scope, flow &amp; pumps could be put here.</t>
  </si>
  <si>
    <t>B021132</t>
  </si>
  <si>
    <t>IRM BR2-3</t>
  </si>
  <si>
    <t>23</t>
  </si>
  <si>
    <t>BR2 Bump3</t>
  </si>
  <si>
    <t>Note: In with fast magnet chassis (23W6974)</t>
  </si>
  <si>
    <t>IRM BR2-4</t>
  </si>
  <si>
    <t>24</t>
  </si>
  <si>
    <t>BR2 Bump1 &amp; Bump2</t>
  </si>
  <si>
    <t>Note: In with fast magnet chassis (23W7204)</t>
  </si>
  <si>
    <t>B021330</t>
  </si>
  <si>
    <t>IRM BR2-5</t>
  </si>
  <si>
    <t>25</t>
  </si>
  <si>
    <t>BR2 KE</t>
  </si>
  <si>
    <t>Standard ILC chassis with special module in the rear (23W993).</t>
  </si>
  <si>
    <t>B021532</t>
  </si>
  <si>
    <t>IRM BR2-6</t>
  </si>
  <si>
    <t>26</t>
  </si>
  <si>
    <t>BR2 Septum (SEN &amp; SEK)</t>
  </si>
  <si>
    <t>Note: In with fast magnet chassis (3 TCR power supplies)</t>
  </si>
  <si>
    <t>B030346</t>
  </si>
  <si>
    <t>IRM BR3-1</t>
  </si>
  <si>
    <t>27</t>
  </si>
  <si>
    <t>BR3 TV1, VVR1, VVR2, IP 1,2,3</t>
  </si>
  <si>
    <t>BR3_____IP1____AM00</t>
  </si>
  <si>
    <t>BR3_____IP2____AM00</t>
  </si>
  <si>
    <t>BR3_____IP3____AM00</t>
  </si>
  <si>
    <t>BR3 IP1 PRESSURE</t>
  </si>
  <si>
    <t>BR3 IP2 PRESSURE</t>
  </si>
  <si>
    <t>BR4 IP3 PRESSURE</t>
  </si>
  <si>
    <t>Replaces ILC 342 BR3 IP 1,2,3 with analogs (Keptrol water flow?)</t>
  </si>
  <si>
    <t>B040346</t>
  </si>
  <si>
    <t>IRM BR4-1</t>
  </si>
  <si>
    <t>28</t>
  </si>
  <si>
    <t>BR4 TV1, VVR1, VVR2, IP 1,2,3</t>
  </si>
  <si>
    <t>BR4_____IP1____AM00</t>
  </si>
  <si>
    <t>BR4_____IP2____AM00</t>
  </si>
  <si>
    <t>BR4_____IP3____AM00</t>
  </si>
  <si>
    <t>BR4 IP1 PRESSURE</t>
  </si>
  <si>
    <t>BR4 IP2 PRESSURE</t>
  </si>
  <si>
    <t>Replaces ILC 343 BR4 IP 1,2,3 with analogs (Keptrol water flow?)</t>
  </si>
  <si>
    <t>170x3</t>
  </si>
  <si>
    <t>B020740</t>
  </si>
  <si>
    <t>IRM BTS-1</t>
  </si>
  <si>
    <t>29</t>
  </si>
  <si>
    <t>BTS TV1, TV2, SP2</t>
  </si>
  <si>
    <t>IRM BTS-2</t>
  </si>
  <si>
    <t>2A</t>
  </si>
  <si>
    <t>BTS TV3, BTSS TV1</t>
  </si>
  <si>
    <t>IRM BTS-3</t>
  </si>
  <si>
    <t>2B</t>
  </si>
  <si>
    <t>BTS TV4 &amp; TV5</t>
  </si>
  <si>
    <t>IRM BTS-4</t>
  </si>
  <si>
    <t>2C</t>
  </si>
  <si>
    <t>BTS TV6, VVR2, VVR3, IP 1,2,FE</t>
  </si>
  <si>
    <t>BTS_____IP1____AM00</t>
  </si>
  <si>
    <t>BTS_____IP2____AM00</t>
  </si>
  <si>
    <t>BTSFE___IP1____AM00</t>
  </si>
  <si>
    <t>Replaces ILC 368 BTS IP 1,2 FE with analogs</t>
  </si>
  <si>
    <t>B022132</t>
  </si>
  <si>
    <t>IRM BTS-5</t>
  </si>
  <si>
    <t>2D</t>
  </si>
  <si>
    <t>BTS Q1, Q2.1, Q3.2</t>
  </si>
  <si>
    <t>2 Keptol water flows (B1 &amp; Quads) not being monitored could go here?</t>
  </si>
  <si>
    <t>IRM BTS-6</t>
  </si>
  <si>
    <t>2E</t>
  </si>
  <si>
    <t>BTS Q2.2, Q3.1</t>
  </si>
  <si>
    <t>Q2.2 &amp; Q3.1 will eventually move to a Caen.</t>
  </si>
  <si>
    <t>S111934</t>
  </si>
  <si>
    <t>IRM BTS-7</t>
  </si>
  <si>
    <t>2F</t>
  </si>
  <si>
    <t>BTS Q4, Q5.1, Q5.2</t>
  </si>
  <si>
    <t>Note: BTS B3 water flow could be put here.</t>
  </si>
  <si>
    <t>S1116</t>
  </si>
  <si>
    <t>IRM BTS-8</t>
  </si>
  <si>
    <t>30</t>
  </si>
  <si>
    <t>BTS Q6.1, Q6.2, Q7</t>
  </si>
  <si>
    <t>S0106</t>
  </si>
  <si>
    <t>IRM SR1-1</t>
  </si>
  <si>
    <t>31</t>
  </si>
  <si>
    <t>SR01S TV1, Septum Valve (CVR), IP 1-4</t>
  </si>
  <si>
    <t>SR01S___IP1____AM00</t>
  </si>
  <si>
    <t>SR01S___IP2____AM00</t>
  </si>
  <si>
    <t>SR01S___IP3____AM00</t>
  </si>
  <si>
    <t>SR01S___IP4____AM00</t>
  </si>
  <si>
    <t>Remove ILC 506 (GPIB).  Has the convectron IG been moved to something else?</t>
  </si>
  <si>
    <t>S0111</t>
  </si>
  <si>
    <t>IRM SR1-2</t>
  </si>
  <si>
    <t>32</t>
  </si>
  <si>
    <t>SR01S Sabersky Finge (SPH 1,2,3), IP 5</t>
  </si>
  <si>
    <t>SR01S___IP5____AM00</t>
  </si>
  <si>
    <t>Sabersky Finger can be removed (all booleans).</t>
  </si>
  <si>
    <t>S011234</t>
  </si>
  <si>
    <t>IRM SR1-3</t>
  </si>
  <si>
    <t>33</t>
  </si>
  <si>
    <t>SR02S Pinger</t>
  </si>
  <si>
    <t>Also has GPIB to a SRS DG535 pulse generator?  Where is power coming from?</t>
  </si>
  <si>
    <t>IRM SR1-4</t>
  </si>
  <si>
    <t>34</t>
  </si>
  <si>
    <t>SR02S Open</t>
  </si>
  <si>
    <t>S011544</t>
  </si>
  <si>
    <t>IRM SR1-5</t>
  </si>
  <si>
    <t>35</t>
  </si>
  <si>
    <t>SR01C QFA Shunts</t>
  </si>
  <si>
    <t>IRM SR1-6</t>
  </si>
  <si>
    <t>36</t>
  </si>
  <si>
    <t>SR01C TSP, PST, IG2, TC2, IP 1-4</t>
  </si>
  <si>
    <t>SR01C___IP1____AM00</t>
  </si>
  <si>
    <t>SR01C___IP2____AM00</t>
  </si>
  <si>
    <t>SR01C___IP3____AM00</t>
  </si>
  <si>
    <t>SR01C___IP4____AM00</t>
  </si>
  <si>
    <t>SR01C IP1 PRESSURE</t>
  </si>
  <si>
    <t>SR01C IP2 PRESSURE</t>
  </si>
  <si>
    <t>SR01C IP3 PRESSURE</t>
  </si>
  <si>
    <t>SR01C IP4 PRESSURE</t>
  </si>
  <si>
    <t>IRM SR1-7</t>
  </si>
  <si>
    <t>37</t>
  </si>
  <si>
    <t>SR01C RVM, RFPERM, FEVACS, IP 5,6</t>
  </si>
  <si>
    <t>SR01C___IP5____AM00</t>
  </si>
  <si>
    <t>SR01C___IP6____AM00</t>
  </si>
  <si>
    <t>SR01C IP5 PRESSURE</t>
  </si>
  <si>
    <t>SR01C IP6 PRESSURE</t>
  </si>
  <si>
    <t>S011732</t>
  </si>
  <si>
    <t>IRM SR1-8</t>
  </si>
  <si>
    <t>38</t>
  </si>
  <si>
    <t>SR01S BUMP</t>
  </si>
  <si>
    <t>Presently a mini-IOC, check what ILCMAGN.RUN does.</t>
  </si>
  <si>
    <t>Done</t>
  </si>
  <si>
    <t>S012132</t>
  </si>
  <si>
    <t>IRM SR1-9</t>
  </si>
  <si>
    <t>39</t>
  </si>
  <si>
    <t>SR01S Septum (SEN &amp; SEK)</t>
  </si>
  <si>
    <t>S020845</t>
  </si>
  <si>
    <t>IRM SR2-1</t>
  </si>
  <si>
    <t>3A</t>
  </si>
  <si>
    <t>SR02S IP1</t>
  </si>
  <si>
    <t>SR02S___IP1____AM00</t>
  </si>
  <si>
    <t>S0204</t>
  </si>
  <si>
    <t>S021744</t>
  </si>
  <si>
    <t>IRM SR2-2</t>
  </si>
  <si>
    <t>3B</t>
  </si>
  <si>
    <t>SR02C QFA Shunts</t>
  </si>
  <si>
    <t>IRM SR2-3</t>
  </si>
  <si>
    <t>3C</t>
  </si>
  <si>
    <t>SR02C TSP, PST, IG2, TC2, IP 1-4</t>
  </si>
  <si>
    <t>SR02C___IP1____AM00</t>
  </si>
  <si>
    <t>SR02C___IP2____AM00</t>
  </si>
  <si>
    <t>SR02C___IP3____AM00</t>
  </si>
  <si>
    <t>SR02C___IP4____AM00</t>
  </si>
  <si>
    <t>SR02C IP1 PRESSURE</t>
  </si>
  <si>
    <t>SR02C IP2 PRESSUR3</t>
  </si>
  <si>
    <t>SR02C IP3 PRESSURE</t>
  </si>
  <si>
    <t>SR02C IP4 PRESSURE</t>
  </si>
  <si>
    <t>IRM SR2-4</t>
  </si>
  <si>
    <t>3D</t>
  </si>
  <si>
    <t>SR02C RVM, RFPERM, FEVACS, IP 5,6</t>
  </si>
  <si>
    <t>SR02C___IP5____AM00</t>
  </si>
  <si>
    <t>SR02C___IP6____AM00</t>
  </si>
  <si>
    <t>SR02C IP5 PRESSURE</t>
  </si>
  <si>
    <t>SR02C IP6 PRESSURE</t>
  </si>
  <si>
    <t>
</t>
  </si>
  <si>
    <t>S030446</t>
  </si>
  <si>
    <t>IRM SR3-2</t>
  </si>
  <si>
    <t>3E</t>
  </si>
  <si>
    <t>SR03S RF Phase, TFB</t>
  </si>
  <si>
    <t>S0311</t>
  </si>
  <si>
    <t>IRM SR3-3</t>
  </si>
  <si>
    <t>3F</t>
  </si>
  <si>
    <t>SR03S IP 1,4,5,6</t>
  </si>
  <si>
    <t>SR03S___IP3____AM00</t>
  </si>
  <si>
    <t>SR03S___IP4____AM01</t>
  </si>
  <si>
    <t>SR03S___IP5____AM02</t>
  </si>
  <si>
    <t>SR03S___IP6____AM03</t>
  </si>
  <si>
    <t>IRM SR3-4</t>
  </si>
  <si>
    <t>40</t>
  </si>
  <si>
    <t>SR03S IP 7</t>
  </si>
  <si>
    <t>SR03S___IP7____AM04</t>
  </si>
  <si>
    <t>Continuation of 510.  ILC 577 is not used. </t>
  </si>
  <si>
    <t>S031544</t>
  </si>
  <si>
    <t>IRM SR3-5</t>
  </si>
  <si>
    <t>41</t>
  </si>
  <si>
    <t>SR03C QFA Shunts</t>
  </si>
  <si>
    <t>IRM SR3-6</t>
  </si>
  <si>
    <t>42</t>
  </si>
  <si>
    <t>SR03C TSP, PST, IG2, TC2, IP 1-4</t>
  </si>
  <si>
    <t>SR03C___IP1____AM00</t>
  </si>
  <si>
    <t>SR03C___IP2____AM00</t>
  </si>
  <si>
    <t>SR03C___IP3____AM00</t>
  </si>
  <si>
    <t>SR03C___IP4____AM00</t>
  </si>
  <si>
    <t>SR03C IP1 PRESSURE</t>
  </si>
  <si>
    <t>SR03C IP2 PRESSUR3</t>
  </si>
  <si>
    <t>SR03C IP3 PRESSURE</t>
  </si>
  <si>
    <t>SR03C IP4 PRESSURE</t>
  </si>
  <si>
    <t>IRM SR3-7</t>
  </si>
  <si>
    <t>43</t>
  </si>
  <si>
    <t>SR03C RVM, RFPERM, FEVACS, VVR1, VVR2, IP 5,6</t>
  </si>
  <si>
    <t>SR03C___IP5____AM00</t>
  </si>
  <si>
    <t>SR03C___IP6____AM00</t>
  </si>
  <si>
    <t>SR03S___IP8____AM04</t>
  </si>
  <si>
    <t>SR03S IP5 PRESSURE</t>
  </si>
  <si>
    <t>SR03S IP6 PRESSURE</t>
  </si>
  <si>
    <t>SR03S IP8 PRESSURE</t>
  </si>
  <si>
    <t>S040845</t>
  </si>
  <si>
    <t>IRM SR4-1</t>
  </si>
  <si>
    <t>44</t>
  </si>
  <si>
    <t>SR04U IP 1-4</t>
  </si>
  <si>
    <t>SR04U___IP1____AM00</t>
  </si>
  <si>
    <t>SR04U___IP2____AM00</t>
  </si>
  <si>
    <t>SR04U___IP3____AM00</t>
  </si>
  <si>
    <t>SR04U___IP4____AM00</t>
  </si>
  <si>
    <t>SR04U IP3 PRESSURE</t>
  </si>
  <si>
    <t>SR04U IP4 PRESSURE</t>
  </si>
  <si>
    <t>S0406</t>
  </si>
  <si>
    <t>S041544</t>
  </si>
  <si>
    <t>IRM SR4-2</t>
  </si>
  <si>
    <t>45</t>
  </si>
  <si>
    <t>SR04C QFA Shunts</t>
  </si>
  <si>
    <t>IRM SR4-3</t>
  </si>
  <si>
    <t>46</t>
  </si>
  <si>
    <t>SR04C TSP, PST, IG2, TC2, IP 1-4</t>
  </si>
  <si>
    <t>SR04C___IP1____AM00</t>
  </si>
  <si>
    <t>SR04C___IP2____AM00</t>
  </si>
  <si>
    <t>SR04C___IP3____AM00</t>
  </si>
  <si>
    <t>SR04C___IP4____AM00</t>
  </si>
  <si>
    <t>SR04C IP1 PRESSURE</t>
  </si>
  <si>
    <t>SR04C IP2 PRESSURE</t>
  </si>
  <si>
    <t>SR04C IP3 PRESSURE</t>
  </si>
  <si>
    <t>SR04C IP4 PRESSURE</t>
  </si>
  <si>
    <t>IRM SR4-4</t>
  </si>
  <si>
    <t>47</t>
  </si>
  <si>
    <t>SR04C RVM, RFPERM, FEVACS, H2O Flow, IP 5,6</t>
  </si>
  <si>
    <t>SR04C___IP5____AM00</t>
  </si>
  <si>
    <t>SR04C___IP6____AM00</t>
  </si>
  <si>
    <t>SR04C IP5 PRESSURE</t>
  </si>
  <si>
    <t>SR04C IP6 PRESSURE</t>
  </si>
  <si>
    <t>S050845</t>
  </si>
  <si>
    <t>IRM SR5-1</t>
  </si>
  <si>
    <t>48</t>
  </si>
  <si>
    <t>SR05W IP 1,3,5</t>
  </si>
  <si>
    <t>SR05W___IP1____AM00</t>
  </si>
  <si>
    <t>SR05W___IP3____AM00</t>
  </si>
  <si>
    <t>2 IP could go on 525 and route the other IP somewhere else to save an IRM?</t>
  </si>
  <si>
    <t>S0506</t>
  </si>
  <si>
    <t>IRM SR5-2</t>
  </si>
  <si>
    <t>49</t>
  </si>
  <si>
    <t>SR05S DCCT (analog)</t>
  </si>
  <si>
    <t>Note: mini-IOC S0508-1 is in this chassis (was ILC 525), 2 AM + Booleans</t>
  </si>
  <si>
    <t>S0511</t>
  </si>
  <si>
    <t>IRM SR5-3</t>
  </si>
  <si>
    <t>4A</t>
  </si>
  <si>
    <t>SR05C SF Temperature</t>
  </si>
  <si>
    <t>IRM SR5-4</t>
  </si>
  <si>
    <t>4B</t>
  </si>
  <si>
    <t>SR05C SD Temperature</t>
  </si>
  <si>
    <t>S051544</t>
  </si>
  <si>
    <t>IRM SR5-5</t>
  </si>
  <si>
    <t>4C</t>
  </si>
  <si>
    <t>SR05C QFA Shunts</t>
  </si>
  <si>
    <t>IRM SR5-6</t>
  </si>
  <si>
    <t>4D</t>
  </si>
  <si>
    <t>SR05C TSP, PST, IG2, TC2, IP 1-4</t>
  </si>
  <si>
    <t>SR05C___IP1____AM00</t>
  </si>
  <si>
    <t>SR05C___IP2____AM00</t>
  </si>
  <si>
    <t>SR05C___IP3____AM00</t>
  </si>
  <si>
    <t>SR05C___IP4____AM00</t>
  </si>
  <si>
    <t>SR05C IP1 PRESSURE</t>
  </si>
  <si>
    <t>SR05C IP2 PRESSURE</t>
  </si>
  <si>
    <t>SR05C IP3 PRESSURE</t>
  </si>
  <si>
    <t>SR05C IP4 PRESSURE</t>
  </si>
  <si>
    <t>IRM SR5-7</t>
  </si>
  <si>
    <t>4E</t>
  </si>
  <si>
    <t>SR05C RVM, RFPERM, FEVACS, IP 5,6</t>
  </si>
  <si>
    <t>SR05C___IP5____AM00</t>
  </si>
  <si>
    <t>SR05C___IP6____AM00</t>
  </si>
  <si>
    <t>SR05C IP5 PRESSURE</t>
  </si>
  <si>
    <t>SR05C IP6 PRESSURE</t>
  </si>
  <si>
    <t>S0603</t>
  </si>
  <si>
    <t>IRM SR6-1</t>
  </si>
  <si>
    <t>4F</t>
  </si>
  <si>
    <t>SR06C QFA Shunts</t>
  </si>
  <si>
    <t>Just remove ILC 516 (SR06S IP 1-2)</t>
  </si>
  <si>
    <t>S0619</t>
  </si>
  <si>
    <t>S061644</t>
  </si>
  <si>
    <t>IRM SR6-2</t>
  </si>
  <si>
    <t>50</t>
  </si>
  <si>
    <t>SR06C TSP, PST, IG2, TC2, IP 1-4</t>
  </si>
  <si>
    <t>SR06C___IP1____AM00</t>
  </si>
  <si>
    <t>SR06C___IP2____AM00</t>
  </si>
  <si>
    <t>SR06C___IP3____AM00</t>
  </si>
  <si>
    <t>SR06C___IP4____AM00</t>
  </si>
  <si>
    <t>SR06C IP1 PRESSURE</t>
  </si>
  <si>
    <t>SR06C IP2 PRESSURE</t>
  </si>
  <si>
    <t>SR06C IP3 PRESSURE</t>
  </si>
  <si>
    <t>SR06C IP4 PRESSURE</t>
  </si>
  <si>
    <t>ILC 517 for IP</t>
  </si>
  <si>
    <t>IRM SR6-3</t>
  </si>
  <si>
    <t>51</t>
  </si>
  <si>
    <t>SR06C RVM, RFPERM, FEVACS, VVR1, IP 5,6</t>
  </si>
  <si>
    <t>SR06C___IP5____AM00</t>
  </si>
  <si>
    <t>SR06C___IP6____AM00</t>
  </si>
  <si>
    <t>SR06C IP5 PRESSURE</t>
  </si>
  <si>
    <t>SR06C IP6 PRESSURE</t>
  </si>
  <si>
    <t>S0704</t>
  </si>
  <si>
    <t>IRM SR7-1</t>
  </si>
  <si>
    <t>52</t>
  </si>
  <si>
    <t>SR07U IP 1,3,5</t>
  </si>
  <si>
    <t>SR07U___IP1____AM00</t>
  </si>
  <si>
    <t>SR07U___IP3____AM00</t>
  </si>
  <si>
    <t>SR07U___IP5____AM00</t>
  </si>
  <si>
    <t>New crate!</t>
  </si>
  <si>
    <t>S0706</t>
  </si>
  <si>
    <t>IRM SR7-2</t>
  </si>
  <si>
    <t>53</t>
  </si>
  <si>
    <t>SR07S Photon BPM</t>
  </si>
  <si>
    <t>SR07C___PBPMV1_AM00</t>
  </si>
  <si>
    <t>SR07C___PBPMV2_AM01</t>
  </si>
  <si>
    <t>SR07C___PBPMV3_AM02</t>
  </si>
  <si>
    <t>SR07C___PBPMV4_AM03</t>
  </si>
  <si>
    <t>PBPM Blade 1</t>
  </si>
  <si>
    <t>PBPM Blade 2</t>
  </si>
  <si>
    <t>PBPM Blade 3</t>
  </si>
  <si>
    <t>PBPM Blade 4</t>
  </si>
  <si>
    <t>IRM SR7-3</t>
  </si>
  <si>
    <t>54</t>
  </si>
  <si>
    <t>SR07S Bergoz BPM</t>
  </si>
  <si>
    <t>SR07C___BBPM4X_AM00</t>
  </si>
  <si>
    <t>SR07C___BBPM5X_AM01</t>
  </si>
  <si>
    <t>SR07C___BBPM4Y_AM02</t>
  </si>
  <si>
    <t>SR07C___BBPM5Y_AM03</t>
  </si>
  <si>
    <t>BPMx(7,4)</t>
  </si>
  <si>
    <t>BPMx(7,5)</t>
  </si>
  <si>
    <t>BPMy(7,4)</t>
  </si>
  <si>
    <t>BPMy(7,5)</t>
  </si>
  <si>
    <t>S071944</t>
  </si>
  <si>
    <t>IRM SR7-4</t>
  </si>
  <si>
    <t>55</t>
  </si>
  <si>
    <t>SR07C QFA Shunts</t>
  </si>
  <si>
    <t>IRM SR7-5</t>
  </si>
  <si>
    <t>56</t>
  </si>
  <si>
    <t>SR07C TSP, PST, IG2, TC2, IP 1-4</t>
  </si>
  <si>
    <t>SR07C___IP1____AM00</t>
  </si>
  <si>
    <t>SR07C___IP2____AM00</t>
  </si>
  <si>
    <t>SR07C___IP3____AM00</t>
  </si>
  <si>
    <t>SR07C___IP4____AM00</t>
  </si>
  <si>
    <t>SR07C IP1 PRESSURE</t>
  </si>
  <si>
    <t>SR07C IP2 PRESSURE</t>
  </si>
  <si>
    <t>SR07C IP3 PRESSURE</t>
  </si>
  <si>
    <t>SR07C IP4 PRESSURE</t>
  </si>
  <si>
    <t>IRM SR7-6</t>
  </si>
  <si>
    <t>57</t>
  </si>
  <si>
    <t>SR07C RVM, RFPERM, FEVACS, IP 5,6</t>
  </si>
  <si>
    <t>SR07C___IP5____AM00</t>
  </si>
  <si>
    <t>SR07C___IP6____AM00</t>
  </si>
  <si>
    <t>SR07C IP5 PRESSURE</t>
  </si>
  <si>
    <t>SR07C IP6 PRESSURE</t>
  </si>
  <si>
    <t>S080845</t>
  </si>
  <si>
    <t>IRM SR8-1</t>
  </si>
  <si>
    <t>58</t>
  </si>
  <si>
    <t>SR08U IP 1,3,5</t>
  </si>
  <si>
    <t>SR08U___IP1____AM00</t>
  </si>
  <si>
    <t>SR08U___IP3____AM00</t>
  </si>
  <si>
    <t>SR08U___IP5____AM00</t>
  </si>
  <si>
    <t>S0806</t>
  </si>
  <si>
    <t>IRM SR8-2</t>
  </si>
  <si>
    <t>59</t>
  </si>
  <si>
    <t>SR08U ID Temperatures</t>
  </si>
  <si>
    <t>S082344</t>
  </si>
  <si>
    <t>IRM SR8-3</t>
  </si>
  <si>
    <t>5A</t>
  </si>
  <si>
    <t>SR08C QFA Shunts</t>
  </si>
  <si>
    <t>IRM SR8-4</t>
  </si>
  <si>
    <t>5B</t>
  </si>
  <si>
    <t>SR08C TSP, PST, IG2, TC2, IP 1-4</t>
  </si>
  <si>
    <t>SR08C___IP1____AM00</t>
  </si>
  <si>
    <t>SR08C___IP2____AM00</t>
  </si>
  <si>
    <t>SR08C___IP3____AM00</t>
  </si>
  <si>
    <t>SR08C___IP4____AM00</t>
  </si>
  <si>
    <t>SR08C IP1 PRESSURE</t>
  </si>
  <si>
    <t>SR08C IP2 PRESSURE</t>
  </si>
  <si>
    <t>SR08C IP3 PRESSURE</t>
  </si>
  <si>
    <t>SR08C IP4 PRESSURE</t>
  </si>
  <si>
    <t>ILC 521 did IP</t>
  </si>
  <si>
    <t>IRM SR8-5</t>
  </si>
  <si>
    <t>5C</t>
  </si>
  <si>
    <t>SR08C RVM, RFPERM, FEVACS, VVR1, IP 5,6</t>
  </si>
  <si>
    <t>SR08C___IP5____AM00</t>
  </si>
  <si>
    <t>SR08C___IP6____AM00</t>
  </si>
  <si>
    <t>SR08C IP5 PRESSURE</t>
  </si>
  <si>
    <t>SR08C IP6 PRESSURE</t>
  </si>
  <si>
    <t>S0903</t>
  </si>
  <si>
    <t>IRM SR9-1</t>
  </si>
  <si>
    <t>5D</t>
  </si>
  <si>
    <t>SR09C QFA Shunts</t>
  </si>
  <si>
    <t>S0910</t>
  </si>
  <si>
    <t>S0914</t>
  </si>
  <si>
    <t>IRM SR9-2</t>
  </si>
  <si>
    <t>5E</t>
  </si>
  <si>
    <t>SR09C TSP, PST, IG2, TC2, IP 1-4</t>
  </si>
  <si>
    <t>SR09C___IP1____AM00</t>
  </si>
  <si>
    <t>SR09C___IP2____AM00</t>
  </si>
  <si>
    <t>SR09C___IP3____AM00</t>
  </si>
  <si>
    <t>SR09C___IP4____AM00</t>
  </si>
  <si>
    <t>SR09C IP1 PRESSURE</t>
  </si>
  <si>
    <t>SR09C IP2 PRESSURE</t>
  </si>
  <si>
    <t>SR09C IP3 PRESSURE</t>
  </si>
  <si>
    <t>SR09C IP4 PRESSURE</t>
  </si>
  <si>
    <t>ILC 523 did IP</t>
  </si>
  <si>
    <t>IRM SR9-3</t>
  </si>
  <si>
    <t>5F</t>
  </si>
  <si>
    <t>SR09C RVM, RFPERM, FEVACS, IP 5,6</t>
  </si>
  <si>
    <t>SR09C___IP5____AM00</t>
  </si>
  <si>
    <t>SR09C___IP6____AM00</t>
  </si>
  <si>
    <t>SR09C IP5 PRESSURE</t>
  </si>
  <si>
    <t>SR09C IP6 PRESSURE</t>
  </si>
  <si>
    <t>IRM SR9-4</t>
  </si>
  <si>
    <t>60</t>
  </si>
  <si>
    <t>SR09U IP 1,3,5</t>
  </si>
  <si>
    <t>SR09U___IP1____AM00</t>
  </si>
  <si>
    <t>SR09U___IP3____AM00</t>
  </si>
  <si>
    <t>SR09U___IP5____AM00</t>
  </si>
  <si>
    <t>Moved S0914</t>
  </si>
  <si>
    <t>S0915</t>
  </si>
  <si>
    <t>IRM SR9-5</t>
  </si>
  <si>
    <t>61</t>
  </si>
  <si>
    <t>SR09U ID temperatures</t>
  </si>
  <si>
    <t>Moved IRM to S0914 if possible to retire 1 crate/power supply. </t>
  </si>
  <si>
    <t>S1007</t>
  </si>
  <si>
    <t>IRM SR10-1</t>
  </si>
  <si>
    <t>62</t>
  </si>
  <si>
    <t>BTS FE B1</t>
  </si>
  <si>
    <t>Ramping control needed (nominal 200 or 250 A/s)</t>
  </si>
  <si>
    <t>IRM SR10-2</t>
  </si>
  <si>
    <t>63</t>
  </si>
  <si>
    <t>SR10C QFA Shunts</t>
  </si>
  <si>
    <t>S1016</t>
  </si>
  <si>
    <t>IRM SR10-3</t>
  </si>
  <si>
    <t>64</t>
  </si>
  <si>
    <t>SR10C TSP, PST, IG2, TC2, IP 1-4</t>
  </si>
  <si>
    <t>SR10C___IP1____AM00</t>
  </si>
  <si>
    <t>SR10C___IP2____AM00</t>
  </si>
  <si>
    <t>SR10C___IP3____AM00</t>
  </si>
  <si>
    <t>SR10C___IP4____AM00</t>
  </si>
  <si>
    <t>SR10C IP1 PRESSURE</t>
  </si>
  <si>
    <t>SR10C IP2 PRESSURE</t>
  </si>
  <si>
    <t>SR10C IP3 PRESSURE</t>
  </si>
  <si>
    <t>SR10C IP4 PRESSURE</t>
  </si>
  <si>
    <t>ILC 501 did IP</t>
  </si>
  <si>
    <t>IRM SR10-4</t>
  </si>
  <si>
    <t>65</t>
  </si>
  <si>
    <t>SR10C RVM, RFPERM, FEVACS, VVR1, IP 5,6</t>
  </si>
  <si>
    <t>SR10C___IP5____AM00</t>
  </si>
  <si>
    <t>SR10C___IP6____AM00</t>
  </si>
  <si>
    <t>SR10C IP5 PRESSURE</t>
  </si>
  <si>
    <t>SR10C IP6 PRESSURE</t>
  </si>
  <si>
    <t>IRM SR10-5</t>
  </si>
  <si>
    <t>66</t>
  </si>
  <si>
    <t>SR10U IP 1,3,5</t>
  </si>
  <si>
    <t>SR10U___IP1____AM00</t>
  </si>
  <si>
    <t>SR10U___IP3____AM00</t>
  </si>
  <si>
    <t>SR10U___IP5____AM00</t>
  </si>
  <si>
    <t>Why the 3 extra?</t>
  </si>
  <si>
    <t>S1017</t>
  </si>
  <si>
    <t>IRM SR10-6</t>
  </si>
  <si>
    <t>67</t>
  </si>
  <si>
    <t>SR10U ID Temperatures</t>
  </si>
  <si>
    <t>Moved IRM to S1016 if possible to retire 1 crate/power supply. </t>
  </si>
  <si>
    <t>S111544</t>
  </si>
  <si>
    <t>IRM SR11-1</t>
  </si>
  <si>
    <t>68</t>
  </si>
  <si>
    <t>SR11C QFA Shunts</t>
  </si>
  <si>
    <t>S1110</t>
  </si>
  <si>
    <t>IRM SR11-2</t>
  </si>
  <si>
    <t>69</t>
  </si>
  <si>
    <t>SR11C TSP, PST, IG2, TC2, IP 1-4</t>
  </si>
  <si>
    <t>SR11C___IP1____AM00</t>
  </si>
  <si>
    <t>SR11C___IP2____AM00</t>
  </si>
  <si>
    <t>SR11C___IP3____AM00</t>
  </si>
  <si>
    <t>SR11C___IP4____AM00</t>
  </si>
  <si>
    <t>SR11C IP1 PRESSURE</t>
  </si>
  <si>
    <t>SR11C IP2 PRESSURE</t>
  </si>
  <si>
    <t>SR11C IP3 PRESSURE</t>
  </si>
  <si>
    <t>SR11C IP4 PRESSURE</t>
  </si>
  <si>
    <t>IRM SR11-3</t>
  </si>
  <si>
    <t>6A</t>
  </si>
  <si>
    <t>SR11C RVM, RFPERM, FEVACS, IP 5,6</t>
  </si>
  <si>
    <t>SR11C___IP5____AM00</t>
  </si>
  <si>
    <t>SR11C___IP6____AM00</t>
  </si>
  <si>
    <t>SR11C IP5 PRESSURE</t>
  </si>
  <si>
    <t>SR11C IP6 PRESSURE</t>
  </si>
  <si>
    <t>S120845</t>
  </si>
  <si>
    <t>IRM SR12-1</t>
  </si>
  <si>
    <t>6B</t>
  </si>
  <si>
    <t>SR12U IP 1,3,5</t>
  </si>
  <si>
    <t>SR12U___IP1____AM03</t>
  </si>
  <si>
    <t>SR12U___IP3____AM04</t>
  </si>
  <si>
    <t>SR12U___IP5____AM05</t>
  </si>
  <si>
    <t>S1206</t>
  </si>
  <si>
    <t>IRM SR12-2</t>
  </si>
  <si>
    <t>6C</t>
  </si>
  <si>
    <t>SR12U ID Temperatures</t>
  </si>
  <si>
    <t>S121544</t>
  </si>
  <si>
    <t>IRM SR12-3</t>
  </si>
  <si>
    <t>6D</t>
  </si>
  <si>
    <t>SR12C QFA Shunts</t>
  </si>
  <si>
    <t>IRM SR12-4</t>
  </si>
  <si>
    <t>6E</t>
  </si>
  <si>
    <t>SR12C TSP, PST, IG2, TC2, IP 1-4</t>
  </si>
  <si>
    <t>SR12C___IP1____AM00</t>
  </si>
  <si>
    <t>SR12C___IP2____AM00</t>
  </si>
  <si>
    <t>SR12C___IP3____AM00</t>
  </si>
  <si>
    <t>SR12C___IP4____AM00</t>
  </si>
  <si>
    <t>SR12C IP1 PRESSURE</t>
  </si>
  <si>
    <t>SR12C IP2 PRESSURE</t>
  </si>
  <si>
    <t>SR12C IP3 PRESSURE</t>
  </si>
  <si>
    <t>SR12C IP4 PRESSURE</t>
  </si>
  <si>
    <t>Was ILC 505</t>
  </si>
  <si>
    <t>IRM SR12-5</t>
  </si>
  <si>
    <t>6F</t>
  </si>
  <si>
    <t>SR12C RVM, RFPERM, FEVACS IP 5,6</t>
  </si>
  <si>
    <t>SR12C___IP5____AM00</t>
  </si>
  <si>
    <t>SR12C___IP6____AM00</t>
  </si>
  <si>
    <t>SR12C IP5 PRESSURE</t>
  </si>
  <si>
    <t>SR12C IP6 PRESSURE</t>
  </si>
  <si>
    <t>EM Cage</t>
  </si>
  <si>
    <t>IRM EM1</t>
  </si>
  <si>
    <t>00</t>
  </si>
  <si>
    <t>General testing</t>
  </si>
  <si>
    <t>0, 140-155 are DHCP (note: 89 &amp; 202 subnets have DHCP off)</t>
  </si>
  <si>
    <t>IRM EM2</t>
  </si>
  <si>
    <t>F0</t>
  </si>
  <si>
    <t>EM Cage for HCM power supply testing</t>
  </si>
  <si>
    <t>IRM EM3</t>
  </si>
  <si>
    <t>F1</t>
  </si>
  <si>
    <t>EM Cage for QF/QD power supply testing</t>
  </si>
  <si>
    <t>S0266</t>
  </si>
  <si>
    <t>IRM SR3-8</t>
  </si>
  <si>
    <t> </t>
  </si>
  <si>
    <t>These are the 17 SR RF ILC that will eventually be replaced with Horner PLCs (the completion date is likely Jan 2014).  In the mean time, these ILCs could stay on an ILC server or be moved to IRMs.</t>
  </si>
  <si>
    <t>S0260</t>
  </si>
  <si>
    <t>IRM SR3-9</t>
  </si>
  <si>
    <t>SR03C VAC</t>
  </si>
  <si>
    <t>IRM SR3-10</t>
  </si>
  <si>
    <t>SR03C VACS</t>
  </si>
  <si>
    <t>IRM SR3-11</t>
  </si>
  <si>
    <t>SR03S KLYR</t>
  </si>
  <si>
    <t>S0265</t>
  </si>
  <si>
    <t>IRM SR3-12</t>
  </si>
  <si>
    <t>SR03C C1LC</t>
  </si>
  <si>
    <t>IRM SR3-13</t>
  </si>
  <si>
    <t>SR03C C1TE</t>
  </si>
  <si>
    <t>IRM SR3-14</t>
  </si>
  <si>
    <t>SR03C TNPO</t>
  </si>
  <si>
    <t>IRM SR3-15</t>
  </si>
  <si>
    <t>SR03C CRCL</t>
  </si>
  <si>
    <t>S0263</t>
  </si>
  <si>
    <t>IRM SR3-16</t>
  </si>
  <si>
    <t>SR03C C2LC</t>
  </si>
  <si>
    <t>IRM SR3-17</t>
  </si>
  <si>
    <t>SR03C C2TE</t>
  </si>
  <si>
    <t>IRM SR3-18</t>
  </si>
  <si>
    <t>SR03C TNP2</t>
  </si>
  <si>
    <t>IRM SR3-19</t>
  </si>
  <si>
    <t>SR03C TEEL</t>
  </si>
  <si>
    <t>IRM SR3-20</t>
  </si>
  <si>
    <t>SR03S CRCL</t>
  </si>
  <si>
    <t>IRM SR3-21</t>
  </si>
  <si>
    <t>SR03S LCWT</t>
  </si>
  <si>
    <t>IRM SR3-22</t>
  </si>
  <si>
    <t>SR03S HETE</t>
  </si>
  <si>
    <t>IRM SR3-23</t>
  </si>
  <si>
    <t>SR03S C1HR</t>
  </si>
  <si>
    <t>IRM SR3-1</t>
  </si>
  <si>
    <t>SR03S IP 2,8</t>
  </si>
  <si>
    <t>SR03S___IP2____AM00</t>
  </si>
  <si>
    <t>???</t>
  </si>
  <si>
    <t>IRM SR3-24</t>
  </si>
  <si>
    <t>SR03S C2HR</t>
  </si>
  <si>
    <t>Digitel 500 conversions to analogs</t>
  </si>
  <si>
    <t>Sum of IRMs</t>
  </si>
  <si>
    <t>Check on control room -- stanford timer, spirocon, tune channels?</t>
  </si>
  <si>
    <t>Highest IRM number</t>
  </si>
  <si>
    <t>Check on the pinger and any GPBI needs</t>
  </si>
  <si>
    <t>Not all Keptol flow meter are on ILCs.  IRMs could be used?</t>
  </si>
  <si>
    <t>Check that all the extra ILCs are not needed!</t>
  </si>
  <si>
    <t>Don't need any more?</t>
  </si>
  <si>
    <t>Check BT - ILC 387 (can Q3 ps be turned off?), 396, 395 (note: IP is working?)</t>
  </si>
  <si>
    <t>IRM SR6-4</t>
  </si>
  <si>
    <t>SR06U IP 1,2</t>
  </si>
  <si>
    <t>SR06S___IP1____AM00</t>
  </si>
  <si>
    <t>SR06S___IP2____AM00</t>
  </si>
  <si>
    <t>IRM LI-5</t>
  </si>
  <si>
    <t>GTL IG 1 &amp; 2????? Deleted</t>
  </si>
  <si>
    <t>Slot # right-to-left  from the front: 71, 61, 51, 41, 31 </t>
  </si>
  <si>
    <t>IRM IP Address: 131.243.202.IRM#+10</t>
  </si>
  <si>
    <t>Rack</t>
  </si>
  <si>
    <t>IRM</t>
  </si>
  <si>
    <t>ILC</t>
  </si>
  <si>
    <t>Channel Name</t>
  </si>
  <si>
    <t>Type</t>
  </si>
  <si>
    <t>Description</t>
  </si>
  <si>
    <t>AC: Limit (DRVL)  AM:Alarm BC/BM:LowText</t>
  </si>
  <si>
    <t>AC: Limit (DRVH)  AM:Alarm BC/BM:HighText</t>
  </si>
  <si>
    <t>FS_VAL</t>
  </si>
  <si>
    <t>OFFSET EOFF</t>
  </si>
  <si>
    <t>ESLO Calc</t>
  </si>
  <si>
    <t>AC/AM: Save/Restore (Jan 2013) BC/BM: OPERATE</t>
  </si>
  <si>
    <t>ILC DAC_Voltage or ADC_VAL</t>
  </si>
  <si>
    <t>IRM DAC_Voltage or ADC_VAL</t>
  </si>
  <si>
    <t>EG______HTR____AC00</t>
  </si>
  <si>
    <t>ac</t>
  </si>
  <si>
    <t>HTR_REF</t>
  </si>
  <si>
    <t>At AC00=5 (Not connected, future PG 19)</t>
  </si>
  <si>
    <t>EG______WBIAS__AC01</t>
  </si>
  <si>
    <t>BIAS_REF</t>
  </si>
  <si>
    <t>PG21</t>
  </si>
  <si>
    <t>EG______PULSER_AC02</t>
  </si>
  <si>
    <t>PULSER_REF</t>
  </si>
  <si>
    <t>At AC00=50</t>
  </si>
  <si>
    <t>EG______BIAS___AC01</t>
  </si>
  <si>
    <t>What is this?  Ask W.</t>
  </si>
  <si>
    <t>EG______HTR____AM00</t>
  </si>
  <si>
    <t>am</t>
  </si>
  <si>
    <t>HEATER_MON</t>
  </si>
  <si>
    <t>EG______WBIAS__AM01</t>
  </si>
  <si>
    <t>BIAS_MON</t>
  </si>
  <si>
    <t>EG______PULSER_AM02</t>
  </si>
  <si>
    <t>PULSER_MON</t>
  </si>
  <si>
    <t>EG______BIAS___AM01</t>
  </si>
  <si>
    <t>Not connected.  Remove?</t>
  </si>
  <si>
    <t>EG______HTR____BC22</t>
  </si>
  <si>
    <t>bc</t>
  </si>
  <si>
    <t>HEATER_ON/OFF</t>
  </si>
  <si>
    <t>OFF</t>
  </si>
  <si>
    <t>ON</t>
  </si>
  <si>
    <t>EG______AUX____BC23</t>
  </si>
  <si>
    <t>AUX_ON/OFF</t>
  </si>
  <si>
    <t>EG______HTR____BM01</t>
  </si>
  <si>
    <t>bm</t>
  </si>
  <si>
    <t>HTR_LOC_CNTL_BM</t>
  </si>
  <si>
    <t>LOCAL</t>
  </si>
  <si>
    <t>EG______HTR____BM02</t>
  </si>
  <si>
    <t>HV_TEST_OFF_BM</t>
  </si>
  <si>
    <t>EG______HTR____BM03</t>
  </si>
  <si>
    <t>RF_TEST_OFF</t>
  </si>
  <si>
    <t>EG______HTR____BM04</t>
  </si>
  <si>
    <t>GTL_IP1(B)_BM1</t>
  </si>
  <si>
    <t>EG______HTR____BM05</t>
  </si>
  <si>
    <t>EG_IP1_BM</t>
  </si>
  <si>
    <t>EG______HTR____BM06</t>
  </si>
  <si>
    <t>K_AIR_BM</t>
  </si>
  <si>
    <t>EG______HTR____BM07</t>
  </si>
  <si>
    <t>HTR_ON_BM1</t>
  </si>
  <si>
    <t>EG______HTR____BM08</t>
  </si>
  <si>
    <t>HEATER_RDY</t>
  </si>
  <si>
    <t>NRDY</t>
  </si>
  <si>
    <t>RDY</t>
  </si>
  <si>
    <t>EG______AUX____BM09</t>
  </si>
  <si>
    <t>AUX_LOC_CNTL_BM</t>
  </si>
  <si>
    <t>EG______AUX____BM10</t>
  </si>
  <si>
    <t>GUN_OPERATNL_BM1</t>
  </si>
  <si>
    <t>EG______AUX____BM11</t>
  </si>
  <si>
    <t>HV_TEST_LOC_BM</t>
  </si>
  <si>
    <t>EG______AUX____BM12</t>
  </si>
  <si>
    <t>EN_GTL_VVR1+INM1</t>
  </si>
  <si>
    <t>EG______AUX____BM13</t>
  </si>
  <si>
    <t>RF_TEST_BM</t>
  </si>
  <si>
    <t>EG______AUX____BM14</t>
  </si>
  <si>
    <t>AUX_ON_BM</t>
  </si>
  <si>
    <t>EG______AUX____BM15</t>
  </si>
  <si>
    <t>AUX_RDY</t>
  </si>
  <si>
    <t>EG______HV_____AC00</t>
  </si>
  <si>
    <t>LI0130_P65_C</t>
  </si>
  <si>
    <t>Glassman H.V. P.S.</t>
  </si>
  <si>
    <t>EG______PHASE__AC02</t>
  </si>
  <si>
    <t>EG Phase</t>
  </si>
  <si>
    <t>EG______HV_____AM00</t>
  </si>
  <si>
    <t>LI0147_TS1_4</t>
  </si>
  <si>
    <t>EG______HV_I___AM01</t>
  </si>
  <si>
    <t>LI0147_TS1_7</t>
  </si>
  <si>
    <t>EG______PHASE__AM02</t>
  </si>
  <si>
    <t>EG______HSTEMP_AM03</t>
  </si>
  <si>
    <t>Temp Monitor</t>
  </si>
  <si>
    <t>EG______HV1____BC23</t>
  </si>
  <si>
    <t>HV_ON/OFF</t>
  </si>
  <si>
    <t>EG______HV_____BM02</t>
  </si>
  <si>
    <t>HV_LOC_CNTL_BM</t>
  </si>
  <si>
    <t>EG______HV_____BM03</t>
  </si>
  <si>
    <t>P_SAFETY_2_BM</t>
  </si>
  <si>
    <t>EG______HV_____BM04</t>
  </si>
  <si>
    <t>P_SAFETY_1_BM</t>
  </si>
  <si>
    <t>EG______HV_____BM05</t>
  </si>
  <si>
    <t>HV_ENCLOSURE_BM</t>
  </si>
  <si>
    <t>EG______HV_____BM06</t>
  </si>
  <si>
    <t>GTL(IP1C+IG1)BM2</t>
  </si>
  <si>
    <t>EG______HV_____BM07</t>
  </si>
  <si>
    <t>GTL_VVR1_OPEN_BM</t>
  </si>
  <si>
    <t>CLOSE</t>
  </si>
  <si>
    <t>OPEN</t>
  </si>
  <si>
    <t>EG______HV_____BM08</t>
  </si>
  <si>
    <t>HTR_ON_BM2</t>
  </si>
  <si>
    <t>EG______HV_____BM09</t>
  </si>
  <si>
    <t>GUN_OPERATNL_BM2</t>
  </si>
  <si>
    <t>EG______HV_____BM10</t>
  </si>
  <si>
    <t>GTL_IP1(B)_BM2</t>
  </si>
  <si>
    <t>EG______HV_____BM11</t>
  </si>
  <si>
    <t>GTL_VVR1_CLSD_BM</t>
  </si>
  <si>
    <t>EG______HV_____BM12</t>
  </si>
  <si>
    <t>HTR_OFF_BM</t>
  </si>
  <si>
    <t>EG______HV_____BM13</t>
  </si>
  <si>
    <t>HV_TEST_BM</t>
  </si>
  <si>
    <t>EG______HV_____BM14</t>
  </si>
  <si>
    <t>HV_ON_BM</t>
  </si>
  <si>
    <t>EG______HV_____BM15</t>
  </si>
  <si>
    <t>HV_RDY_BM1</t>
  </si>
  <si>
    <t>GTL_____SOL1___AC00</t>
  </si>
  <si>
    <t>A</t>
  </si>
  <si>
    <t>Ramps on BC21 on</t>
  </si>
  <si>
    <t>GTL_____SOL2___AC01</t>
  </si>
  <si>
    <t>F</t>
  </si>
  <si>
    <t>Ramps on BC22 on</t>
  </si>
  <si>
    <t>GTL_____SOL3___AC02</t>
  </si>
  <si>
    <t>K</t>
  </si>
  <si>
    <t>Ramps on BC23 on</t>
  </si>
  <si>
    <t>GTL_____SOL1___AM00</t>
  </si>
  <si>
    <t>B</t>
  </si>
  <si>
    <t>GTL_____SOL2___AM01</t>
  </si>
  <si>
    <t>G</t>
  </si>
  <si>
    <t>GTL_____SOL3___AM02</t>
  </si>
  <si>
    <t>L</t>
  </si>
  <si>
    <t>GTL_____SOL3___BC21</t>
  </si>
  <si>
    <t>M</t>
  </si>
  <si>
    <t>GTL_____SOL2___BC22</t>
  </si>
  <si>
    <t>H</t>
  </si>
  <si>
    <t>GTL_____SOL1___BC23</t>
  </si>
  <si>
    <t>C</t>
  </si>
  <si>
    <t>GTL_____SOL3___BM10</t>
  </si>
  <si>
    <t>O</t>
  </si>
  <si>
    <t>GTL_____SOL3___BM11</t>
  </si>
  <si>
    <t>N</t>
  </si>
  <si>
    <t>GTL_____SOL2___BM12</t>
  </si>
  <si>
    <t>J</t>
  </si>
  <si>
    <t>GTL_____SOL2___BM13</t>
  </si>
  <si>
    <t>I</t>
  </si>
  <si>
    <t>GTL_____SOL1___BM14</t>
  </si>
  <si>
    <t>E</t>
  </si>
  <si>
    <t>GTL_____SOL1___BM15</t>
  </si>
  <si>
    <t>D</t>
  </si>
  <si>
    <t>LN______SOL1___AC00</t>
  </si>
  <si>
    <t>LN______SOL2___AC01</t>
  </si>
  <si>
    <t>LN______SOL3___AC02</t>
  </si>
  <si>
    <t>LN______SOL4___AC03</t>
  </si>
  <si>
    <t>LN______SOL1___AM00</t>
  </si>
  <si>
    <t>LN______SOL2___AM01</t>
  </si>
  <si>
    <t>LN______SOL3___AM02</t>
  </si>
  <si>
    <t>LN______SOL4___AM03</t>
  </si>
  <si>
    <t>LN______SOLIN2_BC18</t>
  </si>
  <si>
    <t>LN SOL MD2 INTLK</t>
  </si>
  <si>
    <t>LN______SOLIN1_BC19</t>
  </si>
  <si>
    <t>LN SOL MD1 INTLK</t>
  </si>
  <si>
    <t>LN______SOL4___BC20</t>
  </si>
  <si>
    <t>LN______SOL3___BC21</t>
  </si>
  <si>
    <t>LN______SOL2___BC22</t>
  </si>
  <si>
    <t>LN______SOL1___BC23</t>
  </si>
  <si>
    <t>LN______SOL4___BM08</t>
  </si>
  <si>
    <t>LN______SOL4___BM09</t>
  </si>
  <si>
    <t>LN______SOL3___BM10</t>
  </si>
  <si>
    <t>LN______SOL3___BM11</t>
  </si>
  <si>
    <t>LN______SOL2___BM12</t>
  </si>
  <si>
    <t>LN______SOL2___BM13</t>
  </si>
  <si>
    <t>LN______SOL1___BM14</t>
  </si>
  <si>
    <t>LN______SOL1___BM15</t>
  </si>
  <si>
    <t>New Ion Pumps</t>
  </si>
  <si>
    <t>LN______VVR1___BC22</t>
  </si>
  <si>
    <t>OPEN/CLS CONTROL</t>
  </si>
  <si>
    <t>GTL_____VVR1___BC23</t>
  </si>
  <si>
    <t>LN______VVR1___BM03</t>
  </si>
  <si>
    <t>VALVE IN LOCAL</t>
  </si>
  <si>
    <t>LN______VVR1___BM04</t>
  </si>
  <si>
    <t>VALVE OPEN</t>
  </si>
  <si>
    <t>LN______VVR1___BM05</t>
  </si>
  <si>
    <t>VALVE CLOSED</t>
  </si>
  <si>
    <t>LN______VVR1___BM06</t>
  </si>
  <si>
    <t>VALVE RDY</t>
  </si>
  <si>
    <t>LN______VVR1___BM07</t>
  </si>
  <si>
    <t>VALVE NOT INTRLK</t>
  </si>
  <si>
    <t>LN______VVR1___BM08</t>
  </si>
  <si>
    <t>DWNSTREAM VAC OK</t>
  </si>
  <si>
    <t>OK</t>
  </si>
  <si>
    <t>LN______VVR1___BM09</t>
  </si>
  <si>
    <t>UPSTREAM VAC OK</t>
  </si>
  <si>
    <t>LN______VVR1___BM10</t>
  </si>
  <si>
    <t>LN VVR1 AIR OK</t>
  </si>
  <si>
    <t>GTL_____VVR1___BM11</t>
  </si>
  <si>
    <t>GTL_____VVR1___BM12</t>
  </si>
  <si>
    <t>GTL_____VVR1___BM13</t>
  </si>
  <si>
    <t>GTL_____VVR1___BM14</t>
  </si>
  <si>
    <t>GTL VVR1 RDY</t>
  </si>
  <si>
    <t>GTL_____VVR1___BM15</t>
  </si>
  <si>
    <t>GTL_____VVR1___BM16</t>
  </si>
  <si>
    <t>IN CATHODE TEST</t>
  </si>
  <si>
    <t>GTL_____VVR1___BM17</t>
  </si>
  <si>
    <t>GTL_____VVR1___BM18</t>
  </si>
  <si>
    <t>GTL_____VVR1___BM19</t>
  </si>
  <si>
    <t>GTL VVR1 AIR OK</t>
  </si>
  <si>
    <t>GTL_____PP1LIT_BC20</t>
  </si>
  <si>
    <t>GTL PP1LT ON/OFF</t>
  </si>
  <si>
    <t>GTL_____PP1____BC21</t>
  </si>
  <si>
    <t>GTL PP1 IN/OUT</t>
  </si>
  <si>
    <t>GTL_____INM1LITBC22</t>
  </si>
  <si>
    <t>LIGHT ON/OFF</t>
  </si>
  <si>
    <t>GTL_____INM1___BC23</t>
  </si>
  <si>
    <t>GTL INM1 IN/OUT</t>
  </si>
  <si>
    <t>OUT</t>
  </si>
  <si>
    <t>IN</t>
  </si>
  <si>
    <t>GTL_____PP1____BM04</t>
  </si>
  <si>
    <t>GTL PP1 IN</t>
  </si>
  <si>
    <t>GTL_____PP1____BM05</t>
  </si>
  <si>
    <t>GTL PP1 OUT</t>
  </si>
  <si>
    <t>GTL_____PP1LIT_BM06</t>
  </si>
  <si>
    <t>GTL PP1LIT ON</t>
  </si>
  <si>
    <t>GTL_____PP1LIT_BM07</t>
  </si>
  <si>
    <t>GTL PP1LIT RDY</t>
  </si>
  <si>
    <t>GTL_____PP1____BM08</t>
  </si>
  <si>
    <t>GTL PP1 RDY</t>
  </si>
  <si>
    <t>GTL_____PP1____BM09</t>
  </si>
  <si>
    <t>GTL PP1 AIR OK</t>
  </si>
  <si>
    <t>GTL_____INM1___BM10</t>
  </si>
  <si>
    <t>GTL INM1 IN MON</t>
  </si>
  <si>
    <t>GTL_____INM1___BM11</t>
  </si>
  <si>
    <t>GTL INM1 OUT MON</t>
  </si>
  <si>
    <t>GTL_____INM1LITBM12</t>
  </si>
  <si>
    <t>GTL INM1LIT ON</t>
  </si>
  <si>
    <t>GTL_____INM1LITBM13</t>
  </si>
  <si>
    <t>GTL INM1LIT RDY</t>
  </si>
  <si>
    <t>GTL_____INM1___BM14</t>
  </si>
  <si>
    <t>GTL INM1 RDY</t>
  </si>
  <si>
    <t>GTL_____INM1___BM15</t>
  </si>
  <si>
    <t>GTL INM1 AIR OK</t>
  </si>
  <si>
    <t>GTL_____TV1ATN_AC00</t>
  </si>
  <si>
    <t>GTL TV1 ATTN REF</t>
  </si>
  <si>
    <t>GTL_____TV2ATN_AC01</t>
  </si>
  <si>
    <t>GTL TV2 ATTN REF</t>
  </si>
  <si>
    <t>GTL_____TV1ATN_AM00</t>
  </si>
  <si>
    <t>GTL TV1 ATTN MON</t>
  </si>
  <si>
    <t>GTL_____TV2ATN_AM01</t>
  </si>
  <si>
    <t>GTL TV2 ATTN MON</t>
  </si>
  <si>
    <t>GTL_____TV2LIT_BC20</t>
  </si>
  <si>
    <t>GTL_____TV2____BC21</t>
  </si>
  <si>
    <t>GTL TV2 IN/OUT</t>
  </si>
  <si>
    <t>GTL_____TV1LIT_BC22</t>
  </si>
  <si>
    <t>GRATICULE ON/OFF</t>
  </si>
  <si>
    <t>GTL_____TV1____BC23</t>
  </si>
  <si>
    <t>GTL TV1 IN/OUT</t>
  </si>
  <si>
    <t>GTL_____TV2____BM04</t>
  </si>
  <si>
    <t>GTL TV2 IN</t>
  </si>
  <si>
    <t>GTL_____TV2____BM05</t>
  </si>
  <si>
    <t>GTL TV2 OUT</t>
  </si>
  <si>
    <t>GTL_____TV2LIT_BM06</t>
  </si>
  <si>
    <t>LIGHT ON</t>
  </si>
  <si>
    <t>GTL_____TV2LIT_BM07</t>
  </si>
  <si>
    <t>LIGHT RDY</t>
  </si>
  <si>
    <t>GTL_____TV2____BM08</t>
  </si>
  <si>
    <t>GTL TV2 RDY</t>
  </si>
  <si>
    <t>GTL_____TV2____BM09</t>
  </si>
  <si>
    <t>GTL TV2 AIR OK</t>
  </si>
  <si>
    <t>GTL_____TV1____BM10</t>
  </si>
  <si>
    <t>GTL TV1 IN</t>
  </si>
  <si>
    <t>GTL_____TV1____BM11</t>
  </si>
  <si>
    <t>GTL TV1 OUT</t>
  </si>
  <si>
    <t>GTL_____TV1LIT_BM12</t>
  </si>
  <si>
    <t>GRATICULE ON</t>
  </si>
  <si>
    <t>GTL_____TV1LIT_BM13</t>
  </si>
  <si>
    <t>GRATICULE RDY</t>
  </si>
  <si>
    <t>GTL_____TV1____BM14</t>
  </si>
  <si>
    <t>GTL TV1 RDY</t>
  </si>
  <si>
    <t>GTL_____TV1____BM15</t>
  </si>
  <si>
    <t>GTL TV1 AIR OK</t>
  </si>
  <si>
    <t>LN______TV1ATN_AM00</t>
  </si>
  <si>
    <t>LN TV1 ATTN MON</t>
  </si>
  <si>
    <t>LN______TV2ATN_AM01</t>
  </si>
  <si>
    <t>LN TV2 ATTN MON</t>
  </si>
  <si>
    <t>LN______TV2LIT_BC20</t>
  </si>
  <si>
    <t>LN______TV2____BC21</t>
  </si>
  <si>
    <t>LN TV2 IN/OUT</t>
  </si>
  <si>
    <t>LN______TV1LIT_BC22</t>
  </si>
  <si>
    <t>LN______TV1____BC23</t>
  </si>
  <si>
    <t>LN TV1 IN/OUT</t>
  </si>
  <si>
    <t>LN______TV2____BM04</t>
  </si>
  <si>
    <t>LN TV2 IN</t>
  </si>
  <si>
    <t>LN______TV2____BM05</t>
  </si>
  <si>
    <t>LN TV2 OUT</t>
  </si>
  <si>
    <t>LN______TV2LIT_BM06</t>
  </si>
  <si>
    <t>LN______TV2LIT_BM07</t>
  </si>
  <si>
    <t>LN______TV2____BM08</t>
  </si>
  <si>
    <t>LN TV2 RDY</t>
  </si>
  <si>
    <t>LN______TV2____BM09</t>
  </si>
  <si>
    <t>LN TV2 AIR OK</t>
  </si>
  <si>
    <t>LN______TV1____BM10</t>
  </si>
  <si>
    <t>LN TV1 IN</t>
  </si>
  <si>
    <t>LN______TV1____BM11</t>
  </si>
  <si>
    <t>LN TV1 OUT</t>
  </si>
  <si>
    <t>LN______TV1LIT_BM12</t>
  </si>
  <si>
    <t>LN______TV1LIT_BM13</t>
  </si>
  <si>
    <t>LN______TV1____BM14</t>
  </si>
  <si>
    <t>LN TV1 RDY</t>
  </si>
  <si>
    <t>LN______TV1____BM15</t>
  </si>
  <si>
    <t>LN TV1 AIR OK</t>
  </si>
  <si>
    <t>EG______HQMOFM_AC01</t>
  </si>
  <si>
    <t>In the ILC but not here or in the IRM????</t>
  </si>
  <si>
    <t>EG______MO_____AC00</t>
  </si>
  <si>
    <t>At AC00 = 50</t>
  </si>
  <si>
    <t>EG______MO_____AM00</t>
  </si>
  <si>
    <t>Freq Reference</t>
  </si>
  <si>
    <t>EG______EXTOSC_BC21</t>
  </si>
  <si>
    <t>Ext Osc Sel</t>
  </si>
  <si>
    <t>SEL</t>
  </si>
  <si>
    <t>EG______MQOSC__BC22</t>
  </si>
  <si>
    <t>MQ MO Sel</t>
  </si>
  <si>
    <t>EG______HQOSC__BC23</t>
  </si>
  <si>
    <t>HQ MO Sel</t>
  </si>
  <si>
    <t>EG______EXTOSC_BM05</t>
  </si>
  <si>
    <t>EG______MQOSC__BM06</t>
  </si>
  <si>
    <t>EG______HQOSC__BM07</t>
  </si>
  <si>
    <t>EG______MO_OK__BM09</t>
  </si>
  <si>
    <t>MO DRV LEVEL OK</t>
  </si>
  <si>
    <t>EG______MO_EXT_BM10</t>
  </si>
  <si>
    <t>MO IN EXT. POSIT</t>
  </si>
  <si>
    <t>EXT</t>
  </si>
  <si>
    <t>EG______MO_NORMBM11</t>
  </si>
  <si>
    <t>MO IN NORM POSIT</t>
  </si>
  <si>
    <t>NORM</t>
  </si>
  <si>
    <t>EG______MO_SWP_BM12</t>
  </si>
  <si>
    <t>MO IN SWEEP POSI</t>
  </si>
  <si>
    <t>SWEEP</t>
  </si>
  <si>
    <t>EG______MO_COMPBM13</t>
  </si>
  <si>
    <t>COMP REF FOR VCX</t>
  </si>
  <si>
    <t>EG______MO_LOC_BM14</t>
  </si>
  <si>
    <t>MO IN LOCAL REF</t>
  </si>
  <si>
    <t>EG______MO_CENTBM15</t>
  </si>
  <si>
    <t>CENTER REF FOR V</t>
  </si>
  <si>
    <t>GTL_____SHB1_PHAC00</t>
  </si>
  <si>
    <t>PHASE REFERENCE</t>
  </si>
  <si>
    <t>@ DAC=0, ADC=-1.9019 (1.7 volts)</t>
  </si>
  <si>
    <t>GTL_____SHB1_HVAC01</t>
  </si>
  <si>
    <t>125MHZ HV REF.</t>
  </si>
  <si>
    <t>GTL_____SHB1_PHAM00</t>
  </si>
  <si>
    <t>PHASE MONITOR</t>
  </si>
  <si>
    <t>Check the old ILC reinstalled?</t>
  </si>
  <si>
    <t>GTL_____SHB1_HVAM01</t>
  </si>
  <si>
    <t>125MHZ HV MON.</t>
  </si>
  <si>
    <t>GTL_____SHB1_PHBC22</t>
  </si>
  <si>
    <t>PULSING ON/OFF</t>
  </si>
  <si>
    <t>GTL_____SHB1_HVBC23</t>
  </si>
  <si>
    <t>HV ON/OFF</t>
  </si>
  <si>
    <t>GTL_____SHB1_HVBM02</t>
  </si>
  <si>
    <t>SHB1 PH IN LOCAL</t>
  </si>
  <si>
    <t>GTL_____SHB1_HVBM03</t>
  </si>
  <si>
    <t>SHB1 PH IN COMP.</t>
  </si>
  <si>
    <t>GTL_____SHB1_HVBM04</t>
  </si>
  <si>
    <t>SHB1 IN COMPUTER</t>
  </si>
  <si>
    <t>GTL_____SHB1_HVBM05</t>
  </si>
  <si>
    <t>SHB1 IN LOCAL</t>
  </si>
  <si>
    <t>GTL_____SHB1_HVBM06</t>
  </si>
  <si>
    <t>DRV AMP ON</t>
  </si>
  <si>
    <t>GTL_____SHB1_HVBM07</t>
  </si>
  <si>
    <t>EXT INTRLK 3</t>
  </si>
  <si>
    <t>GTL_____SHB1_HVBM08</t>
  </si>
  <si>
    <t>EXT INTRLK 2</t>
  </si>
  <si>
    <t>GTL_____SHB1_HVBM09</t>
  </si>
  <si>
    <t>EXT INTRLK 1</t>
  </si>
  <si>
    <t>GTL_____SHB1_HVBM10</t>
  </si>
  <si>
    <t>FIL TIME OUT</t>
  </si>
  <si>
    <t>GTL_____SHB1_HVBM11</t>
  </si>
  <si>
    <t>PLUG INTRLK</t>
  </si>
  <si>
    <t>GTL_____SHB1_HVBM12</t>
  </si>
  <si>
    <t>THERMAL</t>
  </si>
  <si>
    <t>GTL_____SHB1_HVBM13</t>
  </si>
  <si>
    <t>AIR FLOW</t>
  </si>
  <si>
    <t>GTL_____SHB1_HVBM14</t>
  </si>
  <si>
    <t>120VAC OK</t>
  </si>
  <si>
    <t>GTL_____SHB1_HVBM15</t>
  </si>
  <si>
    <t>24VDC OK</t>
  </si>
  <si>
    <t>GTL_____SHB1_PHBM16</t>
  </si>
  <si>
    <t>PULSING ON</t>
  </si>
  <si>
    <t>GTL_____SHB1_PHBM17</t>
  </si>
  <si>
    <t>PULSING READY</t>
  </si>
  <si>
    <t>GTL_____SHB1_HVBM18</t>
  </si>
  <si>
    <t>HV ON</t>
  </si>
  <si>
    <t>GTL_____SHB1_HVBM19</t>
  </si>
  <si>
    <t>HV READY</t>
  </si>
  <si>
    <t>GTL_____SHB2_PHAC00</t>
  </si>
  <si>
    <t>GTL_____SHB2_HVAC01</t>
  </si>
  <si>
    <t>500MHZ HV REF.</t>
  </si>
  <si>
    <t>GTL_____SHB2_PHAM00</t>
  </si>
  <si>
    <t>GTL_____SHB2_HVAM01</t>
  </si>
  <si>
    <t>500MHZ HV MON.</t>
  </si>
  <si>
    <t>GTL_____SHB2_PHBC22</t>
  </si>
  <si>
    <t>GTL_____SHB2_HVBC23</t>
  </si>
  <si>
    <t>GTL_____SHB2_HVBM02</t>
  </si>
  <si>
    <t>SHB2 PH IN LOCAL</t>
  </si>
  <si>
    <t>GTL_____SHB2_HVBM03</t>
  </si>
  <si>
    <t>SHB2 PH IN COMP.</t>
  </si>
  <si>
    <t>GTL_____SHB2_HVBM04</t>
  </si>
  <si>
    <t>SHB2 IN COMPUTER</t>
  </si>
  <si>
    <t>GTL_____SHB2_HVBM05</t>
  </si>
  <si>
    <t>SHB2 IN LOCAL</t>
  </si>
  <si>
    <t>GTL_____SHB2_HVBM06</t>
  </si>
  <si>
    <t>GTL_____SHB2_HVBM07</t>
  </si>
  <si>
    <t>GTL_____SHB2_HVBM08</t>
  </si>
  <si>
    <t>GTL_____SHB2_HVBM09</t>
  </si>
  <si>
    <t>GTL_____SHB2_HVBM10</t>
  </si>
  <si>
    <t>GTL_____SHB2_HVBM11</t>
  </si>
  <si>
    <t>GTL_____SHB2_HVBM12</t>
  </si>
  <si>
    <t>GTL_____SHB2_HVBM13</t>
  </si>
  <si>
    <t>GTL_____SHB2_HVBM14</t>
  </si>
  <si>
    <t>GTL_____SHB2_HVBM15</t>
  </si>
  <si>
    <t>GTL_____SHB2_PHBM16</t>
  </si>
  <si>
    <t>GTL_____SHB2_PHBM17</t>
  </si>
  <si>
    <t>GTL_____SHB2_HVBM18</t>
  </si>
  <si>
    <t>GTL_____SHB2_HVBM19</t>
  </si>
  <si>
    <t>LN______IP3____AM02</t>
  </si>
  <si>
    <t>LN IP3 PRESSURE</t>
  </si>
  <si>
    <t>LN______IP3____BM04</t>
  </si>
  <si>
    <t>H.V. ON</t>
  </si>
  <si>
    <t>LN______IP3____BM05</t>
  </si>
  <si>
    <t>RUN CONDITION</t>
  </si>
  <si>
    <t>LN______IP3____BM06</t>
  </si>
  <si>
    <t>START CONDITION</t>
  </si>
  <si>
    <t>LN______IP3____BM07</t>
  </si>
  <si>
    <t>NOT OPERATING</t>
  </si>
  <si>
    <t>LN______IP2____BM08</t>
  </si>
  <si>
    <t>LN______IP2____BM09</t>
  </si>
  <si>
    <t>LN______IP2____BM10</t>
  </si>
  <si>
    <t>LN______IP2____BM11</t>
  </si>
  <si>
    <t>LN______IP1____BM12</t>
  </si>
  <si>
    <t>LN______IP1____BM13</t>
  </si>
  <si>
    <t>LN______IP1____BM14</t>
  </si>
  <si>
    <t>LN______IP1____BM15</t>
  </si>
  <si>
    <t>LN______KY1FC1_AM00</t>
  </si>
  <si>
    <t>KY1 FOCUS COIL 1</t>
  </si>
  <si>
    <t>LN______KY1FC2_AM01</t>
  </si>
  <si>
    <t>KY1 FOCUS COIL 2</t>
  </si>
  <si>
    <t>LN______KY1FC3_AM02</t>
  </si>
  <si>
    <t>KY1 FOCUS COIL 3</t>
  </si>
  <si>
    <t>LN______MD1_RF_BC21</t>
  </si>
  <si>
    <t>RF TEST</t>
  </si>
  <si>
    <t>LN______MD1RST_BC23</t>
  </si>
  <si>
    <t>RESET</t>
  </si>
  <si>
    <t>LN______MD1RST_BM01</t>
  </si>
  <si>
    <t>RESET READY</t>
  </si>
  <si>
    <t>LN______MD1_RF_BM02</t>
  </si>
  <si>
    <t>RF TEST ON</t>
  </si>
  <si>
    <t>LN______MD1_RF_BM03</t>
  </si>
  <si>
    <t>RF TEST MODE</t>
  </si>
  <si>
    <t>LN______MD1_RF_BM04</t>
  </si>
  <si>
    <t>RF TEST READY</t>
  </si>
  <si>
    <t>LN______MD1RST_BM05</t>
  </si>
  <si>
    <t>RESET FAULT MON</t>
  </si>
  <si>
    <t>LN______MD1INT_BM06</t>
  </si>
  <si>
    <t>TRIGGER READY</t>
  </si>
  <si>
    <t>LN______MD1INT_BM07</t>
  </si>
  <si>
    <t>LN SOLS OK</t>
  </si>
  <si>
    <t>LN______MD1INT_BM08</t>
  </si>
  <si>
    <t>LN VVR1 OPEN</t>
  </si>
  <si>
    <t>LN______MD1INT_BM09</t>
  </si>
  <si>
    <t>KY1 REV POWER OK</t>
  </si>
  <si>
    <t>LN______MD1INT_BM10</t>
  </si>
  <si>
    <t>LNAS1 WATER FLOW</t>
  </si>
  <si>
    <t>LN______MD1INT_BM11</t>
  </si>
  <si>
    <t>LNAS1 WATER TEMP</t>
  </si>
  <si>
    <t>LN______MD1INT_BM12</t>
  </si>
  <si>
    <t>LN AS1 VACUUM OK</t>
  </si>
  <si>
    <t>LN______MD1INT_BM13</t>
  </si>
  <si>
    <t>WG VACUUM OK</t>
  </si>
  <si>
    <t>LN______MD1INT_BM14</t>
  </si>
  <si>
    <t>WG BYPASS VALVE</t>
  </si>
  <si>
    <t>LN______MD1INT_BM15</t>
  </si>
  <si>
    <t>RADIATION CHAIN</t>
  </si>
  <si>
    <t>LN______MD1INT_BM16</t>
  </si>
  <si>
    <t>E.GUN IN TEST</t>
  </si>
  <si>
    <t>LN______MD1INT_BM17</t>
  </si>
  <si>
    <t>P.SAFETY CHAIN B</t>
  </si>
  <si>
    <t>LN______MD1INT_BM18</t>
  </si>
  <si>
    <t>MD1HV PERMISSIVE</t>
  </si>
  <si>
    <t>LN______MD1INT_BM19</t>
  </si>
  <si>
    <t>P.SAFETY CHAIN A</t>
  </si>
  <si>
    <t>LN______MD1HV__AC02</t>
  </si>
  <si>
    <t>HV CHARGE REF</t>
  </si>
  <si>
    <t>LN______KY1FIL_AM00</t>
  </si>
  <si>
    <t>KY1 FILAMENT VOL</t>
  </si>
  <si>
    <t>LN______KY1PTB_AM01</t>
  </si>
  <si>
    <t>KY1 CORE BIAS I</t>
  </si>
  <si>
    <t>LN______MD1HV__AM02</t>
  </si>
  <si>
    <t>MD1HV CHARGE MON</t>
  </si>
  <si>
    <t>LN______MD1CC__AM03</t>
  </si>
  <si>
    <t>KY1 HV CHARGE I</t>
  </si>
  <si>
    <t>LN______MD1TRG_BC21</t>
  </si>
  <si>
    <t>TRIGGER ON/OFF</t>
  </si>
  <si>
    <t>LN______MD1HV__BC22</t>
  </si>
  <si>
    <t>MD1HV ON/OFF</t>
  </si>
  <si>
    <t>LN______MD1____BC23</t>
  </si>
  <si>
    <t>MOD1 START/STOP</t>
  </si>
  <si>
    <t>LN______MD1FLT_BM00</t>
  </si>
  <si>
    <t>HV FAULT</t>
  </si>
  <si>
    <t>LN______KY1ARC_BM01</t>
  </si>
  <si>
    <t>KLYSTRON ARC</t>
  </si>
  <si>
    <t>LN______MD1TRG_BM02</t>
  </si>
  <si>
    <t>TRIGGER ON</t>
  </si>
  <si>
    <t>LN______MD1HV__BM03</t>
  </si>
  <si>
    <t>MD1HV ON MONITOR</t>
  </si>
  <si>
    <t>LN______MD1HV__BM04</t>
  </si>
  <si>
    <t>MD1HV READY</t>
  </si>
  <si>
    <t>LN______MD1____BM05</t>
  </si>
  <si>
    <t>KY1 FOCUS</t>
  </si>
  <si>
    <t>LN______MD1____BM06</t>
  </si>
  <si>
    <t>KY1 FIL. TIMEOUT</t>
  </si>
  <si>
    <t>LN______MD1____BM07</t>
  </si>
  <si>
    <t>PFN TUBE FIL T/O</t>
  </si>
  <si>
    <t>LN______MD1____BM08</t>
  </si>
  <si>
    <t>MD1 AIR</t>
  </si>
  <si>
    <t>LN______MD1____BM09</t>
  </si>
  <si>
    <t>MD1 DOORS</t>
  </si>
  <si>
    <t>LN______MD1____BM10</t>
  </si>
  <si>
    <t>MD1 GROUND STICK</t>
  </si>
  <si>
    <t>LN______MD1____BM11</t>
  </si>
  <si>
    <t>MD1 LIDS</t>
  </si>
  <si>
    <t>LN______MD1____BM12</t>
  </si>
  <si>
    <t>START/STOP MON.</t>
  </si>
  <si>
    <t>LN______MD1____BM13</t>
  </si>
  <si>
    <t>START/STOP RDY</t>
  </si>
  <si>
    <t>LN______MD1____BM14</t>
  </si>
  <si>
    <t>MD1 H2O TEMP</t>
  </si>
  <si>
    <t>LN______MD1____BM15</t>
  </si>
  <si>
    <t>MD1 H2O FLOW</t>
  </si>
  <si>
    <t>LN______MD1____BM16</t>
  </si>
  <si>
    <t>KY1 OIL LEVEL</t>
  </si>
  <si>
    <t>LN______MD1____BM17</t>
  </si>
  <si>
    <t>KY1 ION PUMP</t>
  </si>
  <si>
    <t>LN______MD1TRG_BM18</t>
  </si>
  <si>
    <t>LN______MD1____BM19</t>
  </si>
  <si>
    <t>EMERGENCY OFF</t>
  </si>
  <si>
    <t>LN______MASTPH_AC00</t>
  </si>
  <si>
    <t>LN MASTER PHASE</t>
  </si>
  <si>
    <t>LN______AS1LCT_AC01</t>
  </si>
  <si>
    <t>AS1 LOOP PHASE</t>
  </si>
  <si>
    <t>0-10</t>
  </si>
  <si>
    <t>LN______AS1PPH_AC02</t>
  </si>
  <si>
    <t>AS1 PAD PHASE</t>
  </si>
  <si>
    <t>LN______MASTPH_AM00</t>
  </si>
  <si>
    <t>LN______AS1LCT_AM01</t>
  </si>
  <si>
    <t>LN______AS1PPH_AM02</t>
  </si>
  <si>
    <t>LN______AS1PER_AM03</t>
  </si>
  <si>
    <t>AS1 PAD PH ERROR</t>
  </si>
  <si>
    <t>LN______AS1LOP_BC22</t>
  </si>
  <si>
    <t>AS1 LOOP OPN/CLS</t>
  </si>
  <si>
    <t>LN______AS1LCT_BC23</t>
  </si>
  <si>
    <t>COMP/LOCAL LOOP</t>
  </si>
  <si>
    <t>COMP</t>
  </si>
  <si>
    <t>LN______AS1LOP_BM04</t>
  </si>
  <si>
    <t>LOOP OPN/CLS MON</t>
  </si>
  <si>
    <t>LN______AS1LOP_BM05</t>
  </si>
  <si>
    <t>AS1 LOOP RDY</t>
  </si>
  <si>
    <t>LN______AS1LCT_BM06</t>
  </si>
  <si>
    <t>COMP LOOP MON</t>
  </si>
  <si>
    <t>LN______AS1LCT_BM07</t>
  </si>
  <si>
    <t>COMP LOOP RDY</t>
  </si>
  <si>
    <t>LN______AS1PPH_BM08</t>
  </si>
  <si>
    <t>PAD PH READY</t>
  </si>
  <si>
    <t>LN______AS1PPH_BM09</t>
  </si>
  <si>
    <t>PAD PH IN LOCAL</t>
  </si>
  <si>
    <t>LN______AS1LOP_BM10</t>
  </si>
  <si>
    <t>AS1 LOOP CLOSED</t>
  </si>
  <si>
    <t>LN______AS1LOP_BM11</t>
  </si>
  <si>
    <t>AS1 LOOP OPEN</t>
  </si>
  <si>
    <t>LN______AS1LCT_BM12</t>
  </si>
  <si>
    <t>COMP LOOP ON</t>
  </si>
  <si>
    <t>LN______AS1LCT_BM13</t>
  </si>
  <si>
    <t>LOCAL LOOP MON</t>
  </si>
  <si>
    <t>LN______MASTPH_BM14</t>
  </si>
  <si>
    <t>LN MASTER PH RDY</t>
  </si>
  <si>
    <t>LN______MASTPH_BM15</t>
  </si>
  <si>
    <t>MASTPH IN LOCAL</t>
  </si>
  <si>
    <t>LN______SBUNPH_AM00</t>
  </si>
  <si>
    <t>PHASE SHIFT POS</t>
  </si>
  <si>
    <t>LN______SBUNAT_AM01</t>
  </si>
  <si>
    <t>ATTEN POSITION</t>
  </si>
  <si>
    <t>LN______SBUNAT_BC16</t>
  </si>
  <si>
    <t>ATTEN RUN IN/OUT</t>
  </si>
  <si>
    <t>LN______SBUNAT_BC17</t>
  </si>
  <si>
    <t>ATTENUATOR FAST</t>
  </si>
  <si>
    <t>LN______SBUNAT_BC18</t>
  </si>
  <si>
    <t>ATTENUATOR SLOW</t>
  </si>
  <si>
    <t>LN______SBUNAT_BC19</t>
  </si>
  <si>
    <t>ATTEN ON/OFF CNT</t>
  </si>
  <si>
    <t>LN______SBUNPH_BC20</t>
  </si>
  <si>
    <t>IN/OUT CONTROL</t>
  </si>
  <si>
    <t>LN______SBUNPH_BC21</t>
  </si>
  <si>
    <t>PHASE SHIFT FAST</t>
  </si>
  <si>
    <t>LN______SBUNPH_BC22</t>
  </si>
  <si>
    <t>PHASE SHIFT SLOW</t>
  </si>
  <si>
    <t>LN______SBUNPH_BC23</t>
  </si>
  <si>
    <t>PH SHIFT ON/OFF</t>
  </si>
  <si>
    <t>LN______SBUNAT_BM06</t>
  </si>
  <si>
    <t>ATTEN IN LOCAL</t>
  </si>
  <si>
    <t>LN______SBUNAT_BM07</t>
  </si>
  <si>
    <t>ATTEN IN/OUT LIM</t>
  </si>
  <si>
    <t>LIMIT</t>
  </si>
  <si>
    <t>LN______SBUNAT_BM08</t>
  </si>
  <si>
    <t>ATTEN FAULT MON</t>
  </si>
  <si>
    <t>FAULT</t>
  </si>
  <si>
    <t>LN______SBUNAT_BM09</t>
  </si>
  <si>
    <t>ATTEN ON MONITOR</t>
  </si>
  <si>
    <t>LN______SBUNAT_BM10</t>
  </si>
  <si>
    <t>ATTEN READY MON</t>
  </si>
  <si>
    <t>LN______SBUNPH_BM11</t>
  </si>
  <si>
    <t>PH SHIFT LOCAL</t>
  </si>
  <si>
    <t>LN______SBUNPH_BM12</t>
  </si>
  <si>
    <t>PH SHIFT LIMIT</t>
  </si>
  <si>
    <t>LN______SBUNPH_BM13</t>
  </si>
  <si>
    <t>PH SHIFT FAULT</t>
  </si>
  <si>
    <t>LN______SBUNPH_BM14</t>
  </si>
  <si>
    <t>PH SHIFT ON</t>
  </si>
  <si>
    <t>LN______SBUNPH_BM15</t>
  </si>
  <si>
    <t>PH SHIFT READY</t>
  </si>
  <si>
    <t>LN______WTRTMP_AC00</t>
  </si>
  <si>
    <t>WATER TEMP</t>
  </si>
  <si>
    <t>LN______WTRBT__AM00</t>
  </si>
  <si>
    <t>BUNCHER TEMP</t>
  </si>
  <si>
    <t>LN______WTRA1T_AM01</t>
  </si>
  <si>
    <t>ACC 1 TEMP</t>
  </si>
  <si>
    <t>LN______WTRA2T_AM02</t>
  </si>
  <si>
    <t>ACC 2 TEMP</t>
  </si>
  <si>
    <t>LN______WTRTKT_AM03</t>
  </si>
  <si>
    <t>WATER TANK TEMP</t>
  </si>
  <si>
    <t>LN______WTRRST_BC20</t>
  </si>
  <si>
    <t>SYS INTRLK RESET</t>
  </si>
  <si>
    <t>LN______WTRHTR_BC21</t>
  </si>
  <si>
    <t>WTR HTR ON/OFF</t>
  </si>
  <si>
    <t>LN______WTRHE__BC22</t>
  </si>
  <si>
    <t>H. EXCHGR ON/OFF</t>
  </si>
  <si>
    <t>LN______WTRPMP_BC23</t>
  </si>
  <si>
    <t>WTR PUMP ON/OFF</t>
  </si>
  <si>
    <t>LN______WTRRST_BM00</t>
  </si>
  <si>
    <t>RESET RDY</t>
  </si>
  <si>
    <t>LN______WTRHE__BM01</t>
  </si>
  <si>
    <t>H EXCHGR ON</t>
  </si>
  <si>
    <t>LN______WTRHTR_BM02</t>
  </si>
  <si>
    <t>WATER HTR ON</t>
  </si>
  <si>
    <t>LN______WTRHE__BM03</t>
  </si>
  <si>
    <t>H EXCHGR RDY</t>
  </si>
  <si>
    <t>LN______WTRPMP_BM04</t>
  </si>
  <si>
    <t>WATER PUMP ON</t>
  </si>
  <si>
    <t>LN______WTRPMP_BM05</t>
  </si>
  <si>
    <t>WATER PUMP RDY</t>
  </si>
  <si>
    <t>LN______WTRSYS_BM06</t>
  </si>
  <si>
    <t>TANK LEVEL OK</t>
  </si>
  <si>
    <t>LOW</t>
  </si>
  <si>
    <t>LN______WTRSYS_BM07</t>
  </si>
  <si>
    <t>TANK TEMP LL OK</t>
  </si>
  <si>
    <t>LN______WTRHTR_BM08</t>
  </si>
  <si>
    <t>WATER HTR RDY</t>
  </si>
  <si>
    <t>LN______WTRSYS_BM09</t>
  </si>
  <si>
    <t>TANK TEMP UL OK</t>
  </si>
  <si>
    <t>LN______WTRSYS_BM10</t>
  </si>
  <si>
    <t>ACC 2 TEMP LL OK</t>
  </si>
  <si>
    <t>LN______WTRSYS_BM11</t>
  </si>
  <si>
    <t>ACC 2 TEMP UL OK</t>
  </si>
  <si>
    <t>LN______WTRSYS_BM12</t>
  </si>
  <si>
    <t>ACC 1 TEMP LL OK</t>
  </si>
  <si>
    <t>LN______WTRSYS_BM13</t>
  </si>
  <si>
    <t>ACC 1 TEMP UL OK</t>
  </si>
  <si>
    <t>LN______WTRSYS_BM14</t>
  </si>
  <si>
    <t>BUN TEMP LL OK</t>
  </si>
  <si>
    <t>LN______WTRSYS_BM15</t>
  </si>
  <si>
    <t>BUN TEMP UL OK</t>
  </si>
  <si>
    <t>LN IP5 PRESSURE</t>
  </si>
  <si>
    <t>LN______IP5____BM08</t>
  </si>
  <si>
    <t>LN______IP5____BM09</t>
  </si>
  <si>
    <t>LN______IP5____BM10</t>
  </si>
  <si>
    <t>LN______IP5____BM11</t>
  </si>
  <si>
    <t>LN______IP4____BM12</t>
  </si>
  <si>
    <t>LN______IP4____BM13</t>
  </si>
  <si>
    <t>LN______IP4____BM14</t>
  </si>
  <si>
    <t>LN______IP4____BM15</t>
  </si>
  <si>
    <t>LN______KY2FC1_AM00</t>
  </si>
  <si>
    <t>KY2 FOCUS COIL 1</t>
  </si>
  <si>
    <t>LN______KY2FC2_AM01</t>
  </si>
  <si>
    <t>KY2 FOCUS COIL 2</t>
  </si>
  <si>
    <t>LN______KY2FC3_AM02</t>
  </si>
  <si>
    <t>KY2 FOCUS COIL 3</t>
  </si>
  <si>
    <t>LN______MD2_RF_BC21</t>
  </si>
  <si>
    <t>LN______MD2RST_BC23</t>
  </si>
  <si>
    <t>LN______MD2RST_BM01</t>
  </si>
  <si>
    <t>LN______MD2_RF_BM02</t>
  </si>
  <si>
    <t>LN______MD2_RF_BM03</t>
  </si>
  <si>
    <t>LN______MD2_RF_BM04</t>
  </si>
  <si>
    <t>LN______MD2RST_BM05</t>
  </si>
  <si>
    <t>RESET FAULT</t>
  </si>
  <si>
    <t>LN______MD2INT_BM06</t>
  </si>
  <si>
    <t>MOD #2 TRIG RDY</t>
  </si>
  <si>
    <t>LN______MD2INT_BM07</t>
  </si>
  <si>
    <t>LN______MD2INT_BM08</t>
  </si>
  <si>
    <t>LN______MD2INT_BM09</t>
  </si>
  <si>
    <t>KY2 REV PWR OK</t>
  </si>
  <si>
    <t>LN______MD2INT_BM10</t>
  </si>
  <si>
    <t>LN______MD2INT_BM11</t>
  </si>
  <si>
    <t>LNAS2 WATER TEMP</t>
  </si>
  <si>
    <t>LN______MD2INT_BM12</t>
  </si>
  <si>
    <t>LN AS2 VACUUM OK</t>
  </si>
  <si>
    <t>LN______MD2INT_BM13</t>
  </si>
  <si>
    <t>LN______MD2INT_BM14</t>
  </si>
  <si>
    <t>LN______MD2INT_BM15</t>
  </si>
  <si>
    <t>LN______MD2INT_BM16</t>
  </si>
  <si>
    <t>LN______MD2INT_BM17</t>
  </si>
  <si>
    <t>P. SAFTEY B MON.</t>
  </si>
  <si>
    <t>LN______MD2INT_BM18</t>
  </si>
  <si>
    <t>MD2HV PERMISSIVE</t>
  </si>
  <si>
    <t>LN______MD2INT_BM19</t>
  </si>
  <si>
    <t>P. SAFETY A MON.</t>
  </si>
  <si>
    <t>LN______MD2HV__AC02</t>
  </si>
  <si>
    <t>LN______KY2FIL_AM00</t>
  </si>
  <si>
    <t>KY2 FILAMENT VOL</t>
  </si>
  <si>
    <t>LN______KY2PTB_AM01</t>
  </si>
  <si>
    <t>KY2 CORE BIAS I</t>
  </si>
  <si>
    <t>LN______MD2HV__AM02</t>
  </si>
  <si>
    <t>MD2HV CHARGE MON</t>
  </si>
  <si>
    <t>LN______MD2CC__AM03</t>
  </si>
  <si>
    <t>KY2 HV CHARGE I</t>
  </si>
  <si>
    <t>LN______MD2TRG_BC21</t>
  </si>
  <si>
    <t>LN______MD2HV__BC22</t>
  </si>
  <si>
    <t>MD2 HV ON/OFF</t>
  </si>
  <si>
    <t>LN______MD2____BC23</t>
  </si>
  <si>
    <t>MOD2 START/STOP</t>
  </si>
  <si>
    <t>LN______MD2FLT_BM00</t>
  </si>
  <si>
    <t>LN______KY2ARC_BM01</t>
  </si>
  <si>
    <t>LN______MD2TRG_BM02</t>
  </si>
  <si>
    <t>LN______MD2HV__BM03</t>
  </si>
  <si>
    <t>MD2HV ON MONITOR</t>
  </si>
  <si>
    <t>LN______MD2HV__BM04</t>
  </si>
  <si>
    <t>MD2HV READY</t>
  </si>
  <si>
    <t>LN______MD2____BM05</t>
  </si>
  <si>
    <t>KY2 FOCUS</t>
  </si>
  <si>
    <t>LN______MD2____BM06</t>
  </si>
  <si>
    <t>KY2 FIL. TIMEOUT</t>
  </si>
  <si>
    <t>LN______MD2____BM07</t>
  </si>
  <si>
    <t>LN______MD2____BM08</t>
  </si>
  <si>
    <t>MD2 AIR</t>
  </si>
  <si>
    <t>LN______MD2____BM09</t>
  </si>
  <si>
    <t>MD2 DOORS</t>
  </si>
  <si>
    <t>LN______MD2____BM10</t>
  </si>
  <si>
    <t>MD2 GROUND STICK</t>
  </si>
  <si>
    <t>LN______MD2____BM11</t>
  </si>
  <si>
    <t>MD2 LIDS</t>
  </si>
  <si>
    <t>LN______MD2____BM12</t>
  </si>
  <si>
    <t>LN______MD2____BM13</t>
  </si>
  <si>
    <t>LN______MD2____BM14</t>
  </si>
  <si>
    <t>MD2 H2O TEMP</t>
  </si>
  <si>
    <t>LN______MD2____BM15</t>
  </si>
  <si>
    <t>MD2 H2O FLOW</t>
  </si>
  <si>
    <t>LN______MD2____BM16</t>
  </si>
  <si>
    <t>KY2 OIL LEVEL</t>
  </si>
  <si>
    <t>LN______MD2____BM17</t>
  </si>
  <si>
    <t>KY2 ION PUMP</t>
  </si>
  <si>
    <t>LN______MD2TRG_BM18</t>
  </si>
  <si>
    <t>LN______MD2____BM19</t>
  </si>
  <si>
    <t>LN______AS2_PH_AC00</t>
  </si>
  <si>
    <t>AS2 PHASE</t>
  </si>
  <si>
    <t>LN______AS2LCT_AC01</t>
  </si>
  <si>
    <t>AS2 LOOP PHASE</t>
  </si>
  <si>
    <t>LN______AS2PPH_AC02</t>
  </si>
  <si>
    <t>AS2 PAD PHASE</t>
  </si>
  <si>
    <t>LN______AS2_PH_AM00</t>
  </si>
  <si>
    <t>LN______AS2LCT_AM01</t>
  </si>
  <si>
    <t>LN______AS2PPH_AM02</t>
  </si>
  <si>
    <t>LN______AS2PER_AM03</t>
  </si>
  <si>
    <t>AS2 PAD PH ERROR</t>
  </si>
  <si>
    <t>LN______AS2LOP_BC22</t>
  </si>
  <si>
    <t>AS2 LOOP OPN/CLS</t>
  </si>
  <si>
    <t>LN______AS2LCT_BC23</t>
  </si>
  <si>
    <t>LN______AS2LOP_BM04</t>
  </si>
  <si>
    <t>LN______AS2LOP_BM05</t>
  </si>
  <si>
    <t>AS2 LOOP RDY</t>
  </si>
  <si>
    <t>LN______AS2LCT_BM06</t>
  </si>
  <si>
    <t>LN______AS2LCT_BM07</t>
  </si>
  <si>
    <t>LN______AS2PPH_BM08</t>
  </si>
  <si>
    <t>LN______AS2PPH_BM09</t>
  </si>
  <si>
    <t>LN______AS2LOP_BM10</t>
  </si>
  <si>
    <t>AS2 LOOP CLOSED</t>
  </si>
  <si>
    <t>LN______AS2LOP_BM11</t>
  </si>
  <si>
    <t>AS2 LOOP OPEN</t>
  </si>
  <si>
    <t>LN______AS2LCT_BM12</t>
  </si>
  <si>
    <t>LN______AS2LCT_BM13</t>
  </si>
  <si>
    <t>LN______AS2_PH_BM14</t>
  </si>
  <si>
    <t>AS2 PHASE RDY</t>
  </si>
  <si>
    <t>LN______AS2_PH_BM15</t>
  </si>
  <si>
    <t>AS2 PH IN LOCAL</t>
  </si>
  <si>
    <t>LTB_____BS_____AC00</t>
  </si>
  <si>
    <t>PS_CURRENT_CNTRL</t>
  </si>
  <si>
    <t>LTB_____B1_____AC02</t>
  </si>
  <si>
    <t>LTB_____BS_SHNTAM00</t>
  </si>
  <si>
    <t>PS_SHUNT</t>
  </si>
  <si>
    <t>LTB_____BS_____AM01</t>
  </si>
  <si>
    <t>PS_CURRENT_MON</t>
  </si>
  <si>
    <t>LTB_____B1_____AM02</t>
  </si>
  <si>
    <t>LTB_____B1_SHNTAM03</t>
  </si>
  <si>
    <t>LTB_____BS_____BC20</t>
  </si>
  <si>
    <t>PS_ON/OFF_CNTRL</t>
  </si>
  <si>
    <t>LTB_____B1_____BC21</t>
  </si>
  <si>
    <t>LTB_____BS_LTB_BC22</t>
  </si>
  <si>
    <t>BS_LTB_CNTRL</t>
  </si>
  <si>
    <t>LTB_____BS_FC__BC23</t>
  </si>
  <si>
    <t>BS_FC_CNTRL</t>
  </si>
  <si>
    <t>LTB_____BS_____BM00</t>
  </si>
  <si>
    <t>PS_CNTRL_PWR_MON</t>
  </si>
  <si>
    <t>LTB_____BS_____BM01</t>
  </si>
  <si>
    <t>BS_MAG_INTLK</t>
  </si>
  <si>
    <t>LTB_____BS_____BM02</t>
  </si>
  <si>
    <t>SAFETY_CHAIN</t>
  </si>
  <si>
    <t>LTB_____BS_____BM03</t>
  </si>
  <si>
    <t>PS_READY_MON</t>
  </si>
  <si>
    <t>LTB_____BS_____BM04</t>
  </si>
  <si>
    <t>PS_ON_MON</t>
  </si>
  <si>
    <t>LTB_____B1_____BM05</t>
  </si>
  <si>
    <t>LTB_____B1_____BM06</t>
  </si>
  <si>
    <t>PS_OVER_TEMP</t>
  </si>
  <si>
    <t>LTB_____B1_____BM07</t>
  </si>
  <si>
    <t>B1_MAG_INTLK</t>
  </si>
  <si>
    <t>LTB_____B1_____BM08</t>
  </si>
  <si>
    <t>LTB_____B1_____BM09</t>
  </si>
  <si>
    <t>LTB_____BS_FC__BM10</t>
  </si>
  <si>
    <t>BS_FC_MONITOR</t>
  </si>
  <si>
    <t>LTB_____BS_LTB_BM11</t>
  </si>
  <si>
    <t>BS_LTB_MON</t>
  </si>
  <si>
    <t>LTB_____B2_____AC00</t>
  </si>
  <si>
    <t>LTB_____Q4,1___AC01</t>
  </si>
  <si>
    <t>LTB_____Q4,2___AC02</t>
  </si>
  <si>
    <t>LTB_____Q5_____AC03</t>
  </si>
  <si>
    <t>LTB_____B2_____AM00</t>
  </si>
  <si>
    <t>LTB_____Q4,1___AM01</t>
  </si>
  <si>
    <t>LTB_____Q4,2___AM02</t>
  </si>
  <si>
    <t>LTB_____Q5_____AM03</t>
  </si>
  <si>
    <t>LTB_____B2_____BC20</t>
  </si>
  <si>
    <t>LTB_____Q4,1___BC21</t>
  </si>
  <si>
    <t>LTB_____Q4,2___BC22</t>
  </si>
  <si>
    <t>LTB_____Q5_____BC23</t>
  </si>
  <si>
    <t>LTB_____B2_____BM00</t>
  </si>
  <si>
    <t>LTB_____B2_____BM01</t>
  </si>
  <si>
    <t>LTB_____B2_____BM02</t>
  </si>
  <si>
    <t>PS_WATER_FLO</t>
  </si>
  <si>
    <t>LTB_____B2_____BM03</t>
  </si>
  <si>
    <t>LTB_____B2_____BM04</t>
  </si>
  <si>
    <t>LTB_____Q4,1___BM05</t>
  </si>
  <si>
    <t>LTB_____Q4,1___BM06</t>
  </si>
  <si>
    <t>LTB_____Q4,2___BM07</t>
  </si>
  <si>
    <t>LTB_____Q4,2___BM08</t>
  </si>
  <si>
    <t>LTB_____Q5_____BM09</t>
  </si>
  <si>
    <t>LTB_____Q5_____BM10</t>
  </si>
  <si>
    <t>LTB_____TV1ATN_AC00</t>
  </si>
  <si>
    <t>TV1 PLRZR CNTRL</t>
  </si>
  <si>
    <t>LTB_____TV2ATN_AC01</t>
  </si>
  <si>
    <t>TV2 PLRZR CNTRL</t>
  </si>
  <si>
    <t>LTB_____TV1ATN_AM00</t>
  </si>
  <si>
    <t>TV1 PLRZR MON</t>
  </si>
  <si>
    <t>LTB_____TV2ATN_AM01</t>
  </si>
  <si>
    <t>TV2 PLRZR MON</t>
  </si>
  <si>
    <t>LTB_____TV1____BC16</t>
  </si>
  <si>
    <t>TV1 PAD IN/OUT</t>
  </si>
  <si>
    <t>LTB_____TV1LIT_BC17</t>
  </si>
  <si>
    <t>TV1 LAMP ON/OFF</t>
  </si>
  <si>
    <t>LTB_____TV2____BC18</t>
  </si>
  <si>
    <t>TV2 PAD IN/OUT</t>
  </si>
  <si>
    <t>LTB_____TV2LIT_BC19</t>
  </si>
  <si>
    <t>TV2 LAMP ON/OFF</t>
  </si>
  <si>
    <t>LTB_____TV1____BM00</t>
  </si>
  <si>
    <t>TV1 PAD MON IN</t>
  </si>
  <si>
    <t>LTB_____TV1____BM01</t>
  </si>
  <si>
    <t>TV1 PAD MON OUT</t>
  </si>
  <si>
    <t>LTB_____TV1ATN_BM02</t>
  </si>
  <si>
    <t>TV1 PLRZR CW LIM</t>
  </si>
  <si>
    <t>LTB_____TV1ATN_BM03</t>
  </si>
  <si>
    <t>TV1 PLRZR CCW LM</t>
  </si>
  <si>
    <t>LTB_____TV1____BM04</t>
  </si>
  <si>
    <t>TV1 24V READY</t>
  </si>
  <si>
    <t>LTB_____TV1LIT_BM04</t>
  </si>
  <si>
    <t>LTB_____TV1LIT_BM05</t>
  </si>
  <si>
    <t>TV1 LAMP ON</t>
  </si>
  <si>
    <t>LTB_____TV2____BM06</t>
  </si>
  <si>
    <t>TV2 PAD MON IN</t>
  </si>
  <si>
    <t>LTB_____TV2____BM07</t>
  </si>
  <si>
    <t>TV2 PAD MON OUT</t>
  </si>
  <si>
    <t>LTB_____TV2ATN_BM08</t>
  </si>
  <si>
    <t>TV2 PLRZR CW LIM</t>
  </si>
  <si>
    <t>LTB_____TV2ATN_BM09</t>
  </si>
  <si>
    <t>TV2 PLRZR CCW LM</t>
  </si>
  <si>
    <t>LTB_____TV2LIT_BM10</t>
  </si>
  <si>
    <t>TV2 24V READY</t>
  </si>
  <si>
    <t>LTB_____TV2____BM10</t>
  </si>
  <si>
    <t>LTB_____TV2LIT_BM11</t>
  </si>
  <si>
    <t>TV2 LAMP ON</t>
  </si>
  <si>
    <t>LTB_____TV3ATN_AC00</t>
  </si>
  <si>
    <t>TV3 PLRZR CNTRL</t>
  </si>
  <si>
    <t>LTB_____TV4ATN_AC01</t>
  </si>
  <si>
    <t>TV4 PLRZR CNTRL</t>
  </si>
  <si>
    <t>LTB_____TV3ATN_AM00</t>
  </si>
  <si>
    <t>TV3 PLRZR MON</t>
  </si>
  <si>
    <t>LTB_____TV4ATN_AM01</t>
  </si>
  <si>
    <t>TV4 PLRZR MON</t>
  </si>
  <si>
    <t>LTB_____TV3____BC16</t>
  </si>
  <si>
    <t>TV3 PAD IN/OUT</t>
  </si>
  <si>
    <t>LTB_____TV3LIT_BC17</t>
  </si>
  <si>
    <t>TV3 LAMP ON/OFF</t>
  </si>
  <si>
    <t>LTB_____TV4____BC18</t>
  </si>
  <si>
    <t>TV4 PAD IN/OUT</t>
  </si>
  <si>
    <t>LTB_____TV4LIT_BC19</t>
  </si>
  <si>
    <t>TV4 LAMP ON/OFF</t>
  </si>
  <si>
    <t>LTB_____TV3____BM00</t>
  </si>
  <si>
    <t>TV3 PAD MON IN</t>
  </si>
  <si>
    <t>LTB_____TV3____BM01</t>
  </si>
  <si>
    <t>TV3 PAD MON OUT</t>
  </si>
  <si>
    <t>LTB_____TV3ATN_BM02</t>
  </si>
  <si>
    <t>TV3 PLRZR CW LIM</t>
  </si>
  <si>
    <t>LTB_____TV3ATN_BM03</t>
  </si>
  <si>
    <t>TV3 PLRZR CCW LM</t>
  </si>
  <si>
    <t>LTB_____TV3____BM04</t>
  </si>
  <si>
    <t>TV3 24V READY</t>
  </si>
  <si>
    <t>LTB_____TV3LIT_BM04</t>
  </si>
  <si>
    <t>LTB_____TV3LIT_BM05</t>
  </si>
  <si>
    <t>TV3 LAMP ON</t>
  </si>
  <si>
    <t>LTB_____TV4____BM06</t>
  </si>
  <si>
    <t>TV4 PAD MON IN</t>
  </si>
  <si>
    <t>LTB_____TV4____BM07</t>
  </si>
  <si>
    <t>TV4 PAD MON OUT</t>
  </si>
  <si>
    <t>LTB_____TV4ATN_BM08</t>
  </si>
  <si>
    <t>TV4 PLRZR CW LIM</t>
  </si>
  <si>
    <t>LTB_____TV4ATN_BM09</t>
  </si>
  <si>
    <t>TV4 PLRZR CCW LM</t>
  </si>
  <si>
    <t>LTB_____TV4LIT_BM10</t>
  </si>
  <si>
    <t>TV4 24V READY</t>
  </si>
  <si>
    <t>LTB_____TV4____BM10</t>
  </si>
  <si>
    <t>LTB_____TV4LIT_BM11</t>
  </si>
  <si>
    <t>LIGHT ON MON</t>
  </si>
  <si>
    <t>LTB_____TV5ATN_AC00</t>
  </si>
  <si>
    <t>TV5 PLRZR CNTRL</t>
  </si>
  <si>
    <t>LTB_____TV6ATN_AC01</t>
  </si>
  <si>
    <t>TV6 PLRZR CNTRL</t>
  </si>
  <si>
    <t>LTB_____TV5ATN_AM00</t>
  </si>
  <si>
    <t>TV5 PLRZR MON</t>
  </si>
  <si>
    <t>LTB_____TV6ATN_AM01</t>
  </si>
  <si>
    <t>TV6 PLRZR MON</t>
  </si>
  <si>
    <t>LTB_____TV5____BC16</t>
  </si>
  <si>
    <t>TV5 PAD IN/OUT</t>
  </si>
  <si>
    <t>LTB_____TV5LIT_BC17</t>
  </si>
  <si>
    <t>TV5 LAMP ON/OFF</t>
  </si>
  <si>
    <t>BR1_____TV1____BC18</t>
  </si>
  <si>
    <t>TV1 BR PADIN/OUT</t>
  </si>
  <si>
    <t>LTB_____TV6____BC19</t>
  </si>
  <si>
    <t>TV6 PAD IN/OUT</t>
  </si>
  <si>
    <t>LTB_____TV6LIT_BC20</t>
  </si>
  <si>
    <t>TV6 LAMP ON/OFF</t>
  </si>
  <si>
    <t>LTB_____TV5____BM00</t>
  </si>
  <si>
    <t>TV5 PAD MON IN</t>
  </si>
  <si>
    <t>LTB_____TV5____BM01</t>
  </si>
  <si>
    <t>TV5 PAD MON OUT</t>
  </si>
  <si>
    <t>LTB_____TV5ATN_BM02</t>
  </si>
  <si>
    <t>TV5 PLRZR CW LIM</t>
  </si>
  <si>
    <t>LTB_____TV5ATN_BM03</t>
  </si>
  <si>
    <t>TV5 PLRZR CCW LM</t>
  </si>
  <si>
    <t>LTB_____TV5____BM04</t>
  </si>
  <si>
    <t>TV5 24V READY</t>
  </si>
  <si>
    <t>LTB_____TV5LIT_BM04</t>
  </si>
  <si>
    <t>LTB_____TV5LIT_BM05</t>
  </si>
  <si>
    <t>TV5 LAMP ON</t>
  </si>
  <si>
    <t>BR1_____TV1____BM06</t>
  </si>
  <si>
    <t>BR1_____TV1____BM07</t>
  </si>
  <si>
    <t>LTB_____TV6____BM08</t>
  </si>
  <si>
    <t>TV6 PAD MON IN</t>
  </si>
  <si>
    <t>LTB_____TV6____BM09</t>
  </si>
  <si>
    <t>TV6 PAD MON OUT</t>
  </si>
  <si>
    <t>LTB_____TV6ATN_BM10</t>
  </si>
  <si>
    <t>TV6 PLRZR CW LIM</t>
  </si>
  <si>
    <t>LTB_____TV6ATN_BM11</t>
  </si>
  <si>
    <t>TV6 PLRZR CCW LM</t>
  </si>
  <si>
    <t>BR1_____TV1____BM12</t>
  </si>
  <si>
    <t>LTB_____TV6____BM12</t>
  </si>
  <si>
    <t>TV6 24V READY</t>
  </si>
  <si>
    <t>LTB_____TV6LIT_BM12</t>
  </si>
  <si>
    <t>LTB_____TV6LIT_BM13</t>
  </si>
  <si>
    <t>TV6 LAMP ON</t>
  </si>
  <si>
    <t>LTB_____VVR2___BC22</t>
  </si>
  <si>
    <t>LTB_____VVR1___BC23</t>
  </si>
  <si>
    <t>LTB_____VVR2___BM04</t>
  </si>
  <si>
    <t>VVR CLOSED</t>
  </si>
  <si>
    <t>LTB_____VVR2___BM05</t>
  </si>
  <si>
    <t>VVR OPEN</t>
  </si>
  <si>
    <t>LTB_____VVR2___BM06</t>
  </si>
  <si>
    <t>VVR READY</t>
  </si>
  <si>
    <t>LTB_____VVR2___BM07</t>
  </si>
  <si>
    <t>DOWNSTRM VAC OK</t>
  </si>
  <si>
    <t>NOK</t>
  </si>
  <si>
    <t>LTB_____VVR2___BM08</t>
  </si>
  <si>
    <t>LTB_____VVR2___BM09</t>
  </si>
  <si>
    <t>24VDC CNTRL PWR</t>
  </si>
  <si>
    <t>LTB_____VVR1___BM10</t>
  </si>
  <si>
    <t>LTB_____VVR1___BM11</t>
  </si>
  <si>
    <t>LTB_____VVR1___BM12</t>
  </si>
  <si>
    <t>LTB_____VVR1___BM13</t>
  </si>
  <si>
    <t>LTB_____VVR1___BM14</t>
  </si>
  <si>
    <t>UPSTRM VAC OK</t>
  </si>
  <si>
    <t>LTB_____VVR1___BM15</t>
  </si>
  <si>
    <t>24V CNTRL POWER</t>
  </si>
  <si>
    <t>BR1_____KI_____AC00</t>
  </si>
  <si>
    <t>B SET</t>
  </si>
  <si>
    <t>BR1_____KI_____AM00</t>
  </si>
  <si>
    <t>BAVE</t>
  </si>
  <si>
    <t>Test crate: AM=-359.7</t>
  </si>
  <si>
    <t>BR1_____KI_ERR_AM01</t>
  </si>
  <si>
    <t>FLAT TOP ERROR</t>
  </si>
  <si>
    <t>BR1_____KI_AUX_AM02</t>
  </si>
  <si>
    <t>AUX TEMP</t>
  </si>
  <si>
    <t>BR1_____KI_TEM_AM03</t>
  </si>
  <si>
    <t>AIR TEMP</t>
  </si>
  <si>
    <t>BR1_____KI_____BC16</t>
  </si>
  <si>
    <t>BR1_____KI_P___BC17</t>
  </si>
  <si>
    <t>ENABLE/DISABLE</t>
  </si>
  <si>
    <t>DISA</t>
  </si>
  <si>
    <t>ENAB</t>
  </si>
  <si>
    <t>BR1_____KI_____BM00</t>
  </si>
  <si>
    <t>HV PS READY</t>
  </si>
  <si>
    <t>BR1_____KI_____BM01</t>
  </si>
  <si>
    <t>COMP HV ON IND</t>
  </si>
  <si>
    <t>BR1_____KI_____BM02</t>
  </si>
  <si>
    <t>DC SUPPLIES ON</t>
  </si>
  <si>
    <t>BR1_____KI_____BM03</t>
  </si>
  <si>
    <t>AIRFLOW OK</t>
  </si>
  <si>
    <t>BR1_____KI_____BM04</t>
  </si>
  <si>
    <t>CATHODE TEMP OK</t>
  </si>
  <si>
    <t>ALARM</t>
  </si>
  <si>
    <t>BR1_____KI_____BM05</t>
  </si>
  <si>
    <t>THYRATHRON READY</t>
  </si>
  <si>
    <t>BR1_____KI_____BM06</t>
  </si>
  <si>
    <t>RACK DOOR CLOSED</t>
  </si>
  <si>
    <t>BR1_____KI_____BM07</t>
  </si>
  <si>
    <t>OVERCURRENT NOT</t>
  </si>
  <si>
    <t>BR1_____KI_____BM08</t>
  </si>
  <si>
    <t>REMOTE READY</t>
  </si>
  <si>
    <t>BR1_____KI_____BM09</t>
  </si>
  <si>
    <t>HV TO ANODE</t>
  </si>
  <si>
    <t>BR1_____KI_____BM10</t>
  </si>
  <si>
    <t>HV PS ON</t>
  </si>
  <si>
    <t>BR1_____KI_____BM11</t>
  </si>
  <si>
    <t>OVERTEMP</t>
  </si>
  <si>
    <t>BR1_____KI_____BM12</t>
  </si>
  <si>
    <t>UNDERTEMP</t>
  </si>
  <si>
    <t>BR1_____B_PS___AC00</t>
  </si>
  <si>
    <t>PS_LINEARITY</t>
  </si>
  <si>
    <t>BR1_____B_DCV__AM00</t>
  </si>
  <si>
    <t>PS_VOLT_OUT</t>
  </si>
  <si>
    <t>BR1_____B_DCI__AM01</t>
  </si>
  <si>
    <t>PS_CURRENT_OUT</t>
  </si>
  <si>
    <t>BR1_____B_PS___AM02</t>
  </si>
  <si>
    <t>MAGNET_CURRENT</t>
  </si>
  <si>
    <t>BR1_____FAKER__BC20</t>
  </si>
  <si>
    <t>FAKER_ON_CNTRL</t>
  </si>
  <si>
    <t>BR1_____BRAMPF_BC21</t>
  </si>
  <si>
    <t>B_RAMP_ON_CNTRL</t>
  </si>
  <si>
    <t>BR1_____B_PS___BC22</t>
  </si>
  <si>
    <t>BR1_____B_RST__BC23</t>
  </si>
  <si>
    <t>PS_RST_CNTRL</t>
  </si>
  <si>
    <t>BR1_____B_PS___BM00</t>
  </si>
  <si>
    <t>BR1_____B_PS___BM01</t>
  </si>
  <si>
    <t>BR1_____B_PS___BM02</t>
  </si>
  <si>
    <t>PS_SMOKE_ALARM</t>
  </si>
  <si>
    <t>BR1_____B_PS___BM03</t>
  </si>
  <si>
    <t>PS_AC_O/C</t>
  </si>
  <si>
    <t>BR1_____B_PS___BM04</t>
  </si>
  <si>
    <t>PS_DC_O/C</t>
  </si>
  <si>
    <t>BR1_____B_PS___BM05</t>
  </si>
  <si>
    <t>PS_GND_I</t>
  </si>
  <si>
    <t>BR1_____B_PS___BM06</t>
  </si>
  <si>
    <t>PS_CAP_BANK_O/C</t>
  </si>
  <si>
    <t>BR1_____B_PS___BM07</t>
  </si>
  <si>
    <t>PS_CAP_RVRS_V</t>
  </si>
  <si>
    <t>BR1_____B_PS___BM08</t>
  </si>
  <si>
    <t>PS_DOOR_INTLK</t>
  </si>
  <si>
    <t>BR1_____B_PS___BM09</t>
  </si>
  <si>
    <t>PS_PHASE_LOSS</t>
  </si>
  <si>
    <t>BR1_____B_PS___BM10</t>
  </si>
  <si>
    <t>PS_MAG_O/T</t>
  </si>
  <si>
    <t>BR1_____B_PS___BM11</t>
  </si>
  <si>
    <t>MAG_H2O_FLO</t>
  </si>
  <si>
    <t>BR1_____B_PS___BM12</t>
  </si>
  <si>
    <t>BR1_____B_PS___BM13</t>
  </si>
  <si>
    <t>PS_AIR_FLO</t>
  </si>
  <si>
    <t>BR1_____B_PS___BM14</t>
  </si>
  <si>
    <t>PS_XMFR_O/T</t>
  </si>
  <si>
    <t>BR1_____B_PS___BM15</t>
  </si>
  <si>
    <t>PS_INDUCTOR_O/T</t>
  </si>
  <si>
    <t>BR1_____B_PS___BM16</t>
  </si>
  <si>
    <t>PS_SCR_O/T</t>
  </si>
  <si>
    <t>BR1_____B_PS___BM17</t>
  </si>
  <si>
    <t>PS_RESISTOR_O/T</t>
  </si>
  <si>
    <t>BR1_____B_PS___BM18</t>
  </si>
  <si>
    <t>NO_CONNECTION</t>
  </si>
  <si>
    <t>BR1_____BRAMPF_BM19</t>
  </si>
  <si>
    <t>B_RAMP_ON_MON</t>
  </si>
  <si>
    <t>BR1_____TV2ATN_AC00</t>
  </si>
  <si>
    <t>TV PLRZR CNTRL</t>
  </si>
  <si>
    <t>BR1_____TV3ATN_AC01</t>
  </si>
  <si>
    <t>BR1_____TV2ATN_AM00</t>
  </si>
  <si>
    <t>TV PLRZR MON</t>
  </si>
  <si>
    <t>BR1_____TV3ATN_AM01</t>
  </si>
  <si>
    <t>BR1_____TV2____BC16</t>
  </si>
  <si>
    <t>TV PAD IN/OUT</t>
  </si>
  <si>
    <t>BR1_____TV2LIT_BC17</t>
  </si>
  <si>
    <t>TV LAMP ON/OFF</t>
  </si>
  <si>
    <t>BR1_____TV3____BC18</t>
  </si>
  <si>
    <t>BR1_____TV3LIT_BC19</t>
  </si>
  <si>
    <t>BR1_____TV2____BM00</t>
  </si>
  <si>
    <t>PAD IN MON</t>
  </si>
  <si>
    <t>BR1_____TV2____BM01</t>
  </si>
  <si>
    <t>PAD OUT MON</t>
  </si>
  <si>
    <t>BR1_____TV2ATN_BM02</t>
  </si>
  <si>
    <t>TV PLRZR CW LIM</t>
  </si>
  <si>
    <t>LIM</t>
  </si>
  <si>
    <t>BR1_____TV2ATN_BM03</t>
  </si>
  <si>
    <t>TV PLRZR CCW LM</t>
  </si>
  <si>
    <t>BR1_____TV2____BM04</t>
  </si>
  <si>
    <t>24V READY</t>
  </si>
  <si>
    <t>BR1_____TV2LIT_BM04</t>
  </si>
  <si>
    <t>TV 24V READY</t>
  </si>
  <si>
    <t>BR1_____TV2LIT_BM05</t>
  </si>
  <si>
    <t>TV LAMP ON</t>
  </si>
  <si>
    <t>BR1_____TV3____BM06</t>
  </si>
  <si>
    <t>TV PAD MON IN</t>
  </si>
  <si>
    <t>BR1_____TV3____BM07</t>
  </si>
  <si>
    <t>TV PAD MON OUT</t>
  </si>
  <si>
    <t>BR1_____TV3ATN_BM08</t>
  </si>
  <si>
    <t>BR1_____TV3ATN_BM09</t>
  </si>
  <si>
    <t>TV PLRZR CCW LIM</t>
  </si>
  <si>
    <t>BR1_____TV3LIT_BM10</t>
  </si>
  <si>
    <t>BR1_____TV3____BM10</t>
  </si>
  <si>
    <t>BR1_____TV3LIT_BM11</t>
  </si>
  <si>
    <t>BR1_____VVR3___BC16</t>
  </si>
  <si>
    <t>VVR OPEN/CLOSE</t>
  </si>
  <si>
    <t>BR1_____VVR2___BC17</t>
  </si>
  <si>
    <t>BR1_____VVR1___BC18</t>
  </si>
  <si>
    <t>BR1_____VVR3___BM00</t>
  </si>
  <si>
    <t>BR1_____VVR3___BM01</t>
  </si>
  <si>
    <t>VVR  OPEN MON</t>
  </si>
  <si>
    <t>BR1_____VVR3___BM02</t>
  </si>
  <si>
    <t>VVR  CLOSED MON</t>
  </si>
  <si>
    <t>BR1_____VVR3___BM03</t>
  </si>
  <si>
    <t>BR1_____VVR3___BM04</t>
  </si>
  <si>
    <t>BR1_____VVR3___BM05</t>
  </si>
  <si>
    <t>BR1_____VVR2___BM06</t>
  </si>
  <si>
    <t>BR1_____VVR2___BM07</t>
  </si>
  <si>
    <t>BR1_____VVR2___BM08</t>
  </si>
  <si>
    <t>BR1_____VVR2___BM09</t>
  </si>
  <si>
    <t>BR1_____VVR2___BM10</t>
  </si>
  <si>
    <t>BR1_____VVR2___BM11</t>
  </si>
  <si>
    <t>BR1_____VVR1___BM12</t>
  </si>
  <si>
    <t>BR1_____VVR1___BM13</t>
  </si>
  <si>
    <t>BR1_____VVR1___BM14</t>
  </si>
  <si>
    <t>BR1_____VVR1___BM15</t>
  </si>
  <si>
    <t>BR1_____VVR1___BM20</t>
  </si>
  <si>
    <t>BR1_____VVR1___BM21</t>
  </si>
  <si>
    <t>PRESSURE MONITOR</t>
  </si>
  <si>
    <t>BR2_____H2OFLW_AM00</t>
  </si>
  <si>
    <t>Water flow</t>
  </si>
  <si>
    <t>BTS_____ICT01__AM00</t>
  </si>
  <si>
    <t>BTS</t>
  </si>
  <si>
    <t>BTS_____ICT02__AM01</t>
  </si>
  <si>
    <t>LTB_____ICT01__AM02</t>
  </si>
  <si>
    <t>LTB</t>
  </si>
  <si>
    <t>BR2_____ICT01__AM03</t>
  </si>
  <si>
    <t>BR2</t>
  </si>
  <si>
    <t>BTS_____VVR1___BC20</t>
  </si>
  <si>
    <t>VVR1 OPEN/CLOSED</t>
  </si>
  <si>
    <t>CLSD</t>
  </si>
  <si>
    <t>BR2_____VVR1___BC21</t>
  </si>
  <si>
    <t>VVR1 OPEN/CLOSE</t>
  </si>
  <si>
    <t>BR2_____CVR1___BC22</t>
  </si>
  <si>
    <t>VVR2 OPEN/CLOSE</t>
  </si>
  <si>
    <t>BTS_____VVR1___BM00</t>
  </si>
  <si>
    <t>BTS_____VVR1___BM01</t>
  </si>
  <si>
    <t>VVR1 OPEN</t>
  </si>
  <si>
    <t>BTS_____VVR1___BM02</t>
  </si>
  <si>
    <t>VVR1 CLOSED</t>
  </si>
  <si>
    <t>BTS_____VVR1___BM03</t>
  </si>
  <si>
    <t>BTS_____VVR1___BM04</t>
  </si>
  <si>
    <t>BTS_____VVR1___BM05</t>
  </si>
  <si>
    <t>24VDC READY</t>
  </si>
  <si>
    <t>BR2_____VVR1___BM06</t>
  </si>
  <si>
    <t>BR2_____VVR1___BM07</t>
  </si>
  <si>
    <t>BR2_____VVR1___BM08</t>
  </si>
  <si>
    <t>BR2_____VVR1___BM09</t>
  </si>
  <si>
    <t>BR2_____VVR1___BM10</t>
  </si>
  <si>
    <t>BR2_____VVR1___BM11</t>
  </si>
  <si>
    <t>VVR1 READY</t>
  </si>
  <si>
    <t>BR2_____CVR1___BM12</t>
  </si>
  <si>
    <t>BR2_____CVR1___BM13</t>
  </si>
  <si>
    <t>VVR2 OPEN MON</t>
  </si>
  <si>
    <t>BR2_____CVR1___BM14</t>
  </si>
  <si>
    <t>VVR2 CLOSED MON</t>
  </si>
  <si>
    <t>BR2_____CVR1___BM15</t>
  </si>
  <si>
    <t>CRYOPUMP NOT HOT</t>
  </si>
  <si>
    <t>HOT</t>
  </si>
  <si>
    <t>NHOT</t>
  </si>
  <si>
    <t>BR2_____CVR1___BM16</t>
  </si>
  <si>
    <t>SEPTUM VAC OK</t>
  </si>
  <si>
    <t>BR2_____CVR1___BM17</t>
  </si>
  <si>
    <t>VVR2 READY</t>
  </si>
  <si>
    <t>READY</t>
  </si>
  <si>
    <t>BR2_____CVR1___BM18</t>
  </si>
  <si>
    <t>CRYOPUMP NOT WRM</t>
  </si>
  <si>
    <t>WARM</t>
  </si>
  <si>
    <t>NWARM</t>
  </si>
  <si>
    <t>BR2_____BUMP3__AC00</t>
  </si>
  <si>
    <t>CURRENT_CNTRL</t>
  </si>
  <si>
    <t>BR2_____BUMP3__AM00</t>
  </si>
  <si>
    <t>CURRENT_MON</t>
  </si>
  <si>
    <t>BR2_____BUMP3__BC23</t>
  </si>
  <si>
    <t>BR2_____BUMP3__BM00</t>
  </si>
  <si>
    <t>CNTRL_PWR_MON</t>
  </si>
  <si>
    <t>BR2_____BUMP3__BM01</t>
  </si>
  <si>
    <t>MAGNET_O/T</t>
  </si>
  <si>
    <t>BR2_____BUMP3__BM02</t>
  </si>
  <si>
    <t>MAGNET_H2O_FLO</t>
  </si>
  <si>
    <t>BR2_____BUMP3__BM03</t>
  </si>
  <si>
    <t>BR2_____BUMP3__BM04</t>
  </si>
  <si>
    <t>BR2_____BUMP1__AC00</t>
  </si>
  <si>
    <t>BR2_____BUMP2__AC01</t>
  </si>
  <si>
    <t>BR2_____BUMP1__AM00</t>
  </si>
  <si>
    <t>BR2_____BUMP2__AM02</t>
  </si>
  <si>
    <t>BR2_____BUMP_P_BC21</t>
  </si>
  <si>
    <t>Bump Mag Trigger</t>
  </si>
  <si>
    <t>BR2_____BUMP2__BC22</t>
  </si>
  <si>
    <t>BR2_____BUMP1__BC23</t>
  </si>
  <si>
    <t>BR2_____BUMP1__BM00</t>
  </si>
  <si>
    <t>CNTRL_PWR_ON_MON</t>
  </si>
  <si>
    <t>BR2_____BUMP1__BM01</t>
  </si>
  <si>
    <t>BR2_____BUMP1__BM02</t>
  </si>
  <si>
    <t>BR2_____BUMP1__BM03</t>
  </si>
  <si>
    <t>BR2_____BUMP1__BM04</t>
  </si>
  <si>
    <t>BR2_____BUMP2__BM05</t>
  </si>
  <si>
    <t>BR2_____BUMP2__BM06</t>
  </si>
  <si>
    <t>BR2_____BUMP2__BM07</t>
  </si>
  <si>
    <t>BR2_____BUMP2__BM08</t>
  </si>
  <si>
    <t>BR2_____BUMP2__BM09</t>
  </si>
  <si>
    <t>BR2_____BUMP2__BM15</t>
  </si>
  <si>
    <t>SAMPL_TIME_ALARM</t>
  </si>
  <si>
    <t>BR2_____KE_____AC00</t>
  </si>
  <si>
    <t>BR2_____KE_____AM00</t>
  </si>
  <si>
    <t>BR2_____KE_ERR_AM01</t>
  </si>
  <si>
    <t>BR2_____KE_AUX_AM02</t>
  </si>
  <si>
    <t>BR2_____KE_TEM_AM03</t>
  </si>
  <si>
    <t>BR2_____KE_____BC16</t>
  </si>
  <si>
    <t>BR2_____KE_P___BC17</t>
  </si>
  <si>
    <t>BR2_____KE_____BM00</t>
  </si>
  <si>
    <t>BR2_____KE_____BM01</t>
  </si>
  <si>
    <t>BR2_____KE_____BM02</t>
  </si>
  <si>
    <t>BR2_____KE_____BM03</t>
  </si>
  <si>
    <t>BR2_____KE_____BM04</t>
  </si>
  <si>
    <t>BR2_____KE_____BM05</t>
  </si>
  <si>
    <t>BR2_____KE_____BM06</t>
  </si>
  <si>
    <t>BR2_____KE_____BM07</t>
  </si>
  <si>
    <t>BR2_____KE_____BM08</t>
  </si>
  <si>
    <t>BR2_____KE_____BM09</t>
  </si>
  <si>
    <t>BR2_____KE_____BM10</t>
  </si>
  <si>
    <t>BR2_____KE_____BM11</t>
  </si>
  <si>
    <t>BR2_____KE_____BM12</t>
  </si>
  <si>
    <t>BR2_____SEN____AC00</t>
  </si>
  <si>
    <t>BR2_____SEK____AC01</t>
  </si>
  <si>
    <t>BR2_____SEN____AM00</t>
  </si>
  <si>
    <t>BR2_____SEK____AM02</t>
  </si>
  <si>
    <t>BR2_____SEN____BC20</t>
  </si>
  <si>
    <t>HV_ON/OFF_CNTRL</t>
  </si>
  <si>
    <t>BR2_____SEK____BC21</t>
  </si>
  <si>
    <t>BR2_____SEN_P__BC22</t>
  </si>
  <si>
    <t>ENABLE</t>
  </si>
  <si>
    <t>DIS</t>
  </si>
  <si>
    <t>BR2_____SEK_P__BC23</t>
  </si>
  <si>
    <t>BR2_____SEN____BM00</t>
  </si>
  <si>
    <t>MAG_COVER_ON_MON</t>
  </si>
  <si>
    <t>BR2_____SEN____BM01</t>
  </si>
  <si>
    <t>VAC OK</t>
  </si>
  <si>
    <t>BR2_____SEN____BM02</t>
  </si>
  <si>
    <t>CRASH_OFF_MON</t>
  </si>
  <si>
    <t>BR2_____SEN____BM03</t>
  </si>
  <si>
    <t>HV_READY_MON</t>
  </si>
  <si>
    <t>BR2_____SEN____BM04</t>
  </si>
  <si>
    <t>PS_O/T</t>
  </si>
  <si>
    <t>BR2_____SEN____BM05</t>
  </si>
  <si>
    <t>REMOTE_ON_MON</t>
  </si>
  <si>
    <t>BR2_____SEN____BM06</t>
  </si>
  <si>
    <t>HV_ON_MON</t>
  </si>
  <si>
    <t>BR2_____SEK____BM07</t>
  </si>
  <si>
    <t>BR2_____SEK____BM08</t>
  </si>
  <si>
    <t>BR2_____SEK____BM09</t>
  </si>
  <si>
    <t>BR2_____SEK____BM10</t>
  </si>
  <si>
    <t>BR2_____SEK____BM11</t>
  </si>
  <si>
    <t>RACK/AIR OK</t>
  </si>
  <si>
    <t>BR2_____SEK____BM12</t>
  </si>
  <si>
    <t>BR2_____SEK____BM13</t>
  </si>
  <si>
    <t>BR3_____TV1ATN_AC00</t>
  </si>
  <si>
    <t>BR3_____TV1ATN_AM00</t>
  </si>
  <si>
    <t>BR3_____TV1____BC16</t>
  </si>
  <si>
    <t>BR3_____TV1LIT_BC17</t>
  </si>
  <si>
    <t>BR3_____VVR2___BC18</t>
  </si>
  <si>
    <t>BR3_____VVR1___BC19</t>
  </si>
  <si>
    <t>BR3_____TV1____BM00</t>
  </si>
  <si>
    <t>BR3_____TV1____BM01</t>
  </si>
  <si>
    <t>BR3_____TV1ATN_BM02</t>
  </si>
  <si>
    <t>BR3_____TV1ATN_BM03</t>
  </si>
  <si>
    <t>BR3_____TV1LIT_BM04</t>
  </si>
  <si>
    <t>BR3_____TV1____BM04</t>
  </si>
  <si>
    <t>BR3_____TV1LIT_BM05</t>
  </si>
  <si>
    <t>BR3_____VVR2___BM06</t>
  </si>
  <si>
    <t>BR3_____VVR2___BM07</t>
  </si>
  <si>
    <t>BR3_____VVR2___BM08</t>
  </si>
  <si>
    <t>BR3_____VVR2___BM09</t>
  </si>
  <si>
    <t>BR3_____VVR2___BM10</t>
  </si>
  <si>
    <t>BR3_____VVR2___BM11</t>
  </si>
  <si>
    <t>BR3_____VVR1___BM12</t>
  </si>
  <si>
    <t>BR3_____VVR1___BM13</t>
  </si>
  <si>
    <t>BR3_____VVR1___BM14</t>
  </si>
  <si>
    <t>BR3_____VVR1___BM15</t>
  </si>
  <si>
    <t>BR3_____VVR1___BM20</t>
  </si>
  <si>
    <t>BR3_____VVR1___BM21</t>
  </si>
  <si>
    <t>BR4_____TV1ATN_AC00</t>
  </si>
  <si>
    <t>BR4_____TV1ATN_AM00</t>
  </si>
  <si>
    <t>BR4_____TV1____BC16</t>
  </si>
  <si>
    <t>BR4_____TV1LIT_BC17</t>
  </si>
  <si>
    <t>BR4_____VVR2___BC18</t>
  </si>
  <si>
    <t>BR4_____VVR1___BC19</t>
  </si>
  <si>
    <t>BR4_____TV1____BM00</t>
  </si>
  <si>
    <t>BR4_____TV1____BM01</t>
  </si>
  <si>
    <t>BR4_____TV1ATN_BM02</t>
  </si>
  <si>
    <t>BR4_____TV1ATN_BM03</t>
  </si>
  <si>
    <t>BR4_____TV1LIT_BM04</t>
  </si>
  <si>
    <t>BR4_____TV1____BM04</t>
  </si>
  <si>
    <t>BR4_____TV1LIT_BM05</t>
  </si>
  <si>
    <t>BR4_____VVR2___BM06</t>
  </si>
  <si>
    <t>BR4_____VVR2___BM07</t>
  </si>
  <si>
    <t>BR4_____VVR2___BM08</t>
  </si>
  <si>
    <t>BR4_____VVR2___BM09</t>
  </si>
  <si>
    <t>BR4_____VVR2___BM10</t>
  </si>
  <si>
    <t>BR4_____VVR2___BM11</t>
  </si>
  <si>
    <t>BR4_____VVR1___BM12</t>
  </si>
  <si>
    <t>BR4_____VVR1___BM13</t>
  </si>
  <si>
    <t>BR4_____VVR1___BM14</t>
  </si>
  <si>
    <t>BR4_____VVR1___BM15</t>
  </si>
  <si>
    <t>BR4_____VVR1___BM20</t>
  </si>
  <si>
    <t>BR4_____VVR1___BM21</t>
  </si>
  <si>
    <t>BR1_____QD___PQBM23</t>
  </si>
  <si>
    <t>QD power mon</t>
  </si>
  <si>
    <t>BTS_____TV1ATN_AC00</t>
  </si>
  <si>
    <t>BTS_____TV2ATN_AC01</t>
  </si>
  <si>
    <t>BTS_____TV1ATN_AM00</t>
  </si>
  <si>
    <t>BTS_____TV2ATN_AM01</t>
  </si>
  <si>
    <t>BTS_____TV1____BC16</t>
  </si>
  <si>
    <t>BTS_____TV1LIT_BC17</t>
  </si>
  <si>
    <t>BTS_____TV2____BC18</t>
  </si>
  <si>
    <t>BTS_____TV2LIT_BC19</t>
  </si>
  <si>
    <t>BTS_____SP2____BC20</t>
  </si>
  <si>
    <t>PROBE IN/OUT</t>
  </si>
  <si>
    <t>BTS_____TV1____BM00</t>
  </si>
  <si>
    <t>BTS_____TV1____BM01</t>
  </si>
  <si>
    <t>BTS_____TV1ATN_BM02</t>
  </si>
  <si>
    <t>BTS_____TV1ATN_BM03</t>
  </si>
  <si>
    <t>BTS_____TV1LIT_BM04</t>
  </si>
  <si>
    <t>BTS_____TV1____BM04</t>
  </si>
  <si>
    <t>TV 24VDC READY</t>
  </si>
  <si>
    <t>BTS_____TV1LIT_BM05</t>
  </si>
  <si>
    <t>TV LAMP ON MON</t>
  </si>
  <si>
    <t>BTS_____TV2____BM06</t>
  </si>
  <si>
    <t>BTS_____TV2____BM07</t>
  </si>
  <si>
    <t>BTS_____TV2ATN_BM08</t>
  </si>
  <si>
    <t>BTS_____TV2ATN_BM09</t>
  </si>
  <si>
    <t>BTS_____TV2____BM10</t>
  </si>
  <si>
    <t>BTS_____TV2LIT_BM10</t>
  </si>
  <si>
    <t>BTS_____TV2LIT_BM11</t>
  </si>
  <si>
    <t>BTS_____SP2____BM12</t>
  </si>
  <si>
    <t>BTS_____SP2____BM13</t>
  </si>
  <si>
    <t>PROBE IN MON</t>
  </si>
  <si>
    <t>BTS_____SP2____BM14</t>
  </si>
  <si>
    <t>PROBE OUT MON</t>
  </si>
  <si>
    <t>BTSS____TV1ATN_AC00</t>
  </si>
  <si>
    <t>BTS_____TV3ATN_AC01</t>
  </si>
  <si>
    <t>BTSS____TV1ATN_AM00</t>
  </si>
  <si>
    <t>BTS_____TV3ATN_AM01</t>
  </si>
  <si>
    <t>BTSS____TV1____BC16</t>
  </si>
  <si>
    <t>BTSS____TV1LIT_BC17</t>
  </si>
  <si>
    <t>BTS_____TV3____BC18</t>
  </si>
  <si>
    <t>BTS_____TV3LIT_BC19</t>
  </si>
  <si>
    <t>BTSS____TV1____BM00</t>
  </si>
  <si>
    <t>BTSS____TV1____BM01</t>
  </si>
  <si>
    <t>BTSS____TV1ATN_BM02</t>
  </si>
  <si>
    <t>BTSS____TV1ATN_BM03</t>
  </si>
  <si>
    <t>BTSS____TV1____BM04</t>
  </si>
  <si>
    <t>BTSS____TV1LIT_BM04</t>
  </si>
  <si>
    <t>BTSS____TV1LIT_BM05</t>
  </si>
  <si>
    <t>BTS_____TV3____BM06</t>
  </si>
  <si>
    <t>BTS_____TV3____BM07</t>
  </si>
  <si>
    <t>BTS_____TV3ATN_BM08</t>
  </si>
  <si>
    <t>BTS_____TV3ATN_BM09</t>
  </si>
  <si>
    <t>BTS_____TV3LIT_BM10</t>
  </si>
  <si>
    <t>BTS_____TV3____BM10</t>
  </si>
  <si>
    <t>BTS_____TV3LIT_BM11</t>
  </si>
  <si>
    <t>BTS_____TV4ATN_AC00</t>
  </si>
  <si>
    <t>BTS_____TV5ATN_AC01</t>
  </si>
  <si>
    <t>BTS_____TV4ATN_AM00</t>
  </si>
  <si>
    <t>BTS_____TV5ATN_AM01</t>
  </si>
  <si>
    <t>BTS_____TV4____BC16</t>
  </si>
  <si>
    <t>BTS_____TV4LIT_BC17</t>
  </si>
  <si>
    <t>BTS_____TV5____BC18</t>
  </si>
  <si>
    <t>BTS_____TV5LIT_BC19</t>
  </si>
  <si>
    <t>BTS_____TV4____BM00</t>
  </si>
  <si>
    <t>BTS_____TV4____BM01</t>
  </si>
  <si>
    <t>BTS_____TV4ATN_BM02</t>
  </si>
  <si>
    <t>BTS_____TV4ATN_BM03</t>
  </si>
  <si>
    <t>BTS_____TV4____BM04</t>
  </si>
  <si>
    <t>BTS_____TV4LIT_BM04</t>
  </si>
  <si>
    <t>BTS_____TV4LIT_BM05</t>
  </si>
  <si>
    <t>BTS_____TV5____BM06</t>
  </si>
  <si>
    <t>BTS_____TV5____BM07</t>
  </si>
  <si>
    <t>BTS_____TV5ATN_BM08</t>
  </si>
  <si>
    <t>BTS_____TV5ATN_BM09</t>
  </si>
  <si>
    <t>BTS_____TV5LIT_BM10</t>
  </si>
  <si>
    <t>BTS_____TV5____BM10</t>
  </si>
  <si>
    <t>BTS_____TV5LIT_BM11</t>
  </si>
  <si>
    <t>BTS_____TV6ATN_AC00</t>
  </si>
  <si>
    <t>BTS_____TV6ATN_AM00</t>
  </si>
  <si>
    <t>BTS_____TV6____BC20</t>
  </si>
  <si>
    <t>BTS_____TV6LIT_BC21</t>
  </si>
  <si>
    <t>BTS_____VVR2___BC22</t>
  </si>
  <si>
    <t>BTS_____VVR3___BC23</t>
  </si>
  <si>
    <t>VVR3 OPEN/CLOSE</t>
  </si>
  <si>
    <t>BTS_____TV6____BM00</t>
  </si>
  <si>
    <t>BTS_____TV6____BM01</t>
  </si>
  <si>
    <t>BTS_____TV6ATN_BM02</t>
  </si>
  <si>
    <t>BTS_____TV6ATN_BM03</t>
  </si>
  <si>
    <t>BTS_____TV6____BM04</t>
  </si>
  <si>
    <t>BTS_____TV6LIT_BM04</t>
  </si>
  <si>
    <t>BTS_____TV6LIT_BM05</t>
  </si>
  <si>
    <t>BTS_____VVR2___BM06</t>
  </si>
  <si>
    <t>BTS_____VVR2___BM07</t>
  </si>
  <si>
    <t>BTS_____VVR2___BM08</t>
  </si>
  <si>
    <t>BTS_____VVR2___BM09</t>
  </si>
  <si>
    <t>BTS_____VVR2___BM10</t>
  </si>
  <si>
    <t>BTS_____VVR2___BM11</t>
  </si>
  <si>
    <t>BTS_____VVR3___BM12</t>
  </si>
  <si>
    <t>BTS_____VVR3___BM13</t>
  </si>
  <si>
    <t>VVR3 OPEN MON</t>
  </si>
  <si>
    <t>BTS_____VVR3___BM14</t>
  </si>
  <si>
    <t>VVR3 CLOSED MON</t>
  </si>
  <si>
    <t>BTS_____VVR3___BM15</t>
  </si>
  <si>
    <t>BTS_____VVR3___BM16</t>
  </si>
  <si>
    <t>BTS_____VVR3___BM17</t>
  </si>
  <si>
    <t>VVR3 READY</t>
  </si>
  <si>
    <t>BTS_____Q1_____AC00</t>
  </si>
  <si>
    <t>BTS_____Q2,1___AC01</t>
  </si>
  <si>
    <t>BTS_____Q3,2___AC02</t>
  </si>
  <si>
    <t>BTS_____Q1_____AM00</t>
  </si>
  <si>
    <t>BTS_____Q2,1___AM01</t>
  </si>
  <si>
    <t>BTS_____Q3,2___AM02</t>
  </si>
  <si>
    <t>BTS_____Q1_____BC16</t>
  </si>
  <si>
    <t>BTS_____Q1___R_BC17</t>
  </si>
  <si>
    <t>PS_RESET_CNTRL</t>
  </si>
  <si>
    <t>BTS_____Q2,1___BC18</t>
  </si>
  <si>
    <t>BTS_____Q2,1_R_BC19</t>
  </si>
  <si>
    <t>BTS_____Q3,2___BC20</t>
  </si>
  <si>
    <t>BTS_____Q3,2_R_BC21</t>
  </si>
  <si>
    <t>BTS_____Q1_____BM00</t>
  </si>
  <si>
    <t>PS_INTLKS_OK</t>
  </si>
  <si>
    <t>BTS_____Q1_____BM01</t>
  </si>
  <si>
    <t>BTS_____Q1_____BM02</t>
  </si>
  <si>
    <t>BTS_____Q2,1___BM03</t>
  </si>
  <si>
    <t>BTS_____Q2,1___BM04</t>
  </si>
  <si>
    <t>BTS_____Q2,1___BM05</t>
  </si>
  <si>
    <t>BTS_____Q3,2___BM06</t>
  </si>
  <si>
    <t>BTS_____Q3,2___BM07</t>
  </si>
  <si>
    <t>BTS_____Q3,2___BM08</t>
  </si>
  <si>
    <t>BTS_____Q2,2___AC00</t>
  </si>
  <si>
    <t>BTS_____Q3,1___AC01</t>
  </si>
  <si>
    <t>BTS_____Q2,2___AM00</t>
  </si>
  <si>
    <t>BTS_____Q3,1___AM01</t>
  </si>
  <si>
    <t>BTS_____Q3,1___BC22</t>
  </si>
  <si>
    <t>BTS_____Q2,2___BC23</t>
  </si>
  <si>
    <t>BTS_____Q2,2___BM00</t>
  </si>
  <si>
    <t>BTS_____Q2,2___BM01</t>
  </si>
  <si>
    <t>BTS_____Q2,2___BM02</t>
  </si>
  <si>
    <t>MAGNET_WATER_FLO</t>
  </si>
  <si>
    <t>BTS_____Q2,2___BM03</t>
  </si>
  <si>
    <t>BTS_____Q2,2___BM04</t>
  </si>
  <si>
    <t>BTS_____Q3,1___BM05</t>
  </si>
  <si>
    <t>BTS_____Q3,1___BM06</t>
  </si>
  <si>
    <t>BTS_____Q3,1___BM07</t>
  </si>
  <si>
    <t>BTS_____Q3,1___BM08</t>
  </si>
  <si>
    <t>BTS_____Q3,1___BM09</t>
  </si>
  <si>
    <t>BTS_____Q4_____AC00</t>
  </si>
  <si>
    <t>BTS_____Q5,1___AC01</t>
  </si>
  <si>
    <t>BTS_____Q5,2___AC02</t>
  </si>
  <si>
    <t>BTS_____Q4_____AM00</t>
  </si>
  <si>
    <t>BTS_____Q5,1___AM01</t>
  </si>
  <si>
    <t>BTS_____Q5,2___AM02</t>
  </si>
  <si>
    <t>BTS_____Q4_____BC16</t>
  </si>
  <si>
    <t>BTS_____Q4___R_BC17</t>
  </si>
  <si>
    <t>BTS_____Q5,1___BC18</t>
  </si>
  <si>
    <t>BTS_____Q5,1_R_BC19</t>
  </si>
  <si>
    <t>BTS_____Q5,2___BC20</t>
  </si>
  <si>
    <t>BTS_____Q5,2_R_BC21</t>
  </si>
  <si>
    <t>BTS_____Q4_____BM00</t>
  </si>
  <si>
    <t>BTS_____Q4_____BM01</t>
  </si>
  <si>
    <t>BTS_____Q4_____BM02</t>
  </si>
  <si>
    <t>BTS_____Q5,1___BM03</t>
  </si>
  <si>
    <t>BTS_____Q5,1___BM04</t>
  </si>
  <si>
    <t>BTS_____Q5,1___BM05</t>
  </si>
  <si>
    <t>BTS_____Q5,2___BM06</t>
  </si>
  <si>
    <t>BTS_____Q5,2___BM07</t>
  </si>
  <si>
    <t>BTS_____Q5,2___BM08</t>
  </si>
  <si>
    <t>BTS_____Q6,1___AC00</t>
  </si>
  <si>
    <t>BTS_____Q6,2___AC01</t>
  </si>
  <si>
    <t>BTS_____Q7_____AC02</t>
  </si>
  <si>
    <t>BTS_____Q6,1___AM00</t>
  </si>
  <si>
    <t>BTS_____Q6,2___AM01</t>
  </si>
  <si>
    <t>BTS_____Q7_____AM02</t>
  </si>
  <si>
    <t>BTS_____Q6,1___BC16</t>
  </si>
  <si>
    <t>BTS_____Q6,1_R_BC17</t>
  </si>
  <si>
    <t>BTS_____Q6,2___BC18</t>
  </si>
  <si>
    <t>BTS_____Q6,2_R_BC19</t>
  </si>
  <si>
    <t>BTS_____Q7_____BC20</t>
  </si>
  <si>
    <t>BTS_____Q7___R_BC21</t>
  </si>
  <si>
    <t>BTS_____Q6,1___BM00</t>
  </si>
  <si>
    <t>BTS_____Q6,1___BM01</t>
  </si>
  <si>
    <t>BTS_____Q6,1___BM02</t>
  </si>
  <si>
    <t>BTS_____Q6,2___BM03</t>
  </si>
  <si>
    <t>BTS_____Q6,2___BM04</t>
  </si>
  <si>
    <t>BTS_____Q6,2___BM05</t>
  </si>
  <si>
    <t>BTS_____Q7_____BM06</t>
  </si>
  <si>
    <t>BTS_____Q7_____BM07</t>
  </si>
  <si>
    <t>BTS_____Q7_____BM08</t>
  </si>
  <si>
    <t>S010645</t>
  </si>
  <si>
    <t>SR01S___CVR1___BC16</t>
  </si>
  <si>
    <t>CV1 OPEN/CLOSE</t>
  </si>
  <si>
    <t>SR01C___TV1____BC17</t>
  </si>
  <si>
    <t>SR01C___TV1LIT_BC18</t>
  </si>
  <si>
    <t>SR01S___CVR1___BM00</t>
  </si>
  <si>
    <t>CV1 CNTRLPWR MON</t>
  </si>
  <si>
    <t>SR01S___CVR1___BM01</t>
  </si>
  <si>
    <t>CV1 OPEN MON</t>
  </si>
  <si>
    <t>SR01S___CVR1___BM02</t>
  </si>
  <si>
    <t>CV1 CLOSED MON</t>
  </si>
  <si>
    <t>SR01S___CVR1___BM03</t>
  </si>
  <si>
    <t>SR01S___CVR1___BM04</t>
  </si>
  <si>
    <t>CRYOPUMP TEMP OK</t>
  </si>
  <si>
    <t>SR01S___CVR1___BM05</t>
  </si>
  <si>
    <t>CV1 READY</t>
  </si>
  <si>
    <t>SR01C___TV1____BM06</t>
  </si>
  <si>
    <t>SR01C___TV1____BM07</t>
  </si>
  <si>
    <t>SR01C___TV1____BM08</t>
  </si>
  <si>
    <t>SR01C___TV1LIT_BM08</t>
  </si>
  <si>
    <t>SR01C___TV1LIT_BM09</t>
  </si>
  <si>
    <t>SR01S___SPV1___BC16</t>
  </si>
  <si>
    <t>SR01S___SPH1___BC17</t>
  </si>
  <si>
    <t>SR01S___SPH2___BC18</t>
  </si>
  <si>
    <t>SR01S___SPH3___BC19</t>
  </si>
  <si>
    <t>SR01S___SPV1___BM00</t>
  </si>
  <si>
    <t>SR01S___SPV1___BM01</t>
  </si>
  <si>
    <t>MON IN</t>
  </si>
  <si>
    <t>SR01S___SPV1___BM02</t>
  </si>
  <si>
    <t>MON OUT</t>
  </si>
  <si>
    <t>SR01S___SPH1___BM03</t>
  </si>
  <si>
    <t>SR01S___SPH1___BM04</t>
  </si>
  <si>
    <t>SR01S___SPH1___BM05</t>
  </si>
  <si>
    <t>SR01S___SPH2___BM06</t>
  </si>
  <si>
    <t>SR01S___SPH2___BM07</t>
  </si>
  <si>
    <t>SR01S___SPH2___BM08</t>
  </si>
  <si>
    <t>SR01S___SPH3___BM09</t>
  </si>
  <si>
    <t>SR01S___SPH3___BM10</t>
  </si>
  <si>
    <t>SR01S___SPH3___BM11</t>
  </si>
  <si>
    <t>SR02S___PINGV__AC00</t>
  </si>
  <si>
    <t>HV control</t>
  </si>
  <si>
    <t>SR02S___PINGVI_AC01</t>
  </si>
  <si>
    <t>current control</t>
  </si>
  <si>
    <t>SR02S___PINGH__AC02</t>
  </si>
  <si>
    <t>SR02S___PINGHI_AC03</t>
  </si>
  <si>
    <t>SR02S___PINGV__AM00</t>
  </si>
  <si>
    <t>SR02S___PINGVI_AM01</t>
  </si>
  <si>
    <t>SR02S___PINGH__AM02</t>
  </si>
  <si>
    <t>SR02S___PINGHI_AM03</t>
  </si>
  <si>
    <t>SR02S___PINGTR_BC19</t>
  </si>
  <si>
    <t>pinger trigger</t>
  </si>
  <si>
    <t>SR02S___PINGV__BC20</t>
  </si>
  <si>
    <t>vert hv enab</t>
  </si>
  <si>
    <t>SR02S___PINGVP_BC21</t>
  </si>
  <si>
    <t>sel neg vert pol</t>
  </si>
  <si>
    <t>NEG</t>
  </si>
  <si>
    <t>POS</t>
  </si>
  <si>
    <t>SR02S___PINGH__BC22</t>
  </si>
  <si>
    <t>horiz hv enab</t>
  </si>
  <si>
    <t>SR02S___PINGHP_BC23</t>
  </si>
  <si>
    <t>sel neg horz pol</t>
  </si>
  <si>
    <t>SR02S___PINGH__BM00</t>
  </si>
  <si>
    <t>rack doors</t>
  </si>
  <si>
    <t>SR02S___PINGV__BM03</t>
  </si>
  <si>
    <t>vert gnd relay</t>
  </si>
  <si>
    <t>SR02S___PINGV__BM04</t>
  </si>
  <si>
    <t>vert cover</t>
  </si>
  <si>
    <t>SR02S___PINGV__BM05</t>
  </si>
  <si>
    <t>vert HV on</t>
  </si>
  <si>
    <t>SR02S___PINGV__BM06</t>
  </si>
  <si>
    <t>vert thy rdy</t>
  </si>
  <si>
    <t>SR02S___PINGH__BM07</t>
  </si>
  <si>
    <t>horiz gnd relay</t>
  </si>
  <si>
    <t>SR02S___PINGH__BM08</t>
  </si>
  <si>
    <t>horiz cover on</t>
  </si>
  <si>
    <t>SR02S___PINGH__BM09</t>
  </si>
  <si>
    <t>horiz HV on</t>
  </si>
  <si>
    <t>SR02S___PINGH__BM10</t>
  </si>
  <si>
    <t>horiz thy rdy</t>
  </si>
  <si>
    <t>SR02S___PINGV__BM11</t>
  </si>
  <si>
    <t>vert HV rdy</t>
  </si>
  <si>
    <t>SR02S___PINGH__BM12</t>
  </si>
  <si>
    <t>horiz HV rdy</t>
  </si>
  <si>
    <t>SR01C___QFA2S2_BC16</t>
  </si>
  <si>
    <t>QFA2 SHUNT2</t>
  </si>
  <si>
    <t>SR01C___QFA2S1_BC17</t>
  </si>
  <si>
    <t>QFA2 SHUNT1</t>
  </si>
  <si>
    <t>SR01C___QFA1S2_BC18</t>
  </si>
  <si>
    <t>QFA1 SHUNT2</t>
  </si>
  <si>
    <t>SR01C___QFA1S1_BC19</t>
  </si>
  <si>
    <t>QFA1 SHUNT1</t>
  </si>
  <si>
    <t>SR01C___QFA2S2_BM20</t>
  </si>
  <si>
    <t>SR01C___QFA2S1_BM21</t>
  </si>
  <si>
    <t>SR01C___QFA1S2_BM22</t>
  </si>
  <si>
    <t>SR01C___QFA1S1_BM23</t>
  </si>
  <si>
    <t>SR01C___PSTDWN_BC20</t>
  </si>
  <si>
    <t>PST_DWN_DR</t>
  </si>
  <si>
    <t>DRIVE</t>
  </si>
  <si>
    <t>SR01C___TSPSUB_BC21</t>
  </si>
  <si>
    <t>TSP_H2O_BDN</t>
  </si>
  <si>
    <t>SR01C___PSTUP__BC22</t>
  </si>
  <si>
    <t>PST_UP_DR</t>
  </si>
  <si>
    <t>SR01S___IG2INT_BM00</t>
  </si>
  <si>
    <t>IG2_CTL_PWR</t>
  </si>
  <si>
    <t>SR01C___TC2INT_BM00</t>
  </si>
  <si>
    <t>TC2_CTL_PWR</t>
  </si>
  <si>
    <t>SR01C___IG2INT_BM00</t>
  </si>
  <si>
    <t>SR01S___IG2INT_BM01</t>
  </si>
  <si>
    <t>IG2_VAC_OK</t>
  </si>
  <si>
    <t>SR01C___IG2INT_BM01</t>
  </si>
  <si>
    <t>SR01S___IG2INT_BM02</t>
  </si>
  <si>
    <t>IG2_VV1_OPN</t>
  </si>
  <si>
    <t>SR01C___IG2INT_BM02</t>
  </si>
  <si>
    <t>SR01C___TC2INT_BM03</t>
  </si>
  <si>
    <t>TC2_VAC_OK</t>
  </si>
  <si>
    <t>SR01C___PSTDWN_BM04</t>
  </si>
  <si>
    <t>PST_DWN_RDY</t>
  </si>
  <si>
    <t>SR01C___PSTDWN_BM05</t>
  </si>
  <si>
    <t>PST_DWN_PWR</t>
  </si>
  <si>
    <t>SR01C___TSPSUB_BM05</t>
  </si>
  <si>
    <t>SR01C___PSTDWN_BM06</t>
  </si>
  <si>
    <t>PST_DWN_VAC</t>
  </si>
  <si>
    <t>BAD</t>
  </si>
  <si>
    <t>SR01C___PSTDWN_BM07</t>
  </si>
  <si>
    <t>PST_DWN_MON</t>
  </si>
  <si>
    <t>DOWN</t>
  </si>
  <si>
    <t>SR01C___TSPSUB_BM08</t>
  </si>
  <si>
    <t>TSP_BD_RDY</t>
  </si>
  <si>
    <t>SR01C___TSPSUB_BM09</t>
  </si>
  <si>
    <t>TSP_SUB_PER</t>
  </si>
  <si>
    <t>PERM</t>
  </si>
  <si>
    <t>SR01C___PSTUP__BM10</t>
  </si>
  <si>
    <t>PST_UP_PWR</t>
  </si>
  <si>
    <t>SR01C___PSTUP__BM11</t>
  </si>
  <si>
    <t>PST_UP_VAC</t>
  </si>
  <si>
    <t>SR01C___PSTUP__BM12</t>
  </si>
  <si>
    <t>PST_UP_RDY</t>
  </si>
  <si>
    <t>SR01C___PSTDWN_BM13</t>
  </si>
  <si>
    <t>PST_UP_MON</t>
  </si>
  <si>
    <t>UP</t>
  </si>
  <si>
    <t>SR01C___PSTUP__BM13</t>
  </si>
  <si>
    <t>SR01C___PSTTEM_BM14</t>
  </si>
  <si>
    <t>PST_TEMP_OK</t>
  </si>
  <si>
    <t>SR01C___TSPSUB_BM15</t>
  </si>
  <si>
    <t>TSP_BDN_MON</t>
  </si>
  <si>
    <t>SR01C___TSPSUB_BM17</t>
  </si>
  <si>
    <t>PST_H20_FLO</t>
  </si>
  <si>
    <t>SR01S___BUMPA1_BM18</t>
  </si>
  <si>
    <t>BUMP AIR1</t>
  </si>
  <si>
    <t>TRIP</t>
  </si>
  <si>
    <t>SR01S___BUMPA2_BM19</t>
  </si>
  <si>
    <t>BUMP AIR2</t>
  </si>
  <si>
    <t>SR01S___VVR1___BC20</t>
  </si>
  <si>
    <t>VVR1_DR</t>
  </si>
  <si>
    <t>SR01S___VVR2___BC21</t>
  </si>
  <si>
    <t>VVR2_DR</t>
  </si>
  <si>
    <t>SR01S___VVR1___BM00</t>
  </si>
  <si>
    <t>VVR1_RDY</t>
  </si>
  <si>
    <t>SR01S___VVR1___BM01</t>
  </si>
  <si>
    <t>VVR1_CTL_PW</t>
  </si>
  <si>
    <t>SR01S___VVR1___BM02</t>
  </si>
  <si>
    <t>VVR1_UPVAC</t>
  </si>
  <si>
    <t>SR01S___VVR1___BM03</t>
  </si>
  <si>
    <t>VVR1_OPN</t>
  </si>
  <si>
    <t>SR01S___VVR1___BM04</t>
  </si>
  <si>
    <t>VVR1_CLSD</t>
  </si>
  <si>
    <t>SR01S___VVR2___BM05</t>
  </si>
  <si>
    <t>VVR2_RDY</t>
  </si>
  <si>
    <t>SR01S___VVR2___BM06</t>
  </si>
  <si>
    <t>VVR2_CTL_PW</t>
  </si>
  <si>
    <t>SR01S___VVR2___BM07</t>
  </si>
  <si>
    <t>VVR2_UPVAC</t>
  </si>
  <si>
    <t>SR01S___VVR2___BM08</t>
  </si>
  <si>
    <t>VVR2_OPN</t>
  </si>
  <si>
    <t>SR01S___VVR2___BM09</t>
  </si>
  <si>
    <t>VVR2_CLSD</t>
  </si>
  <si>
    <t>SR01C___RVM____BM10</t>
  </si>
  <si>
    <t>RVM_OPN</t>
  </si>
  <si>
    <t>OPN</t>
  </si>
  <si>
    <t>SR01C___RVM____BM11</t>
  </si>
  <si>
    <t>RVM_CLSD</t>
  </si>
  <si>
    <t>SR01C___RFPERM_BM12</t>
  </si>
  <si>
    <t>RF_PERM_PWR</t>
  </si>
  <si>
    <t>SR01C___RFPERM_BM13</t>
  </si>
  <si>
    <t>RF_PERM_OK</t>
  </si>
  <si>
    <t>SR01C___FEVACS_BM14</t>
  </si>
  <si>
    <t>FE_VAC_SUM</t>
  </si>
  <si>
    <t>SR01C___SCRAP__BM15</t>
  </si>
  <si>
    <t>JH1B_WFS</t>
  </si>
  <si>
    <t>SR01C___SCRAP__BM16</t>
  </si>
  <si>
    <t>JH1T_WFS</t>
  </si>
  <si>
    <t>SR01C___RFPERM_BM18</t>
  </si>
  <si>
    <t>APERTURE H20 FLO</t>
  </si>
  <si>
    <t>SR01S___BUMP1__AC00</t>
  </si>
  <si>
    <t>PS VOLT CONTROL</t>
  </si>
  <si>
    <t>SR01S___BUMP1__AM00</t>
  </si>
  <si>
    <t>MAG CURRENT</t>
  </si>
  <si>
    <t>Mini-IOC</t>
  </si>
  <si>
    <t>SR01S___BUMP1__BC21</t>
  </si>
  <si>
    <t>BOTH HV PS ON</t>
  </si>
  <si>
    <t>SR01S___BUMP1P_BC22</t>
  </si>
  <si>
    <t>TRIGGER_ENABLED</t>
  </si>
  <si>
    <t>SR01S___BUMP1__BM00</t>
  </si>
  <si>
    <t>SR01S___BUMP1__BM01</t>
  </si>
  <si>
    <t>PULSER DOOR CLSD</t>
  </si>
  <si>
    <t>SR01S___BUMP1__BM02</t>
  </si>
  <si>
    <t>CRASH OFF MON</t>
  </si>
  <si>
    <t>SR01S___BUMP1__BM03</t>
  </si>
  <si>
    <t>SR01S___BUMP1__BM04</t>
  </si>
  <si>
    <t>OVRTM</t>
  </si>
  <si>
    <t>SR01S___BUMP1__BM05</t>
  </si>
  <si>
    <t>LOC</t>
  </si>
  <si>
    <t>REM</t>
  </si>
  <si>
    <t>SR01S___BUMP1__BM06</t>
  </si>
  <si>
    <t>SR01S___BUMP1__BM07</t>
  </si>
  <si>
    <t>ALL HV PS READY</t>
  </si>
  <si>
    <t>SR01S___BUMP1__BM08</t>
  </si>
  <si>
    <t>ALL HV PS ON</t>
  </si>
  <si>
    <t>SR01S___BUMP1__BM10</t>
  </si>
  <si>
    <t>SR01S___BUMP1__BM11</t>
  </si>
  <si>
    <t>SR01S___BUMP1__BM12</t>
  </si>
  <si>
    <t>SR01S___BUMP1__BM13</t>
  </si>
  <si>
    <t>SR01S___BUMP1__BM16</t>
  </si>
  <si>
    <t>SCR SHORT</t>
  </si>
  <si>
    <t>SHORT</t>
  </si>
  <si>
    <t>SR01S___BUMP1__BM17</t>
  </si>
  <si>
    <t>S&amp;A CARD IN</t>
  </si>
  <si>
    <t>SR01S___SEN____AC00</t>
  </si>
  <si>
    <t>Mini-IOC:  Not deleted in mysql?</t>
  </si>
  <si>
    <t>SR01S___SEK____AC01</t>
  </si>
  <si>
    <t>SR01S___SEN____AM00</t>
  </si>
  <si>
    <t>SR01S___SEK____AM02</t>
  </si>
  <si>
    <t>SR01S___SEN____BC20</t>
  </si>
  <si>
    <t>SR01S___SEK____BC21</t>
  </si>
  <si>
    <t>SR01S___SEN_P__BC22</t>
  </si>
  <si>
    <t>SR01S___SEK_P__BC23</t>
  </si>
  <si>
    <t>SR01S___SEN____BM00</t>
  </si>
  <si>
    <t>SEN CRASH OFF OK</t>
  </si>
  <si>
    <t>SR01S___SEN____BM01</t>
  </si>
  <si>
    <t>SEN VACUUM OK</t>
  </si>
  <si>
    <t>NOTOK</t>
  </si>
  <si>
    <t>SR01S___SEN____BM02</t>
  </si>
  <si>
    <t>SEN HV COVER ON</t>
  </si>
  <si>
    <t>SR01S___SEN____BM03</t>
  </si>
  <si>
    <t>SEN HV RDY MON</t>
  </si>
  <si>
    <t>NORDY</t>
  </si>
  <si>
    <t>SR01S___SEN____BM04</t>
  </si>
  <si>
    <t>SEN PS OVRTMP OK</t>
  </si>
  <si>
    <t>SR01S___SEN____BM05</t>
  </si>
  <si>
    <t>SEN REM/LOC MON</t>
  </si>
  <si>
    <t>SR01S___SEN____BM06</t>
  </si>
  <si>
    <t>SEN HV ON MON</t>
  </si>
  <si>
    <t>SR01S___SEK____BM07</t>
  </si>
  <si>
    <t>SEK CRASH OFF OK</t>
  </si>
  <si>
    <t>SR01S___SEK____BM08</t>
  </si>
  <si>
    <t>SEK VACUUM OK</t>
  </si>
  <si>
    <t>SR01S___SEK____BM09</t>
  </si>
  <si>
    <t>SEK HV COVER ON</t>
  </si>
  <si>
    <t>SR01S___SEK____BM10</t>
  </si>
  <si>
    <t>SEK HV RDY MON</t>
  </si>
  <si>
    <t>SR01S___SEK____BM11</t>
  </si>
  <si>
    <t>NOT USED</t>
  </si>
  <si>
    <t>SR01S___SEK____BM12</t>
  </si>
  <si>
    <t>CRASH OFF OK</t>
  </si>
  <si>
    <t>SR01S___SEK____BM13</t>
  </si>
  <si>
    <t>SEK HV ON MON</t>
  </si>
  <si>
    <t>SR01S___SEK____BM14</t>
  </si>
  <si>
    <t>SEK AIRFLOW MON</t>
  </si>
  <si>
    <t>SR02C___QFA2S2_BC16</t>
  </si>
  <si>
    <t>SR02C___QFA2S1_BC17</t>
  </si>
  <si>
    <t>SR02C___QFA1S2_BC18</t>
  </si>
  <si>
    <t>SR02C___QFA1S1_BC19</t>
  </si>
  <si>
    <t>SR02C___QFA2S2_BM20</t>
  </si>
  <si>
    <t>SR02C___QFA2S1_BM21</t>
  </si>
  <si>
    <t>SR02C___QFA1S2_BM22</t>
  </si>
  <si>
    <t>SR02C___QFA1S1_BM23</t>
  </si>
  <si>
    <t>SR02C___PSTDWN_BC20</t>
  </si>
  <si>
    <t>SR02C___TSPSUB_BC21</t>
  </si>
  <si>
    <t>SR02C___PSTUP__BC22</t>
  </si>
  <si>
    <t>SR02C___IG2INT_BM00</t>
  </si>
  <si>
    <t>SR02C___TC2INT_BM00</t>
  </si>
  <si>
    <t>SR02C___IG2INT_BM01</t>
  </si>
  <si>
    <t>SR02C___IG2INT_BM02</t>
  </si>
  <si>
    <t>SR02C___TC2INT_BM03</t>
  </si>
  <si>
    <t>SR02C___PSTDWN_BM04</t>
  </si>
  <si>
    <t>SR02C___PSTDWN_BM05</t>
  </si>
  <si>
    <t>SR02C___TSPSUB_BM05</t>
  </si>
  <si>
    <t>SR02C___PSTDWN_BM06</t>
  </si>
  <si>
    <t>SR02C___PSTDWN_BM07</t>
  </si>
  <si>
    <t>SR02C___TSPSUB_BM08</t>
  </si>
  <si>
    <t>SR02C___TSPSUB_BM09</t>
  </si>
  <si>
    <t>SR02C___PSTUP__BM10</t>
  </si>
  <si>
    <t>SR02C___PSTUP__BM11</t>
  </si>
  <si>
    <t>SR02C___PSTUP__BM12</t>
  </si>
  <si>
    <t>SR02C___PSTDWN_BM13</t>
  </si>
  <si>
    <t>SR02C___PSTUP__BM13</t>
  </si>
  <si>
    <t>SR02C___PSTTEM_BM14</t>
  </si>
  <si>
    <t>SR02C___TSPSUB_BM15</t>
  </si>
  <si>
    <t>SR02C___TSPSUB_BM17</t>
  </si>
  <si>
    <t>SR02C___RVM____BM10</t>
  </si>
  <si>
    <t>SR02C___RVM____BM11</t>
  </si>
  <si>
    <t>SR02C___RFPERM_BM12</t>
  </si>
  <si>
    <t>SR02C___RFPERM_BM13</t>
  </si>
  <si>
    <t>SR02C___FEVACS_BM14</t>
  </si>
  <si>
    <t>SR02C___RFPERM_BM18</t>
  </si>
  <si>
    <t>SR02S___PINGRA_BM19</t>
  </si>
  <si>
    <t>PINGER_AIR</t>
  </si>
  <si>
    <t>SR03S___RFPHASAAM00</t>
  </si>
  <si>
    <t>Phase</t>
  </si>
  <si>
    <t>SR03S___RFPHASBAM01</t>
  </si>
  <si>
    <t>SR03S___TFBDET_AM02</t>
  </si>
  <si>
    <t>TFB Recv detect</t>
  </si>
  <si>
    <t>SR03S___TFBATT_AM03</t>
  </si>
  <si>
    <t>TFB Recv atten</t>
  </si>
  <si>
    <t>SR03S___IP1____AM00</t>
  </si>
  <si>
    <t>SR03C___QFA2S2_BC16</t>
  </si>
  <si>
    <t>SR03C___QFA2S1_BC17</t>
  </si>
  <si>
    <t>SR03C___QFA1S2_BC18</t>
  </si>
  <si>
    <t>SR03C___QFA1S1_BC19</t>
  </si>
  <si>
    <t>SR03C___QFA2S2_BM20</t>
  </si>
  <si>
    <t>SR03C___QFA2S1_BM21</t>
  </si>
  <si>
    <t>SR03C___QFA1S2_BM22</t>
  </si>
  <si>
    <t>SR03C___QFA1S1_BM23</t>
  </si>
  <si>
    <t>SR03C___PSTDWN_BC20</t>
  </si>
  <si>
    <t>SR03C___TSPSUB_BC21</t>
  </si>
  <si>
    <t>SR03C___PSTUP__BC22</t>
  </si>
  <si>
    <t>SR03C___TC2INT_BM00</t>
  </si>
  <si>
    <t>SR03C___IG2INT_BM00</t>
  </si>
  <si>
    <t>SR03C___IG2INT_BM01</t>
  </si>
  <si>
    <t>SR03C___IG2INT_BM02</t>
  </si>
  <si>
    <t>SR03C___TC2INT_BM03</t>
  </si>
  <si>
    <t>SR03C___PSTDWN_BM04</t>
  </si>
  <si>
    <t>SR03C___TSPSUB_BM05</t>
  </si>
  <si>
    <t>SR03C___PSTDWN_BM05</t>
  </si>
  <si>
    <t>SR03C___PSTDWN_BM06</t>
  </si>
  <si>
    <t>SR03C___PSTDWN_BM07</t>
  </si>
  <si>
    <t>SR03C___TSPSUB_BM08</t>
  </si>
  <si>
    <t>SR03C___TSPSUB_BM09</t>
  </si>
  <si>
    <t>SR03C___PSTUP__BM10</t>
  </si>
  <si>
    <t>SR03C___PSTUP__BM11</t>
  </si>
  <si>
    <t>SR03C___PSTUP__BM12</t>
  </si>
  <si>
    <t>SR03C___PSTDWN_BM13</t>
  </si>
  <si>
    <t>SR03C___PSTUP__BM13</t>
  </si>
  <si>
    <t>SR03C___PSTTEM_BM14</t>
  </si>
  <si>
    <t>SR03C___TSPSUB_BM15</t>
  </si>
  <si>
    <t>SR03C___TSPSUB_BM17</t>
  </si>
  <si>
    <t>SR03S___BDAMPG_BM18</t>
  </si>
  <si>
    <t>BDAMPG H20 &amp; KLI</t>
  </si>
  <si>
    <t>SR03S___VVR1___BC20</t>
  </si>
  <si>
    <t>SR03S___VVR2___BC21</t>
  </si>
  <si>
    <t>SR03S___VVR1___BM00</t>
  </si>
  <si>
    <t>SR03S___VVR1___BM01</t>
  </si>
  <si>
    <t>SR03S___VVR1___BM02</t>
  </si>
  <si>
    <t>SR03S___VVR1___BM03</t>
  </si>
  <si>
    <t>SR03S___VVR1___BM04</t>
  </si>
  <si>
    <t>SR03S___VVR2___BM05</t>
  </si>
  <si>
    <t>SR03S___VVR2___BM06</t>
  </si>
  <si>
    <t>SR03S___VVR2___BM07</t>
  </si>
  <si>
    <t>SR03S___VVR2___BM08</t>
  </si>
  <si>
    <t>SR03S___VVR2___BM09</t>
  </si>
  <si>
    <t>SR03C___RVM____BM10</t>
  </si>
  <si>
    <t>SR03C___RVM____BM11</t>
  </si>
  <si>
    <t>SR03C___RFPERM_BM12</t>
  </si>
  <si>
    <t>SR03C___RFPERM_BM13</t>
  </si>
  <si>
    <t>SR03C___FEVACS_BM14</t>
  </si>
  <si>
    <t>SR03C___RFPERM_BM18</t>
  </si>
  <si>
    <t>SR04C___QFA2S2_BC16</t>
  </si>
  <si>
    <t>SR04C___QFA2S1_BC17</t>
  </si>
  <si>
    <t>SR04C___QFA1S2_BC18</t>
  </si>
  <si>
    <t>SR04C___QFA1S1_BC19</t>
  </si>
  <si>
    <t>SR04C___QFA2S2_BM20</t>
  </si>
  <si>
    <t>SR04C___QFA2S1_BM21</t>
  </si>
  <si>
    <t>SR04C___QFA1S2_BM22</t>
  </si>
  <si>
    <t>SR04C___QFA1S1_BM23</t>
  </si>
  <si>
    <t>SR04C___PSTDWN_BC20</t>
  </si>
  <si>
    <t>SR04C___TSPSUB_BC21</t>
  </si>
  <si>
    <t>SR04C___PSTUP__BC22</t>
  </si>
  <si>
    <t>SR04C___IG2INT_BM00</t>
  </si>
  <si>
    <t>SR04C___TC2INT_BM00</t>
  </si>
  <si>
    <t>SR04C___IG2INT_BM01</t>
  </si>
  <si>
    <t>SR04C___IG2INT_BM02</t>
  </si>
  <si>
    <t>SR04C___TC2INT_BM03</t>
  </si>
  <si>
    <t>SR04C___PSTDWN_BM04</t>
  </si>
  <si>
    <t>SR04C___PSTDWN_BM05</t>
  </si>
  <si>
    <t>SR04C___TSPSUB_BM05</t>
  </si>
  <si>
    <t>SR04C___PSTDWN_BM06</t>
  </si>
  <si>
    <t>SR04C___PSTDWN_BM07</t>
  </si>
  <si>
    <t>SR04C___TSPSUB_BM08</t>
  </si>
  <si>
    <t>SR04C___TSPSUB_BM09</t>
  </si>
  <si>
    <t>SR04C___PSTUP__BM10</t>
  </si>
  <si>
    <t>SR04C___PSTUP__BM11</t>
  </si>
  <si>
    <t>SR04C___PSTUP__BM12</t>
  </si>
  <si>
    <t>SR04C___PSTDWN_BM13</t>
  </si>
  <si>
    <t>SR04C___PSTUP__BM13</t>
  </si>
  <si>
    <t>SR04C___PSTTEM_BM14</t>
  </si>
  <si>
    <t>SR04C___TSPSUB_BM15</t>
  </si>
  <si>
    <t>SR04C___TSPSUB_BM17</t>
  </si>
  <si>
    <t>SR04C___RVM____BM10</t>
  </si>
  <si>
    <t>SR04C___RVM____BM11</t>
  </si>
  <si>
    <t>SR04C___RFPERM_BM12</t>
  </si>
  <si>
    <t>SR04C___RFPERM_BM13</t>
  </si>
  <si>
    <t>SR04C___FEVACS_BM14</t>
  </si>
  <si>
    <t>SR04C___RFPERM_BM18</t>
  </si>
  <si>
    <t>SR04S___PM1H2O_BM19</t>
  </si>
  <si>
    <t>PM1_H2O_FLO</t>
  </si>
  <si>
    <t>SR05W___IP5____AM00</t>
  </si>
  <si>
    <t>SR05S___DCCTDI_AM00</t>
  </si>
  <si>
    <t>DCCT DI/DT</t>
  </si>
  <si>
    <t>SR05S___DCCTLP_AM01</t>
  </si>
  <si>
    <t>LP FILTERED OUT</t>
  </si>
  <si>
    <t>SR05S___DCTEST_BC16</t>
  </si>
  <si>
    <t>SET TEST MODE</t>
  </si>
  <si>
    <t>SR05S___DC_RNG_BC17</t>
  </si>
  <si>
    <t>SET RANGE B</t>
  </si>
  <si>
    <t>SR05S___DC_CAL_BC18</t>
  </si>
  <si>
    <t>CALIBRATION</t>
  </si>
  <si>
    <t>SR05S___DC_POL_BC19</t>
  </si>
  <si>
    <t>SET CAL POLARITY</t>
  </si>
  <si>
    <t>SR05S___DC_CAL_BM00</t>
  </si>
  <si>
    <t>CAL MODE MON</t>
  </si>
  <si>
    <t>SR05S___DCTEST_BM01</t>
  </si>
  <si>
    <t>TEST MODE MON.</t>
  </si>
  <si>
    <t>SR05S___DC_RNG_BM02</t>
  </si>
  <si>
    <t>RANGE B MONITOR</t>
  </si>
  <si>
    <t>SR05S___DC_RNG_BM03</t>
  </si>
  <si>
    <t>RANGE A MONITOR</t>
  </si>
  <si>
    <t>S051134</t>
  </si>
  <si>
    <t>SR01C___SFTEMP_BM00</t>
  </si>
  <si>
    <t>SR01C_SF1_O/T</t>
  </si>
  <si>
    <t>SR01C___SFTEMP_BM01</t>
  </si>
  <si>
    <t>SR01C_SF2_O/T</t>
  </si>
  <si>
    <t>SR01C___SFTEMP_BM02</t>
  </si>
  <si>
    <t>SR02C_SF1_O/T</t>
  </si>
  <si>
    <t>SR01C___SFTEMP_BM03</t>
  </si>
  <si>
    <t>SR02C_SF2_O/T</t>
  </si>
  <si>
    <t>SR01C___SFTEMP_BM04</t>
  </si>
  <si>
    <t>SR03C_SF1_O/T</t>
  </si>
  <si>
    <t>SR01C___SFTEMP_BM05</t>
  </si>
  <si>
    <t>SR03C_SF2_O/T</t>
  </si>
  <si>
    <t>SR01C___SFTEMP_BM06</t>
  </si>
  <si>
    <t>SR04C_SF1_O/T</t>
  </si>
  <si>
    <t>SR01C___SFTEMP_BM07</t>
  </si>
  <si>
    <t>SRO4C_SF2_O/T</t>
  </si>
  <si>
    <t>SR01C___SFTEMP_BM08</t>
  </si>
  <si>
    <t>SR05C_SF1_O/T</t>
  </si>
  <si>
    <t>SR01C___SFTEMP_BM09</t>
  </si>
  <si>
    <t>SR05C_SF2_O/T</t>
  </si>
  <si>
    <t>SR01C___SFTEMP_BM10</t>
  </si>
  <si>
    <t>SR06C_SF1_O/T</t>
  </si>
  <si>
    <t>SR01C___SFTEMP_BM11</t>
  </si>
  <si>
    <t>SR06C_SF2_O/T</t>
  </si>
  <si>
    <t>SR01C___SFTEMP_BM12</t>
  </si>
  <si>
    <t>SR07C_SF1_O/T</t>
  </si>
  <si>
    <t>SR01C___SFTEMP_BM13</t>
  </si>
  <si>
    <t>SR07C_SF2_O/T</t>
  </si>
  <si>
    <t>SR01C___SFTEMP_BM14</t>
  </si>
  <si>
    <t>SR08C_SF1_O/T</t>
  </si>
  <si>
    <t>SR01C___SFTEMP_BM15</t>
  </si>
  <si>
    <t>SR08C_SF2_O/T</t>
  </si>
  <si>
    <t>SR01C___SFTEMP_BM16</t>
  </si>
  <si>
    <t>SR09C_SF1_O/T</t>
  </si>
  <si>
    <t>SR01C___SFTEMP_BM17</t>
  </si>
  <si>
    <t>SR09C_SF2_O/T</t>
  </si>
  <si>
    <t>SR01C___SFTEMP_BM18</t>
  </si>
  <si>
    <t>SR10C_SF1_O/T</t>
  </si>
  <si>
    <t>SR01C___SFTEMP_BM19</t>
  </si>
  <si>
    <t>SR10C_SF2_O/T</t>
  </si>
  <si>
    <t>SR01C___SFTEMP_BM20</t>
  </si>
  <si>
    <t>SR11C_SF1_O/T</t>
  </si>
  <si>
    <t>SR01C___SFTEMP_BM21</t>
  </si>
  <si>
    <t>SR11C_SF2_O/T</t>
  </si>
  <si>
    <t>SR01C___SFTEMP_BM22</t>
  </si>
  <si>
    <t>SR12C_SF1_O/T</t>
  </si>
  <si>
    <t>SR01C___SFTEMP_BM23</t>
  </si>
  <si>
    <t>SR12C_SF2_O/T</t>
  </si>
  <si>
    <t>SR01C___SDTEMP_BM00</t>
  </si>
  <si>
    <t>SR01C_SD1_O/T</t>
  </si>
  <si>
    <t>SR01C___SDTEMP_BM01</t>
  </si>
  <si>
    <t>SR01C_SD2_O/T</t>
  </si>
  <si>
    <t>SR01C___SDTEMP_BM02</t>
  </si>
  <si>
    <t>SR02C_SD1_O/T</t>
  </si>
  <si>
    <t>SR01C___SDTEMP_BM03</t>
  </si>
  <si>
    <t>SR02C_SD2_O/T</t>
  </si>
  <si>
    <t>SR01C___SDTEMP_BM04</t>
  </si>
  <si>
    <t>SR03C_SD1_O/T</t>
  </si>
  <si>
    <t>SR01C___SDTEMP_BM05</t>
  </si>
  <si>
    <t>SR03C_SD2_O/T</t>
  </si>
  <si>
    <t>SR01C___SDTEMP_BM06</t>
  </si>
  <si>
    <t>SR04C_SD1_O/T</t>
  </si>
  <si>
    <t>SR01C___SDTEMP_BM07</t>
  </si>
  <si>
    <t>SR04C_SD2_O/T</t>
  </si>
  <si>
    <t>SR01C___SDTEMP_BM08</t>
  </si>
  <si>
    <t>SR05C_SD1_O/T</t>
  </si>
  <si>
    <t>SR01C___SDTEMP_BM09</t>
  </si>
  <si>
    <t>SR05C_SD2_O/T</t>
  </si>
  <si>
    <t>SR01C___SDTEMP_BM10</t>
  </si>
  <si>
    <t>SR06C_SD1_O/T</t>
  </si>
  <si>
    <t>SR01C___SDTEMP_BM11</t>
  </si>
  <si>
    <t>SR06C_SD2_O/T</t>
  </si>
  <si>
    <t>SR01C___SDTEMP_BM12</t>
  </si>
  <si>
    <t>SR07C_SD1_O/T</t>
  </si>
  <si>
    <t>SR01C___SDTEMP_BM13</t>
  </si>
  <si>
    <t>SR07C_SD2_O/T</t>
  </si>
  <si>
    <t>SR01C___SDTEMP_BM14</t>
  </si>
  <si>
    <t>SR08C_SD1_O/T</t>
  </si>
  <si>
    <t>SR01C___SDTEMP_BM15</t>
  </si>
  <si>
    <t>SR08C_SD2_O/T</t>
  </si>
  <si>
    <t>SR01C___SDTEMP_BM16</t>
  </si>
  <si>
    <t>SR09C_SD1_O/T</t>
  </si>
  <si>
    <t>SR01C___SDTEMP_BM17</t>
  </si>
  <si>
    <t>SR09C_SD2_O/T</t>
  </si>
  <si>
    <t>SR01C___SDTEMP_BM18</t>
  </si>
  <si>
    <t>SR10C_SD1_O/T</t>
  </si>
  <si>
    <t>SR01C___SDTEMP_BM19</t>
  </si>
  <si>
    <t>SR10C_SD2_O/T</t>
  </si>
  <si>
    <t>SR01C___SDTEMP_BM20</t>
  </si>
  <si>
    <t>SR11C_SD1_O/T</t>
  </si>
  <si>
    <t>SR01C___SDTEMP_BM21</t>
  </si>
  <si>
    <t>SR11C_SD2_O/T</t>
  </si>
  <si>
    <t>SR01C___SDTEMP_BM22</t>
  </si>
  <si>
    <t>SR12C_SD1_O/T</t>
  </si>
  <si>
    <t>SR01C___SDTEMP_BM23</t>
  </si>
  <si>
    <t>SR12C_SD2_O/T</t>
  </si>
  <si>
    <t>SR05C___QFA2S2_BC16</t>
  </si>
  <si>
    <t>SR05C___QFA2S1_BC17</t>
  </si>
  <si>
    <t>SR05C___QFA1S2_BC18</t>
  </si>
  <si>
    <t>SR05C___QFA1S1_BC19</t>
  </si>
  <si>
    <t>SR05C___QFA2S2_BM20</t>
  </si>
  <si>
    <t>SR05C___QFA2S1_BM21</t>
  </si>
  <si>
    <t>SR05C___QFA1S2_BM22</t>
  </si>
  <si>
    <t>SR05C___QFA1S1_BM23</t>
  </si>
  <si>
    <t>SR05C___PSTDWN_BC20</t>
  </si>
  <si>
    <t>SR05C___TSPSUB_BC21</t>
  </si>
  <si>
    <t>SR05C___PSTUP__BC22</t>
  </si>
  <si>
    <t>SR05C___IG2INT_BM00</t>
  </si>
  <si>
    <t>SR05C___TC2INT_BM00</t>
  </si>
  <si>
    <t>SR05C___IG2INT_BM01</t>
  </si>
  <si>
    <t>SR05C___IG2INT_BM02</t>
  </si>
  <si>
    <t>SR05C___TC2INT_BM03</t>
  </si>
  <si>
    <t>SR05C___PSTDWN_BM04</t>
  </si>
  <si>
    <t>SR05C___PSTDWN_BM05</t>
  </si>
  <si>
    <t>SR05C___TSPSUB_BM05</t>
  </si>
  <si>
    <t>SR05C___PSTDWN_BM06</t>
  </si>
  <si>
    <t>SR05C___PSTDWN_BM07</t>
  </si>
  <si>
    <t>SR05C___TSPSUB_BM08</t>
  </si>
  <si>
    <t>SR05C___TSPSUB_BM09</t>
  </si>
  <si>
    <t>SR05C___PSTUP__BM10</t>
  </si>
  <si>
    <t>SR05C___PSTUP__BM11</t>
  </si>
  <si>
    <t>SR05C___PSTUP__BM12</t>
  </si>
  <si>
    <t>SR05C___PSTDWN_BM13</t>
  </si>
  <si>
    <t>SR05C___PSTUP__BM13</t>
  </si>
  <si>
    <t>SR05C___PSTTEM_BM14</t>
  </si>
  <si>
    <t>SR05C___TSPSUB_BM15</t>
  </si>
  <si>
    <t>SR05C___TSPSUB_BM17</t>
  </si>
  <si>
    <t>SR05C___RVM____BM10</t>
  </si>
  <si>
    <t>SR05C___RVM____BM11</t>
  </si>
  <si>
    <t>SR05C___RFPERM_BM12</t>
  </si>
  <si>
    <t>SR05C___RFPERM_BM13</t>
  </si>
  <si>
    <t>SR05C___FEVACS_BM14</t>
  </si>
  <si>
    <t>SR05C___RFPERM_BM18</t>
  </si>
  <si>
    <t>S060300</t>
  </si>
  <si>
    <t>SR06C___QFA2S2_BC16</t>
  </si>
  <si>
    <t>SR06C___QFA2S1_BC17</t>
  </si>
  <si>
    <t>SR06C___QFA1S2_BC18</t>
  </si>
  <si>
    <t>SR06C___QFA1S1_BC19</t>
  </si>
  <si>
    <t>SR06C___QFA2S2_BM20</t>
  </si>
  <si>
    <t>SR06C___QFA2S1_BM21</t>
  </si>
  <si>
    <t>SR06C___QFA1S2_BM22</t>
  </si>
  <si>
    <t>SR06C___QFA1S1_BM23</t>
  </si>
  <si>
    <t>SR06C___PSTDWN_BC20</t>
  </si>
  <si>
    <t>SR06C___TSPSUB_BC21</t>
  </si>
  <si>
    <t>SR06C___PSTUP__BC22</t>
  </si>
  <si>
    <t>SR06C___IG2INT_BM00</t>
  </si>
  <si>
    <t>SR06C___TC2INT_BM00</t>
  </si>
  <si>
    <t>SR06C___IG2INT_BM01</t>
  </si>
  <si>
    <t>SR06C___IG2INT_BM02</t>
  </si>
  <si>
    <t>SR06C___TC2INT_BM03</t>
  </si>
  <si>
    <t>SR06C___PSTDWN_BM04</t>
  </si>
  <si>
    <t>SR06C___PSTDWN_BM05</t>
  </si>
  <si>
    <t>SR06C___TSPSUB_BM05</t>
  </si>
  <si>
    <t>SR06C___PSTDWN_BM06</t>
  </si>
  <si>
    <t>SR06C___PSTDWN_BM07</t>
  </si>
  <si>
    <t>SR06C___TSPSUB_BM08</t>
  </si>
  <si>
    <t>SR06C___TSPSUB_BM09</t>
  </si>
  <si>
    <t>SR06C___PSTUP__BM10</t>
  </si>
  <si>
    <t>SR06C___PSTUP__BM11</t>
  </si>
  <si>
    <t>SR06C___PSTUP__BM12</t>
  </si>
  <si>
    <t>SR06C___PSTDWN_BM13</t>
  </si>
  <si>
    <t>SR06C___PSTUP__BM13</t>
  </si>
  <si>
    <t>SR06C___PSTTEM_BM14</t>
  </si>
  <si>
    <t>SR06C___TSPSUB_BM15</t>
  </si>
  <si>
    <t>SR06C___TSPSUB_BM17</t>
  </si>
  <si>
    <t>SR06S___VVR1___BC20</t>
  </si>
  <si>
    <t>SR06S___VVR1___BM00</t>
  </si>
  <si>
    <t>SR06S___VVR1___BM01</t>
  </si>
  <si>
    <t>SR06S___VVR1___BM02</t>
  </si>
  <si>
    <t>SR06S___VVR1___BM03</t>
  </si>
  <si>
    <t>SR06S___VVR1___BM04</t>
  </si>
  <si>
    <t>SR06C___RVM____BM10</t>
  </si>
  <si>
    <t>SR06C___RVM____BM11</t>
  </si>
  <si>
    <t>SR06C___RFPERM_BM12</t>
  </si>
  <si>
    <t>SR06C___RFPERM_BM13</t>
  </si>
  <si>
    <t>SR06C___FEVACS_BM14</t>
  </si>
  <si>
    <t>SR06C___RFPERM_BM18</t>
  </si>
  <si>
    <t>S070845</t>
  </si>
  <si>
    <t>SR07C___QFA2S2_BC16</t>
  </si>
  <si>
    <t>SR07C___QFA2S1_BC17</t>
  </si>
  <si>
    <t>SR07C___QFA1S2_BC18</t>
  </si>
  <si>
    <t>SR07C___QFA1S1_BC19</t>
  </si>
  <si>
    <t>SR07C___QFA2S2_BM20</t>
  </si>
  <si>
    <t>SR07C___QFA2S1_BM21</t>
  </si>
  <si>
    <t>SR07C___QFA1S2_BM22</t>
  </si>
  <si>
    <t>SR07C___QFA1S1_BM23</t>
  </si>
  <si>
    <t>SR07C___PSTDWN_BC20</t>
  </si>
  <si>
    <t>SR07C___TSPSUB_BC21</t>
  </si>
  <si>
    <t>SR07C___PSTUP__BC22</t>
  </si>
  <si>
    <t>SR07C___IG2INT_BM00</t>
  </si>
  <si>
    <t>SR07C___TC2INT_BM00</t>
  </si>
  <si>
    <t>SR07C___IG2INT_BM01</t>
  </si>
  <si>
    <t>SR07C___IG2INT_BM02</t>
  </si>
  <si>
    <t>SR07C___TC2INT_BM03</t>
  </si>
  <si>
    <t>SR07C___PSTDWN_BM04</t>
  </si>
  <si>
    <t>SR07C___PSTDWN_BM05</t>
  </si>
  <si>
    <t>SR07C___TSPSUB_BM05</t>
  </si>
  <si>
    <t>SR07C___PSTDWN_BM06</t>
  </si>
  <si>
    <t>SR07C___PSTDWN_BM07</t>
  </si>
  <si>
    <t>SR07C___TSPSUB_BM08</t>
  </si>
  <si>
    <t>SR07C___TSPSUB_BM09</t>
  </si>
  <si>
    <t>SR07C___PSTUP__BM10</t>
  </si>
  <si>
    <t>SR07C___PSTUP__BM11</t>
  </si>
  <si>
    <t>SR07C___PSTUP__BM12</t>
  </si>
  <si>
    <t>SR07C___PSTDWN_BM13</t>
  </si>
  <si>
    <t>SR07C___PSTUP__BM13</t>
  </si>
  <si>
    <t>SR07C___PSTTEM_BM14</t>
  </si>
  <si>
    <t>SR07C___TSPSUB_BM15</t>
  </si>
  <si>
    <t>SR07C___TSPSUB_BM17</t>
  </si>
  <si>
    <t>SR07C___RVM____BM10</t>
  </si>
  <si>
    <t>SR07C___RVM____BM11</t>
  </si>
  <si>
    <t>SR07C___RFPERM_BM12</t>
  </si>
  <si>
    <t>SR07C___RFPERM_BM13</t>
  </si>
  <si>
    <t>SR07C___FEVACS_BM14</t>
  </si>
  <si>
    <t>SR07C___RFPERM_BM18</t>
  </si>
  <si>
    <t>SR08U___IDTC1__AM00</t>
  </si>
  <si>
    <t>SR08U___IDTC2__AM01</t>
  </si>
  <si>
    <t>SR08U___IDTC3__AM02</t>
  </si>
  <si>
    <t>SR08U___IDTC4__AM03</t>
  </si>
  <si>
    <t>SR08C___QFA2S2_BC16</t>
  </si>
  <si>
    <t>SR08C___QFA2S1_BC17</t>
  </si>
  <si>
    <t>SR08C___QFA1S2_BC18</t>
  </si>
  <si>
    <t>SR08C___QFA1S1_BC19</t>
  </si>
  <si>
    <t>SR08C___QFA2S2_BM20</t>
  </si>
  <si>
    <t>SR08C___QFA2S1_BM21</t>
  </si>
  <si>
    <t>SR08C___QFA1S2_BM22</t>
  </si>
  <si>
    <t>SR08C___QFA1S1_BM23</t>
  </si>
  <si>
    <t>SR08C___PSTDWN_BC20</t>
  </si>
  <si>
    <t>SR08C___TSPSUB_BC21</t>
  </si>
  <si>
    <t>SR08C___PSTUP__BC22</t>
  </si>
  <si>
    <t>SR08C___IG2INT_BM00</t>
  </si>
  <si>
    <t>SR08C___TC2INT_BM00</t>
  </si>
  <si>
    <t>SR08C___IG2INT_BM01</t>
  </si>
  <si>
    <t>SR08C___IG2INT_BM02</t>
  </si>
  <si>
    <t>SR08C___TC2INT_BM03</t>
  </si>
  <si>
    <t>SR08C___PSTDWN_BM04</t>
  </si>
  <si>
    <t>SR08C___PSTDWN_BM05</t>
  </si>
  <si>
    <t>SR08C___TSPSUB_BM05</t>
  </si>
  <si>
    <t>SR08C___PSTDWN_BM06</t>
  </si>
  <si>
    <t>SR08C___PSTDWN_BM07</t>
  </si>
  <si>
    <t>SR08C___TSPSUB_BM08</t>
  </si>
  <si>
    <t>SR08C___TSPSUB_BM09</t>
  </si>
  <si>
    <t>SR08C___PSTUP__BM10</t>
  </si>
  <si>
    <t>SR08C___PSTUP__BM11</t>
  </si>
  <si>
    <t>SR08C___PSTUP__BM12</t>
  </si>
  <si>
    <t>SR08C___PSTDWN_BM13</t>
  </si>
  <si>
    <t>SR08C___PSTUP__BM13</t>
  </si>
  <si>
    <t>SR08C___PSTTEM_BM14</t>
  </si>
  <si>
    <t>SR08C___TSPSUB_BM15</t>
  </si>
  <si>
    <t>SR08C___TSPSUB_BM17</t>
  </si>
  <si>
    <t>SR08S___VVR1___BC20</t>
  </si>
  <si>
    <t>SR08S___VVR1___BM00</t>
  </si>
  <si>
    <t>SR08S___VVR1___BM01</t>
  </si>
  <si>
    <t>SR08S___VVR1___BM02</t>
  </si>
  <si>
    <t>SR08S___VVR1___BM03</t>
  </si>
  <si>
    <t>SR08S___VVR1___BM04</t>
  </si>
  <si>
    <t>SR08C___RVM____BM10</t>
  </si>
  <si>
    <t>SR08C___RVM____BM11</t>
  </si>
  <si>
    <t>SR08C___RFPERM_BM12</t>
  </si>
  <si>
    <t>SR08C___RFPERM_BM13</t>
  </si>
  <si>
    <t>SR08C___FEVACS_BM14</t>
  </si>
  <si>
    <t>SR08C___RFPERM_BM18</t>
  </si>
  <si>
    <t>SR09C___QFA2S2_BC16</t>
  </si>
  <si>
    <t>SR09C___QFA2S1_BC17</t>
  </si>
  <si>
    <t>SR09C___QFA1S2_BC18</t>
  </si>
  <si>
    <t>SR09C___QFA1S1_BC19</t>
  </si>
  <si>
    <t>SR09C___QFA2S2_BM20</t>
  </si>
  <si>
    <t>SR09C___QFA2S1_BM21</t>
  </si>
  <si>
    <t>SR09C___QFA1S2_BM22</t>
  </si>
  <si>
    <t>SR09C___QFA1S1_BM23</t>
  </si>
  <si>
    <t>S091444</t>
  </si>
  <si>
    <t>SR09C___PSTDWN_BC20</t>
  </si>
  <si>
    <t>SR09C___TSPSUB_BC21</t>
  </si>
  <si>
    <t>SR09C___PSTUP__BC22</t>
  </si>
  <si>
    <t>SR09C___IG2INT_BM00</t>
  </si>
  <si>
    <t>SR09C___TC2INT_BM00</t>
  </si>
  <si>
    <t>SR09C___IG2INT_BM01</t>
  </si>
  <si>
    <t>SR09C___IG2INT_BM02</t>
  </si>
  <si>
    <t>SR09C___TC2INT_BM03</t>
  </si>
  <si>
    <t>SR09C___PSTDWN_BM04</t>
  </si>
  <si>
    <t>SR09C___PSTDWN_BM05</t>
  </si>
  <si>
    <t>SR09C___TSPSUB_BM05</t>
  </si>
  <si>
    <t>SR09C___PSTDWN_BM06</t>
  </si>
  <si>
    <t>SR09C___PSTDWN_BM07</t>
  </si>
  <si>
    <t>SR09C___TSPSUB_BM08</t>
  </si>
  <si>
    <t>SR09C___TSPSUB_BM09</t>
  </si>
  <si>
    <t>SR09C___PSTUP__BM10</t>
  </si>
  <si>
    <t>SR09C___PSTUP__BM11</t>
  </si>
  <si>
    <t>SR09C___PSTUP__BM12</t>
  </si>
  <si>
    <t>SR09C___PSTDWN_BM13</t>
  </si>
  <si>
    <t>SR09C___PSTUP__BM13</t>
  </si>
  <si>
    <t>SR09C___PSTTEM_BM14</t>
  </si>
  <si>
    <t>SR09C___TSPSUB_BM15</t>
  </si>
  <si>
    <t>SR09C___TSPSUB_BM17</t>
  </si>
  <si>
    <t>SR09C___RVM____BM10</t>
  </si>
  <si>
    <t>SR09C___RVM____BM11</t>
  </si>
  <si>
    <t>SR09C___RFPERM_BM12</t>
  </si>
  <si>
    <t>SR09C___RFPERM_BM13</t>
  </si>
  <si>
    <t>SR09C___FEVACS_BM14</t>
  </si>
  <si>
    <t>SR09C___RFPERM_BM18</t>
  </si>
  <si>
    <t>S0915xx</t>
  </si>
  <si>
    <t>SR09U___IDTC1__AM00</t>
  </si>
  <si>
    <t>SR09U___IDTC2__AM01</t>
  </si>
  <si>
    <t>SR09U___IDTC3__AM02</t>
  </si>
  <si>
    <t>SR09U___IDTC4__AM03</t>
  </si>
  <si>
    <t>S100728</t>
  </si>
  <si>
    <t>BTSFE___B1_____AC00</t>
  </si>
  <si>
    <t>BTSFE___B1_____AM00</t>
  </si>
  <si>
    <t>BTSFE___B1_____BC22</t>
  </si>
  <si>
    <t>BTSFE___B1___R_BC23</t>
  </si>
  <si>
    <t>BTSFE___B1_____BM00</t>
  </si>
  <si>
    <t>BTSFE___B1_____BM01</t>
  </si>
  <si>
    <t>REMOTE_CNTRL_ON</t>
  </si>
  <si>
    <t>BTSFE___B1_____BM02</t>
  </si>
  <si>
    <t>BTSFE___B1_____BM03</t>
  </si>
  <si>
    <t>DOOR_INTLK</t>
  </si>
  <si>
    <t>BTSFE___B1_____BM04</t>
  </si>
  <si>
    <t>SAFETY_INTLK</t>
  </si>
  <si>
    <t>BTSFE___B1_____BM05</t>
  </si>
  <si>
    <t>DC_OVER_CURRENT</t>
  </si>
  <si>
    <t>BTSFE___B1_____BM06</t>
  </si>
  <si>
    <t>SMOKE_DETC_ALARM</t>
  </si>
  <si>
    <t>BTSFE___B1_____BM07</t>
  </si>
  <si>
    <t>BTSFE___B1_____BM08</t>
  </si>
  <si>
    <t>GND_FAULT_RELAY</t>
  </si>
  <si>
    <t>BTSFE___B1_____BM09</t>
  </si>
  <si>
    <t>AIR_FLO</t>
  </si>
  <si>
    <t>BTSFE___B1_____BM10</t>
  </si>
  <si>
    <t>SCR_O/T</t>
  </si>
  <si>
    <t>BTSFE___B1_____BM11</t>
  </si>
  <si>
    <t>LOCAL OFF</t>
  </si>
  <si>
    <t>BTSFE___B1_____BM13</t>
  </si>
  <si>
    <t>AC_PHASE_LOSS</t>
  </si>
  <si>
    <t>BTSFE___B1_____BM14</t>
  </si>
  <si>
    <t>AC_OVER_CURRENT</t>
  </si>
  <si>
    <t>BTSFE___B1_____BM15</t>
  </si>
  <si>
    <t>LEM_O/T</t>
  </si>
  <si>
    <t>BTSFE___B1_____BM16</t>
  </si>
  <si>
    <t>INTLKS_OK</t>
  </si>
  <si>
    <t>BTSFE___B1_____BM17</t>
  </si>
  <si>
    <t>BTSFE___B1_____BM18</t>
  </si>
  <si>
    <t>S1003</t>
  </si>
  <si>
    <t>SR10C___QFA2S2_BC16</t>
  </si>
  <si>
    <t>SR10C___QFA2S1_BC17</t>
  </si>
  <si>
    <t>SR10C___QFA1S2_BC18</t>
  </si>
  <si>
    <t>SR10C___QFA1S1_BC19</t>
  </si>
  <si>
    <t>SR10C___QFA2S2_BM20</t>
  </si>
  <si>
    <t>SR10C___QFA2S1_BM21</t>
  </si>
  <si>
    <t>SR10C___QFA1S2_BM22</t>
  </si>
  <si>
    <t>SR10C___QFA1S1_BM23</t>
  </si>
  <si>
    <t>S101644</t>
  </si>
  <si>
    <t>SR10C___PSTDWN_BC20</t>
  </si>
  <si>
    <t>SR10C___TSPSUB_BC21</t>
  </si>
  <si>
    <t>SR10C___PSTUP__BC22</t>
  </si>
  <si>
    <t>SR10C___IG2INT_BM00</t>
  </si>
  <si>
    <t>SR10C___TC2INT_BM00</t>
  </si>
  <si>
    <t>SR10C___IG2INT_BM01</t>
  </si>
  <si>
    <t>SR10C___IG2INT_BM02</t>
  </si>
  <si>
    <t>SR10C___TC2INT_BM03</t>
  </si>
  <si>
    <t>SR10C___PSTDWN_BM04</t>
  </si>
  <si>
    <t>SR10C___PSTDWN_BM05</t>
  </si>
  <si>
    <t>SR10C___TSPSUB_BM05</t>
  </si>
  <si>
    <t>SR10C___PSTDWN_BM06</t>
  </si>
  <si>
    <t>SR10C___PSTDWN_BM07</t>
  </si>
  <si>
    <t>SR10C___TSPSUB_BM08</t>
  </si>
  <si>
    <t>SR10C___TSPSUB_BM09</t>
  </si>
  <si>
    <t>SR10C___PSTUP__BM10</t>
  </si>
  <si>
    <t>SR10C___PSTUP__BM11</t>
  </si>
  <si>
    <t>SR10C___PSTUP__BM12</t>
  </si>
  <si>
    <t>SR10C___PSTDWN_BM13</t>
  </si>
  <si>
    <t>SR10C___PSTUP__BM13</t>
  </si>
  <si>
    <t>SR10C___PSTTEM_BM14</t>
  </si>
  <si>
    <t>SR10C___TSPSUB_BM15</t>
  </si>
  <si>
    <t>SR10C___TSPSUB_BM17</t>
  </si>
  <si>
    <t>SR10S___VVR1___BC20</t>
  </si>
  <si>
    <t>SR10S___VVR1___BM00</t>
  </si>
  <si>
    <t>SR10S___VVR1___BM01</t>
  </si>
  <si>
    <t>SR10S___VVR1___BM02</t>
  </si>
  <si>
    <t>SR10S___VVR1___BM03</t>
  </si>
  <si>
    <t>SR10S___VVR1___BM04</t>
  </si>
  <si>
    <t>SR10C___RVM____BM10</t>
  </si>
  <si>
    <t>SR10C___RVM____BM11</t>
  </si>
  <si>
    <t>SR10C___RFPERM_BM12</t>
  </si>
  <si>
    <t>SR10C___RFPERM_BM13</t>
  </si>
  <si>
    <t>SR10C___FEVACS_BM14</t>
  </si>
  <si>
    <t>SR10C___RFPERM_BM18</t>
  </si>
  <si>
    <t>SR10U___IDTC1__AM00</t>
  </si>
  <si>
    <t>SR10U___IDTC2__AM01</t>
  </si>
  <si>
    <t>SR10U___IDTC3__AM02</t>
  </si>
  <si>
    <t>SR10U___IDTC4__AM03</t>
  </si>
  <si>
    <t>Deleted???</t>
  </si>
  <si>
    <t>SR11C___QFA2S2_BC16</t>
  </si>
  <si>
    <t>SR11C___QFA2S1_BC17</t>
  </si>
  <si>
    <t>SR11C___QFA1S2_BC18</t>
  </si>
  <si>
    <t>SR11C___QFA1S1_BC19</t>
  </si>
  <si>
    <t>SR11C___QFA2S2_BM20</t>
  </si>
  <si>
    <t>SR11C___QFA2S1_BM21</t>
  </si>
  <si>
    <t>SR11C___QFA1S2_BM22</t>
  </si>
  <si>
    <t>SR11C___QFA1S1_BM23</t>
  </si>
  <si>
    <t>SR11C___PSTDWN_BC20</t>
  </si>
  <si>
    <t>SR11C___TSPSUB_BC21</t>
  </si>
  <si>
    <t>SR11C___PSTUP__BC22</t>
  </si>
  <si>
    <t>SR11C___IG2INT_BM00</t>
  </si>
  <si>
    <t>SR11C___TC2INT_BM00</t>
  </si>
  <si>
    <t>SR11C___IG2INT_BM01</t>
  </si>
  <si>
    <t>SR11C___IG2INT_BM02</t>
  </si>
  <si>
    <t>SR11C___TC2INT_BM03</t>
  </si>
  <si>
    <t>SR11C___PSTDWN_BM04</t>
  </si>
  <si>
    <t>SR11C___PSTDWN_BM05</t>
  </si>
  <si>
    <t>SR11C___TSPSUB_BM05</t>
  </si>
  <si>
    <t>SR11C___PSTDWN_BM06</t>
  </si>
  <si>
    <t>SR11C___PSTDWN_BM07</t>
  </si>
  <si>
    <t>SR11C___TSPSUB_BM08</t>
  </si>
  <si>
    <t>SR11C___TSPSUB_BM09</t>
  </si>
  <si>
    <t>SR11C___PSTUP__BM10</t>
  </si>
  <si>
    <t>SR11C___PSTUP__BM11</t>
  </si>
  <si>
    <t>SR11C___PSTUP__BM12</t>
  </si>
  <si>
    <t>SR11C___PSTUP__BM13</t>
  </si>
  <si>
    <t>SR11C___PSTDWN_BM13</t>
  </si>
  <si>
    <t>SR11C___PSTTEM_BM14</t>
  </si>
  <si>
    <t>SR11C___TSPSUB_BM15</t>
  </si>
  <si>
    <t>SR11C___TSPSUB_BM17</t>
  </si>
  <si>
    <t>SR11C___RVM____BM10</t>
  </si>
  <si>
    <t>SR11C___RVM____BM11</t>
  </si>
  <si>
    <t>SR11C___RFPERM_BM12</t>
  </si>
  <si>
    <t>SR11C___RFPERM_BM13</t>
  </si>
  <si>
    <t>SR11C___FEVACS_BM14</t>
  </si>
  <si>
    <t>SR11C___RFPERM_BM18</t>
  </si>
  <si>
    <t>BTS_____B4___PQBM19</t>
  </si>
  <si>
    <t>power quality ok</t>
  </si>
  <si>
    <t>SR12U___IDTC1__AM00</t>
  </si>
  <si>
    <t>SR12U___IDTC2__AM01</t>
  </si>
  <si>
    <t>SR12U___IDTC3__AM02</t>
  </si>
  <si>
    <t>SR12U___IDTC4__AM03</t>
  </si>
  <si>
    <t>SR12C___QFA2S2_BC16</t>
  </si>
  <si>
    <t>SR12C___QFA2S1_BC17</t>
  </si>
  <si>
    <t>SR12C___QFA1S2_BC18</t>
  </si>
  <si>
    <t>SR12C___QFA1S1_BC19</t>
  </si>
  <si>
    <t>SR12C___QFA2S2_BM20</t>
  </si>
  <si>
    <t>SR12C___QFA2S1_BM21</t>
  </si>
  <si>
    <t>SR12C___QFA1S2_BM22</t>
  </si>
  <si>
    <t>SR12C___QFA1S1_BM23</t>
  </si>
  <si>
    <t>SR12C___PSTDWN_BC20</t>
  </si>
  <si>
    <t>SR12C___TSPSUB_BC21</t>
  </si>
  <si>
    <t>SR12C___PSTUP__BC22</t>
  </si>
  <si>
    <t>SR12C___IG2INT_BM00</t>
  </si>
  <si>
    <t>SR12C___TC2INT_BM00</t>
  </si>
  <si>
    <t>SR12C___IG2INT_BM01</t>
  </si>
  <si>
    <t>SR12C___IG2INT_BM02</t>
  </si>
  <si>
    <t>SR12C___TC2INT_BM03</t>
  </si>
  <si>
    <t>SR12C___PSTDWN_BM04</t>
  </si>
  <si>
    <t>SR12C___PSTDWN_BM05</t>
  </si>
  <si>
    <t>SR12C___TSPSUB_BM05</t>
  </si>
  <si>
    <t>SR12C___PSTDWN_BM06</t>
  </si>
  <si>
    <t>SR12C___PSTDWN_BM07</t>
  </si>
  <si>
    <t>SR12C___TSPSUB_BM08</t>
  </si>
  <si>
    <t>SR12C___TSPSUB_BM09</t>
  </si>
  <si>
    <t>SR12C___PSTUP__BM10</t>
  </si>
  <si>
    <t>SR12C___PSTUP__BM11</t>
  </si>
  <si>
    <t>SR12C___PSTUP__BM12</t>
  </si>
  <si>
    <t>SR12C___PSTDWN_BM13</t>
  </si>
  <si>
    <t>SR12C___PSTUP__BM13</t>
  </si>
  <si>
    <t>SR12C___PSTTEM_BM14</t>
  </si>
  <si>
    <t>SR12C___TSPSUB_BM15</t>
  </si>
  <si>
    <t>SR12C___TSPSUB_BM17</t>
  </si>
  <si>
    <t>SR12C___RVM____BM10</t>
  </si>
  <si>
    <t>SR12C___RVM____BM11</t>
  </si>
  <si>
    <t>SR12C___RFPERM_BM12</t>
  </si>
  <si>
    <t>SR12C___RFPERM_BM13</t>
  </si>
  <si>
    <t>SR12C___FEVACS_BM14</t>
  </si>
  <si>
    <t>SR12C___RFPERM_BM18</t>
  </si>
  <si>
    <t>Test:SR02C___HCM1___AC00</t>
  </si>
  <si>
    <t>Set Current</t>
  </si>
  <si>
    <t>Test:SR02C___HCM2___AC01</t>
  </si>
  <si>
    <t>Test:SR02C___HCM3___AC02</t>
  </si>
  <si>
    <t>Test:SR02C___HCM4___AC03</t>
  </si>
  <si>
    <t>Test:SR02C___HCM1___AM00</t>
  </si>
  <si>
    <t>Test:SR02C___HCM2___AM01</t>
  </si>
  <si>
    <t>Test:SR02C___HCM3___AM02</t>
  </si>
  <si>
    <t>Test:SR02C___HCM4___AM03</t>
  </si>
  <si>
    <t>Test:SR02C___HCM1___BC16</t>
  </si>
  <si>
    <t>Test:SR02C___HCM1_R_BC17</t>
  </si>
  <si>
    <t>Test:SR02C___HCM2___BC18</t>
  </si>
  <si>
    <t>Test:SR02C___HCM2_R_BC19</t>
  </si>
  <si>
    <t>Test:SR02C___HCM3___BC20</t>
  </si>
  <si>
    <t>Test:SR02C___HCM3_R_BC21</t>
  </si>
  <si>
    <t>Test:SR02C___HCM4___BC22</t>
  </si>
  <si>
    <t>Test:SR02C___HCM4_R_BC23</t>
  </si>
  <si>
    <t>Test:SR02C___HCM1___BM00</t>
  </si>
  <si>
    <t>PS_INTLK_OK</t>
  </si>
  <si>
    <t>Test:SR02C___HCM1___BM01</t>
  </si>
  <si>
    <t>Test:SR02C___HCM1___BM02</t>
  </si>
  <si>
    <t>Test:SR02C___HCM2___BM03</t>
  </si>
  <si>
    <t>Test:SR02C___HCM2___BM04</t>
  </si>
  <si>
    <t>Test:SR02C___HCM2___BM05</t>
  </si>
  <si>
    <t>Test:SR02C___HCM3___BM06</t>
  </si>
  <si>
    <t>Test:SR02C___HCM3___BM07</t>
  </si>
  <si>
    <t>Test:SR02C___HCM3___BM08</t>
  </si>
  <si>
    <t>Test:SR02C___HCM4___BM09</t>
  </si>
  <si>
    <t>Test:SR02C___HCM4___BM10</t>
  </si>
  <si>
    <t>Test:SR02C___HCM4___BM11</t>
  </si>
  <si>
    <t>Test:SR03C___QD1____AC00</t>
  </si>
  <si>
    <t>Test:SR03C___QD2____AC01</t>
  </si>
  <si>
    <t>Test:SR03C___QF1____AC02</t>
  </si>
  <si>
    <t>Test:SR03C___QF2____AC03</t>
  </si>
  <si>
    <t>Test:SR03C___QD1____AM00</t>
  </si>
  <si>
    <t>Test:SR03C___QD2____AM01</t>
  </si>
  <si>
    <t>Test:SR03C___QF1____AM02</t>
  </si>
  <si>
    <t>Test:SR03C___QF2____AM03</t>
  </si>
  <si>
    <t>Test:SR03C___QD1____BC16</t>
  </si>
  <si>
    <t>Test:SR03C___QD1__R_BC17</t>
  </si>
  <si>
    <t>Test:SR03C___QD2____BC18</t>
  </si>
  <si>
    <t>Test:SR03C___QD2__R_BC19</t>
  </si>
  <si>
    <t>Test:SR03C___QF1____BC20</t>
  </si>
  <si>
    <t>Test:SR03C___QF1__R_BC21</t>
  </si>
  <si>
    <t>Test:SR03C___QF2____BC22</t>
  </si>
  <si>
    <t>Test:SR03C___QF2__R_BC23</t>
  </si>
  <si>
    <t>Test:SR03C___QD1____BM00</t>
  </si>
  <si>
    <t>Test:SR03C___QD1____BM01</t>
  </si>
  <si>
    <t>Test:SR03C___QD1____BM02</t>
  </si>
  <si>
    <t>Test:SR03C___QD2____BM03</t>
  </si>
  <si>
    <t>Test:SR03C___QD2____BM04</t>
  </si>
  <si>
    <t>Test:SR03C___QD2____BM05</t>
  </si>
  <si>
    <t>Test:SR03C___QF1____BM06</t>
  </si>
  <si>
    <t>Test:SR03C___QF1____BM07</t>
  </si>
  <si>
    <t>Test:SR03C___QF1____BM08</t>
  </si>
  <si>
    <t>Test:SR03C___QF2____BM09</t>
  </si>
  <si>
    <t>Test:SR03C___QF2____BM10</t>
  </si>
  <si>
    <t>Test:SR03C___QF2____BM11</t>
  </si>
  <si>
    <t>Number of AC</t>
  </si>
  <si>
    <t>ESLO = (FS_VAL - OFFSET)/10</t>
  </si>
  <si>
    <t>Linac AC/AM connector</t>
  </si>
  <si>
    <t>Number of AM</t>
  </si>
  <si>
    <t>EOFF = OFFSET</t>
  </si>
  <si>
    <t>A+</t>
  </si>
  <si>
    <t>Number of BC</t>
  </si>
  <si>
    <t>B-</t>
  </si>
  <si>
    <t>Number of BM</t>
  </si>
  <si>
    <t>Volts = 10*(Val-OFFSET)/(FS_VAL-OFFSET)</t>
  </si>
  <si>
    <t>C Open</t>
  </si>
  <si>
    <t>Val = Volts*(FS_VAL-OFFSET)/10 + OFFSET</t>
  </si>
  <si>
    <t>Val = Volts*ESLO + EOFF</t>
  </si>
  <si>
    <t>Volts = (Val - EOFF)/ESLO</t>
  </si>
  <si>
    <t>Max Power: Imax^2 R or Vmax^2 / R</t>
  </si>
  <si>
    <t>Measured  (Polarity for voltages:  blk (or 2) common, red (or 1) +)</t>
  </si>
  <si>
    <t>Channel name aliases - ILC to Caen EPICS Driver</t>
  </si>
  <si>
    <t>Looked up (parameter list, etc.)</t>
  </si>
  <si>
    <t>New Rack Location</t>
  </si>
  <si>
    <t>Magnet</t>
  </si>
  <si>
    <t>2012 Power Supply</t>
  </si>
  <si>
    <t>Lower Limit [Amps]</t>
  </si>
  <si>
    <t>Upper Limit [Amps]</t>
  </si>
  <si>
    <t>New P.S. Max. [Amps]
</t>
  </si>
  <si>
    <t>Old P.S. [Watts]</t>
  </si>
  <si>
    <t>New P.S. [Watts]</t>
  </si>
  <si>
    <t>Nominal Setpoint or 1A [Amps]</t>
  </si>
  <si>
    <t>Ammeter for old P.S.</t>
  </si>
  <si>
    <t>Volts at old P.S</t>
  </si>
  <si>
    <t>Volts at magnet old P.S.</t>
  </si>
  <si>
    <t>Volts at magnet new P.S.</t>
  </si>
  <si>
    <t>Red or #1 Wire to Caen Pin #</t>
  </si>
  <si>
    <t>ILC DAC at Nominal [Volts]</t>
  </si>
  <si>
    <t>IRM DAC at Nominal [Volts]</t>
  </si>
  <si>
    <t>Resistance at P.S. [Ohms]</t>
  </si>
  <si>
    <t>Resistance at Magnet [Ohms]</t>
  </si>
  <si>
    <t>Inductance at P.S. [mHenry]
</t>
  </si>
  <si>
    <t>Inductance at Magnet [mHenry]
</t>
  </si>
  <si>
    <t>Nominal Ramp Rate [A/sec]</t>
  </si>
  <si>
    <t>Max Ramp Rate [A/sec]</t>
  </si>
  <si>
    <t>Intlk</t>
  </si>
  <si>
    <t>P</t>
  </si>
  <si>
    <t>Caen S/N</t>
  </si>
  <si>
    <t>Chassis Count</t>
  </si>
  <si>
    <t>IP Address</t>
  </si>
  <si>
    <t>Hostname [.als.lbl.gov]</t>
  </si>
  <si>
    <t>SIOC EPICS Prefix</t>
  </si>
  <si>
    <t>AC aliases to Setpoint</t>
  </si>
  <si>
    <t>AM aliases to CurrentRBV</t>
  </si>
  <si>
    <t>On BC aliases to Enable</t>
  </si>
  <si>
    <t>Reset aliases to Reset (New PV)</t>
  </si>
  <si>
    <t>On BM aliases to SupplyOn</t>
  </si>
  <si>
    <t>Ready BM aliases to GenericFault (Change Ready to Fault???)</t>
  </si>
  <si>
    <t>Ramp rate aliases to SlewRate (New PV)</t>
  </si>
  <si>
    <t>Max Resistive Voltage
</t>
  </si>
  <si>
    <t>Nominal [Volts]</t>
  </si>
  <si>
    <t>Resistance [Ohms]</t>
  </si>
  <si>
    <t>Inductance [mHenry]
</t>
  </si>
  <si>
    <t>ILC # or Order</t>
  </si>
  <si>
    <t>Ethernet Switch Location</t>
  </si>
  <si>
    <t>Enet Cable Length</t>
  </si>
  <si>
    <t>?</t>
  </si>
  <si>
    <t>131.243.89.21</t>
  </si>
  <si>
    <t>gtlbc1</t>
  </si>
  <si>
    <t>CAENA36XX:1</t>
  </si>
  <si>
    <t>BTS corrector test load (ID # BC26)</t>
  </si>
  <si>
    <t>Injector Replacement</t>
  </si>
  <si>
    <t>ILC channel naming map (alias) to the Caen channel names</t>
  </si>
  <si>
    <t>18 ILC</t>
  </si>
  <si>
    <t>LI01</t>
  </si>
  <si>
    <t>GTL:BC1</t>
  </si>
  <si>
    <t>Techron 7520 23V 6.25A</t>
  </si>
  <si>
    <t>Pin 2 (-)</t>
  </si>
  <si>
    <t>131.243.89.18</t>
  </si>
  <si>
    <t>li01gtlbc1</t>
  </si>
  <si>
    <t>GTL_____BC1____AC00</t>
  </si>
  <si>
    <t>GTL_____BC1____AM00</t>
  </si>
  <si>
    <t>GTL_____BC1____BC23</t>
  </si>
  <si>
    <t>GTL_____BC1__R_BC01</t>
  </si>
  <si>
    <t>GTL_____BC1____BM14</t>
  </si>
  <si>
    <t>GTL_____BC1____BM15</t>
  </si>
  <si>
    <t>GTL_____BC1____AC30</t>
  </si>
  <si>
    <t>New PV - On (BC &amp; BM) and Ready (BM)</t>
  </si>
  <si>
    <t>GTL:BC2</t>
  </si>
  <si>
    <t>131.243.89.19</t>
  </si>
  <si>
    <t>li01gtlbc2</t>
  </si>
  <si>
    <t>GTL_____BC2____AC01</t>
  </si>
  <si>
    <t>GTL_____BC2____AM01</t>
  </si>
  <si>
    <t>GTL_____BC2____BC23</t>
  </si>
  <si>
    <t>GTL_____BC2__R_BC01</t>
  </si>
  <si>
    <t>GTL_____BC2____BM14</t>
  </si>
  <si>
    <t>GTL_____BC2____BM15</t>
  </si>
  <si>
    <t>GTL_____BC2____AC30</t>
  </si>
  <si>
    <t>GTL:HCM1</t>
  </si>
  <si>
    <t>131.243.89.20</t>
  </si>
  <si>
    <t>li01gtlhcm1</t>
  </si>
  <si>
    <t>GTL_____HC1____AC03</t>
  </si>
  <si>
    <t>GTL_____HC1____AM03</t>
  </si>
  <si>
    <t>GTL_____HC1____BC22</t>
  </si>
  <si>
    <t>GTL_____HC1__R_BC01</t>
  </si>
  <si>
    <t>GTL_____HC1____BM06</t>
  </si>
  <si>
    <t>GTL_____HC1____BM07</t>
  </si>
  <si>
    <t>GTL_____HC1____AC30</t>
  </si>
  <si>
    <t>GTL:VCM1</t>
  </si>
  <si>
    <t>131.243.89.22</t>
  </si>
  <si>
    <t>li01gtlvcm1</t>
  </si>
  <si>
    <t>GTL_____VC1____AC02</t>
  </si>
  <si>
    <t>GTL_____VC1____AM02</t>
  </si>
  <si>
    <t>GTL_____VC1____BC22</t>
  </si>
  <si>
    <t>GTL_____VC1__R_BC01</t>
  </si>
  <si>
    <t>GTL_____VC1____BM06</t>
  </si>
  <si>
    <t>GTL_____VC1____BM07</t>
  </si>
  <si>
    <t>GTL_____VC1____AC30</t>
  </si>
  <si>
    <t>LI02</t>
  </si>
  <si>
    <t>GTL:HCM2</t>
  </si>
  <si>
    <t>131.243.89.23 </t>
  </si>
  <si>
    <t>li02gtlhcm2</t>
  </si>
  <si>
    <t>GTL_____HC2____AC01</t>
  </si>
  <si>
    <t>GTL_____HC2____AM01</t>
  </si>
  <si>
    <t>GTL_____HC2____BC23</t>
  </si>
  <si>
    <t>GTL_____HC2__R_BC01</t>
  </si>
  <si>
    <t>GTL_____HC2____BM14</t>
  </si>
  <si>
    <t>GTL_____HC2____BM15</t>
  </si>
  <si>
    <t>GTL_____HC2____AC30</t>
  </si>
  <si>
    <t>GTL:VCM2</t>
  </si>
  <si>
    <t>131.243.89.24</t>
  </si>
  <si>
    <t>li02gtlvcm2</t>
  </si>
  <si>
    <t>GTL_____VC2____AC00</t>
  </si>
  <si>
    <t>GTL_____VC2____AM00</t>
  </si>
  <si>
    <t>GTL_____VC2____BC23</t>
  </si>
  <si>
    <t>GTL_____VC2__R_BC01</t>
  </si>
  <si>
    <t>GTL_____VC2____BM14</t>
  </si>
  <si>
    <t>GTL_____VC2____BM15</t>
  </si>
  <si>
    <t>GTL_____VC2____AC30</t>
  </si>
  <si>
    <t>GTL:HCM3</t>
  </si>
  <si>
    <t>131.243.89.25</t>
  </si>
  <si>
    <t>li02gtlhcm3</t>
  </si>
  <si>
    <t>GTL_____HC3____AC03</t>
  </si>
  <si>
    <t>GTL_____HC3____AM03</t>
  </si>
  <si>
    <t>GTL_____HC3____BC22</t>
  </si>
  <si>
    <t>GTL_____HC3__R_BC01</t>
  </si>
  <si>
    <t>GTL_____HC3____BM06</t>
  </si>
  <si>
    <t>GTL_____HC3____BM07</t>
  </si>
  <si>
    <t>GTL_____HC3____AC30</t>
  </si>
  <si>
    <t>GTL:VCM3</t>
  </si>
  <si>
    <t>131.243.89.26</t>
  </si>
  <si>
    <t>li02gtlvcm3</t>
  </si>
  <si>
    <t>GTL_____VC3____AC02</t>
  </si>
  <si>
    <t>GTL_____VC3____AM02</t>
  </si>
  <si>
    <t>GTL_____VC3____BC22</t>
  </si>
  <si>
    <t>GTL_____VC3__R_BC01</t>
  </si>
  <si>
    <t>GTL_____VC3____BM06</t>
  </si>
  <si>
    <t>GTL_____VC3____BM07</t>
  </si>
  <si>
    <t>GTL_____VC3____AC30</t>
  </si>
  <si>
    <t>GTL:HCM4</t>
  </si>
  <si>
    <t>131.243.89.27</t>
  </si>
  <si>
    <t>li02gtlhcm4</t>
  </si>
  <si>
    <t>GTL_____HC4____AC01</t>
  </si>
  <si>
    <t>GTL_____HC4____AM01</t>
  </si>
  <si>
    <t>GTL_____HC4____BC23</t>
  </si>
  <si>
    <t>GTL_____HC4__R_BC01</t>
  </si>
  <si>
    <t>GTL_____HC4____BM14</t>
  </si>
  <si>
    <t>GTL_____HC4____BM15</t>
  </si>
  <si>
    <t>GTL_____HC4____AC30</t>
  </si>
  <si>
    <t>GTL:VCM4</t>
  </si>
  <si>
    <t>131.243.89.28</t>
  </si>
  <si>
    <t>li02gtlvcm4</t>
  </si>
  <si>
    <t>GTL_____VC4____AC00</t>
  </si>
  <si>
    <t>GTL_____VC4____AM00</t>
  </si>
  <si>
    <t>GTL_____VC4____BC23</t>
  </si>
  <si>
    <t>GTL_____VC4__R_BC01</t>
  </si>
  <si>
    <t>GTL_____VC4____BM14</t>
  </si>
  <si>
    <t>GTL_____VC4____BM15</t>
  </si>
  <si>
    <t>GTL_____VC4____AC30</t>
  </si>
  <si>
    <t>LN:HCM1</t>
  </si>
  <si>
    <t>131.243.89.34</t>
  </si>
  <si>
    <t>li02linachcm1</t>
  </si>
  <si>
    <t>LN______HC1____AC01</t>
  </si>
  <si>
    <t>LN______HC1____AM01</t>
  </si>
  <si>
    <t>LN______HC1____BC23</t>
  </si>
  <si>
    <t>LN______HC1__R_BC01</t>
  </si>
  <si>
    <t>LN______HC1____BM14</t>
  </si>
  <si>
    <t>LN______HC1____BM15</t>
  </si>
  <si>
    <t>LN______HC1____AC30</t>
  </si>
  <si>
    <t>LN:VCM1</t>
  </si>
  <si>
    <t> 131.243.89.35</t>
  </si>
  <si>
    <t>li02linacvcm1</t>
  </si>
  <si>
    <t>LN______VC1____AC00</t>
  </si>
  <si>
    <t>LN______VC1____AM00</t>
  </si>
  <si>
    <t>LN______VC1____BC23</t>
  </si>
  <si>
    <t>LN______VC1__R_BC01</t>
  </si>
  <si>
    <t>LN______VC1____BM14</t>
  </si>
  <si>
    <t>LN______VC1____BM15</t>
  </si>
  <si>
    <t>LN______VC1____AC30</t>
  </si>
  <si>
    <t>LI04</t>
  </si>
  <si>
    <t>LN:HCM2</t>
  </si>
  <si>
    <t>131.243.89.36</t>
  </si>
  <si>
    <t>li04linachcm2</t>
  </si>
  <si>
    <t>LN______HC2____AC03</t>
  </si>
  <si>
    <t>LN______HC2____AM03</t>
  </si>
  <si>
    <t>LN______HC2____BC22</t>
  </si>
  <si>
    <t>LN______HC2__R_BC01</t>
  </si>
  <si>
    <t>LN______HC2____BM06</t>
  </si>
  <si>
    <t>LN______HC2____BM07</t>
  </si>
  <si>
    <t>LN______HC2____AC30</t>
  </si>
  <si>
    <t>Power supply not working - Nominal is zero</t>
  </si>
  <si>
    <t>LN:VCM2</t>
  </si>
  <si>
    <t>131.243.89.37</t>
  </si>
  <si>
    <t>li04linacvcm2</t>
  </si>
  <si>
    <t>LN______VC2____AC02</t>
  </si>
  <si>
    <t>LN______VC2____AM02</t>
  </si>
  <si>
    <t>LN______VC2____BC22</t>
  </si>
  <si>
    <t>LN______VC2__R_BC01</t>
  </si>
  <si>
    <t>LN______VC2____BM06</t>
  </si>
  <si>
    <t>LN______VC2____BM07</t>
  </si>
  <si>
    <t>LN______VC2____AC30</t>
  </si>
  <si>
    <t>LN:Q1_1</t>
  </si>
  <si>
    <t>EMI (Elec. Meas.)  ?V, ?A</t>
  </si>
  <si>
    <t>Pin 1 (+)</t>
  </si>
  <si>
    <t>131.243.89.38</t>
  </si>
  <si>
    <t>li09linacquad1-1</t>
  </si>
  <si>
    <t>LN______Q1,1___AC00</t>
  </si>
  <si>
    <t>LN______Q1,1___AM00</t>
  </si>
  <si>
    <t>LN______Q1,1___BC23</t>
  </si>
  <si>
    <t>LN______Q1,1_R_BC01</t>
  </si>
  <si>
    <t>LN______Q1,1___BM14</t>
  </si>
  <si>
    <t>LN______Q1,1___BM15</t>
  </si>
  <si>
    <t>LN______Q1,1___AC30</t>
  </si>
  <si>
    <t>Alpha Scientific Magnetics, Model 2000, 10 Amp Max</t>
  </si>
  <si>
    <t>LN:Q1_2</t>
  </si>
  <si>
    <t> 131.243.89.39</t>
  </si>
  <si>
    <t>li09linacquad1-2</t>
  </si>
  <si>
    <t>LN______Q1,2___AC01</t>
  </si>
  <si>
    <t>LN______Q1,2___AM01</t>
  </si>
  <si>
    <t>LN______Q1,2___BC22</t>
  </si>
  <si>
    <t>LN______Q1,2_R_BC01</t>
  </si>
  <si>
    <t>LN______Q1,2___BM12</t>
  </si>
  <si>
    <t>LN______Q1,2___BM13</t>
  </si>
  <si>
    <t>LN______Q1,2___AC30</t>
  </si>
  <si>
    <t>S0713</t>
  </si>
  <si>
    <t>LTB:Q1_1</t>
  </si>
  <si>
    <t>Kepco 20V, 15A</t>
  </si>
  <si>
    <t>131.243.89.40</t>
  </si>
  <si>
    <t>s07ltbquad1-1</t>
  </si>
  <si>
    <t>LTB_____Q1,1___AC00</t>
  </si>
  <si>
    <t>LTB_____Q1,1___AM00</t>
  </si>
  <si>
    <t>LTB_____Q1,1___BC20</t>
  </si>
  <si>
    <t>LTB_____Q1,1_R_BC01</t>
  </si>
  <si>
    <t>LTB_____Q1,1___BM01</t>
  </si>
  <si>
    <t>LTB_____Q1,1___BM00</t>
  </si>
  <si>
    <t>LTB_____Q1,1___AC30</t>
  </si>
  <si>
    <t>7.3@8A</t>
  </si>
  <si>
    <t>Eng. Note M7023, Assy DWG 22Q9406</t>
  </si>
  <si>
    <t>LTB:Q1_2</t>
  </si>
  <si>
    <t>131.243.89.41</t>
  </si>
  <si>
    <t>s07ltbquad1-2</t>
  </si>
  <si>
    <t>LTB_____Q1,2___AC01</t>
  </si>
  <si>
    <t>LTB_____Q1,2___AM01</t>
  </si>
  <si>
    <t>LTB_____Q1,2___BC21</t>
  </si>
  <si>
    <t>LTB_____Q1,2_R_BC01</t>
  </si>
  <si>
    <t>LTB_____Q1,2___BM03</t>
  </si>
  <si>
    <t>LTB_____Q1,2___BM02</t>
  </si>
  <si>
    <t>LTB_____Q1,2___AC30</t>
  </si>
  <si>
    <t>LTB:Q2</t>
  </si>
  <si>
    <t> 131.243.89.42</t>
  </si>
  <si>
    <t>s07ltbquad2</t>
  </si>
  <si>
    <t>LTB_____Q2_____AC03</t>
  </si>
  <si>
    <t>LTB_____Q2_____AM03</t>
  </si>
  <si>
    <t>LTB_____Q2_____BC23</t>
  </si>
  <si>
    <t>LTB_____Q2___R_BC01</t>
  </si>
  <si>
    <t>LTB_____Q2_____BM07</t>
  </si>
  <si>
    <t>LTB_____Q2_____BM06</t>
  </si>
  <si>
    <t>LTB_____Q2_____AC30</t>
  </si>
  <si>
    <t>LTB:HCM1</t>
  </si>
  <si>
    <t>Techron 7521  23V 6.25A</t>
  </si>
  <si>
    <t>131.243.89.43</t>
  </si>
  <si>
    <t>s07ltbhcm1</t>
  </si>
  <si>
    <t>LTB_____HC1____AC02</t>
  </si>
  <si>
    <t>LTB_____HC1____AM02</t>
  </si>
  <si>
    <t>LTB_____HC1____BC22</t>
  </si>
  <si>
    <t>LTB_____HC1__R_BC01</t>
  </si>
  <si>
    <t>LTB_____HC1____BM05</t>
  </si>
  <si>
    <t>LTB_____HC1____BM04</t>
  </si>
  <si>
    <t>LTB_____HC1____AC30</t>
  </si>
  <si>
    <t>2.07@2.5A</t>
  </si>
  <si>
    <t>LSME-275 tested LTB correctors to 6 A</t>
  </si>
  <si>
    <t>LTB:HCM2</t>
  </si>
  <si>
    <t>131.243.89.44</t>
  </si>
  <si>
    <t>s07ltbhcm2</t>
  </si>
  <si>
    <t>LTB_____HC2____AC03</t>
  </si>
  <si>
    <t>LTB_____HC2____AM03</t>
  </si>
  <si>
    <t>LTB_____HC2____BC23</t>
  </si>
  <si>
    <t>LTB_____HC2__R_BC01</t>
  </si>
  <si>
    <t>LTB_____HC2____BM07</t>
  </si>
  <si>
    <t>LTB_____HC2____BM06</t>
  </si>
  <si>
    <t>LTB_____HC2____AC30</t>
  </si>
  <si>
    <t>LTB:Q3_1</t>
  </si>
  <si>
    <t> 131.243.89.45</t>
  </si>
  <si>
    <t>s07ltbquad3-1</t>
  </si>
  <si>
    <t>LTB_____Q3,1___AC00</t>
  </si>
  <si>
    <t>LTB_____Q3,1___AM00</t>
  </si>
  <si>
    <t>LTB_____Q3,1___BC20</t>
  </si>
  <si>
    <t>LTB_____Q3,1_R_BC01</t>
  </si>
  <si>
    <t>LTB_____Q3,1___BM01</t>
  </si>
  <si>
    <t>LTB_____Q3,1___BM00</t>
  </si>
  <si>
    <t>LTB_____Q3,1___AC30</t>
  </si>
  <si>
    <t>LTB:Q3_2</t>
  </si>
  <si>
    <t>131.243.89.46</t>
  </si>
  <si>
    <t>s07ltbquad3-2</t>
  </si>
  <si>
    <t>LTB_____Q3,2___AC01</t>
  </si>
  <si>
    <t>LTB_____Q3,2___AM01</t>
  </si>
  <si>
    <t>LTB_____Q3,2___BC21</t>
  </si>
  <si>
    <t>LTB_____Q3,2_R_BC01</t>
  </si>
  <si>
    <t>LTB_____Q3,2___BM03</t>
  </si>
  <si>
    <t>LTB_____Q3,2___BM02</t>
  </si>
  <si>
    <t>LTB_____Q3,2___AC30</t>
  </si>
  <si>
    <t>S0715</t>
  </si>
  <si>
    <t>LTB:VCM1</t>
  </si>
  <si>
    <t>131.243.89.47</t>
  </si>
  <si>
    <t>s07ltbvcm1</t>
  </si>
  <si>
    <t>LTB_____VC1____AC02</t>
  </si>
  <si>
    <t>LTB_____VC1____AM02</t>
  </si>
  <si>
    <t>LTB_____VC1____BC22</t>
  </si>
  <si>
    <t>LTB_____VC1__R_BC01</t>
  </si>
  <si>
    <t>LTB_____VC1____BM05</t>
  </si>
  <si>
    <t>LTB_____VC1____BM04</t>
  </si>
  <si>
    <t>LTB_____VC1____AC30</t>
  </si>
  <si>
    <t>LTB:VCM2</t>
  </si>
  <si>
    <t>131.243.89.48</t>
  </si>
  <si>
    <t>s07ltbvcm2</t>
  </si>
  <si>
    <t>LTB_____VC2____AC03</t>
  </si>
  <si>
    <t>LTB_____VC2____AM03</t>
  </si>
  <si>
    <t>LTB_____VC2____BC23</t>
  </si>
  <si>
    <t>LTB_____VC2__R_BC01</t>
  </si>
  <si>
    <t>LTB_____VC2____BM07</t>
  </si>
  <si>
    <t>LTB_____VC2____BM06</t>
  </si>
  <si>
    <t>LTB_____VC2____AC30</t>
  </si>
  <si>
    <t>LTB:VCM3</t>
  </si>
  <si>
    <t>131.243.89.49</t>
  </si>
  <si>
    <t>s07ltbvcm3</t>
  </si>
  <si>
    <t>LTB_____VC3____AC00</t>
  </si>
  <si>
    <t>LTB_____VC3____AM00</t>
  </si>
  <si>
    <t>LTB_____VC3____BC20</t>
  </si>
  <si>
    <t>LTB_____VC3__R_BC01</t>
  </si>
  <si>
    <t>LTB_____VC3____BM01</t>
  </si>
  <si>
    <t>LTB_____VC3____BM00</t>
  </si>
  <si>
    <t>LTB_____VC3____AC30</t>
  </si>
  <si>
    <t>LTB:VCM4</t>
  </si>
  <si>
    <t>131.243.89.56 </t>
  </si>
  <si>
    <t>s07ltbvcm4</t>
  </si>
  <si>
    <t>LTB_____VC4____AC01</t>
  </si>
  <si>
    <t>LTB_____VC4____AM01</t>
  </si>
  <si>
    <t>LTB_____VC4____BC21</t>
  </si>
  <si>
    <t>LTB_____VC4__R_BC01</t>
  </si>
  <si>
    <t>LTB_____VC4____BM03</t>
  </si>
  <si>
    <t>LTB_____VC4____BM02</t>
  </si>
  <si>
    <t>LTB_____VC4____AC30</t>
  </si>
  <si>
    <t>S0814</t>
  </si>
  <si>
    <t>LTB:VCM5</t>
  </si>
  <si>
    <t>131.243.89.57</t>
  </si>
  <si>
    <t>s08ltbvcm5</t>
  </si>
  <si>
    <t>LTB_____VC5____AC00</t>
  </si>
  <si>
    <t>LTB_____VC5____AM00</t>
  </si>
  <si>
    <t>LTB_____VC5____BC20</t>
  </si>
  <si>
    <t>LTB_____VC5__R_BC01</t>
  </si>
  <si>
    <t>LTB_____VC5____BM01</t>
  </si>
  <si>
    <t>LTB_____VC5____BM00</t>
  </si>
  <si>
    <t>LTB_____VC5____AC30</t>
  </si>
  <si>
    <t>LTB:VCM6</t>
  </si>
  <si>
    <t>131.243.89.58</t>
  </si>
  <si>
    <t>s08ltbvcm6</t>
  </si>
  <si>
    <t>LTB_____VC6____AC01</t>
  </si>
  <si>
    <t>LTB_____VC6____AM01</t>
  </si>
  <si>
    <t>LTB_____VC6____BC21</t>
  </si>
  <si>
    <t>LTB_____VC6__R_BC01</t>
  </si>
  <si>
    <t>LTB_____VC6____BM03</t>
  </si>
  <si>
    <t>LTB_____VC6____BM02</t>
  </si>
  <si>
    <t>LTB_____VC6____AC30</t>
  </si>
  <si>
    <t>LTB:VCM7</t>
  </si>
  <si>
    <t> 131.243.89.59</t>
  </si>
  <si>
    <t>s08ltbvcm7</t>
  </si>
  <si>
    <t>LTB_____VC7____AC02</t>
  </si>
  <si>
    <t>LTB_____VC7____AM02</t>
  </si>
  <si>
    <t>LTB_____VC7____BC22</t>
  </si>
  <si>
    <t>LTB_____VC7__R_BC01</t>
  </si>
  <si>
    <t>LTB_____VC7____BM05</t>
  </si>
  <si>
    <t>LTB_____VC7____BM04</t>
  </si>
  <si>
    <t>LTB_____VC7____AC30</t>
  </si>
  <si>
    <t>HCM7 magnet not used-likely a BR conflict</t>
  </si>
  <si>
    <t>LTB:B3</t>
  </si>
  <si>
    <t>Kepco 36V, 15A</t>
  </si>
  <si>
    <t>131.243.89.60</t>
  </si>
  <si>
    <t>s08ltbbend3</t>
  </si>
  <si>
    <t>LTB_____B3_____AC03</t>
  </si>
  <si>
    <t>LTB_____B3_____AM03</t>
  </si>
  <si>
    <t>LTB_____B3_____BC23</t>
  </si>
  <si>
    <t>LTB_____B3___R_BC01</t>
  </si>
  <si>
    <t>LTB_____B3_____BM07</t>
  </si>
  <si>
    <t>LTB_____B3_____BM06</t>
  </si>
  <si>
    <t>LTB_____B3_____AC30</t>
  </si>
  <si>
    <t>4.7m?</t>
  </si>
  <si>
    <t>Interlocked on water flow, Klixon</t>
  </si>
  <si>
    <t>S0813</t>
  </si>
  <si>
    <t>LTB:Q4_1</t>
  </si>
  <si>
    <t>131.243.89.61</t>
  </si>
  <si>
    <t>s08ltbquad4-1</t>
  </si>
  <si>
    <t>LTB_____Q4,1_R_BC01</t>
  </si>
  <si>
    <t>LTB_____Q4,1___AC30</t>
  </si>
  <si>
    <t>LTB:Q4_2</t>
  </si>
  <si>
    <t>131.243.89.62</t>
  </si>
  <si>
    <t>s08ltbquad4-2</t>
  </si>
  <si>
    <t>LTB_____Q4,2_R_BC01</t>
  </si>
  <si>
    <t>LTB_____Q4,2___AC30</t>
  </si>
  <si>
    <t>LTB:Q5</t>
  </si>
  <si>
    <t>131.243.89.63</t>
  </si>
  <si>
    <t>s08ltbquad5</t>
  </si>
  <si>
    <t>LTB_____Q5___R_BC01</t>
  </si>
  <si>
    <t>LTB_____Q5_____AC30</t>
  </si>
  <si>
    <t>All BTS correctors use 14 AWG conductors</t>
  </si>
  <si>
    <t>LTB:Q6</t>
  </si>
  <si>
    <t>131.243.89.64</t>
  </si>
  <si>
    <t>s08ltbquad6</t>
  </si>
  <si>
    <t>LTB_____Q6_____AC00</t>
  </si>
  <si>
    <t>LTB_____Q6_____AM00</t>
  </si>
  <si>
    <t>LTB_____Q6_____BC20</t>
  </si>
  <si>
    <t>LTB_____Q6___R_BC01</t>
  </si>
  <si>
    <t>LTB_____Q6_____BM01</t>
  </si>
  <si>
    <t>LTB_____Q6_____BM00</t>
  </si>
  <si>
    <t>LTB_____Q6_____AC30</t>
  </si>
  <si>
    <t>BTS Correctors 3-7 look similar to LTB correctors</t>
  </si>
  <si>
    <t>B0220</t>
  </si>
  <si>
    <t>BTS:HCM1</t>
  </si>
  <si>
    <t>131.243.89.65 </t>
  </si>
  <si>
    <t>b02btshcm1</t>
  </si>
  <si>
    <t>BTS_____HCM1___AC00</t>
  </si>
  <si>
    <t>BTS_____HCM1___AM00</t>
  </si>
  <si>
    <t>BTS_____HCM1___BC16</t>
  </si>
  <si>
    <t>BTS_____HCM1_R_BC01</t>
  </si>
  <si>
    <t>BTS_____HCM1___BM01</t>
  </si>
  <si>
    <t>BTS_____HCM1___BM00</t>
  </si>
  <si>
    <t>BTS_____HCM1___AC30</t>
  </si>
  <si>
    <t>7.5@6A</t>
  </si>
  <si>
    <t>TC02 (low Volts &amp; AM=.17A?), M7065, Assy DWG 22Q5746, 5mR</t>
  </si>
  <si>
    <t>BTS:HCM2</t>
  </si>
  <si>
    <t>131.243.89.66</t>
  </si>
  <si>
    <t>b02btshcm2</t>
  </si>
  <si>
    <t>BTS_____HCM2___AC01</t>
  </si>
  <si>
    <t>BTS_____HCM2___AM01</t>
  </si>
  <si>
    <t>BTS_____HCM2___BC17</t>
  </si>
  <si>
    <t>BTS_____HCM2_R_BC01</t>
  </si>
  <si>
    <t>BTS_____HCM2___BM03</t>
  </si>
  <si>
    <t>BTS_____HCM2___BM02</t>
  </si>
  <si>
    <t>BTS_____HCM2___AC30</t>
  </si>
  <si>
    <t>TC08</t>
  </si>
  <si>
    <t>BTS:VCM1</t>
  </si>
  <si>
    <t>131.243.89.69</t>
  </si>
  <si>
    <t>b02btsvcm1</t>
  </si>
  <si>
    <t>BTS_____VCM1___AC00</t>
  </si>
  <si>
    <t>BTS_____VCM1___AM00</t>
  </si>
  <si>
    <t>BTS_____VCM1___BC20</t>
  </si>
  <si>
    <t>BTS_____VCM1_R_BC01</t>
  </si>
  <si>
    <t>BTS_____VCM1___BM01</t>
  </si>
  <si>
    <t>BTS_____VCM1___BM00</t>
  </si>
  <si>
    <t>BTS_____VCM1___AC30</t>
  </si>
  <si>
    <t>TC01  (no label, but only 8 measured in M7140)</t>
  </si>
  <si>
    <t>BTS:VCM2</t>
  </si>
  <si>
    <t>131.243.89.70</t>
  </si>
  <si>
    <t>b02btsvcm2</t>
  </si>
  <si>
    <t>BTS_____VCM2___AC01</t>
  </si>
  <si>
    <t>BTS_____VCM2___AM01</t>
  </si>
  <si>
    <t>BTS_____VCM2___BC21</t>
  </si>
  <si>
    <t>BTS_____VCM2_R_BC01</t>
  </si>
  <si>
    <t>BTS_____VCM2___BM03</t>
  </si>
  <si>
    <t>BTS_____VCM2___BM02</t>
  </si>
  <si>
    <t>BTS_____VCM2___AC30</t>
  </si>
  <si>
    <t>TC05  (5 mR, 230 lb)</t>
  </si>
  <si>
    <t>B0219</t>
  </si>
  <si>
    <t>BTS:HCM3</t>
  </si>
  <si>
    <t>131.243.89.67</t>
  </si>
  <si>
    <t>b02btshcm3</t>
  </si>
  <si>
    <t>BTS_____HCM3___AC02</t>
  </si>
  <si>
    <t>BTS_____HCM3___AM02</t>
  </si>
  <si>
    <t>BTS_____HCM3___BC18</t>
  </si>
  <si>
    <t>BTS_____HCM3_R_BC01</t>
  </si>
  <si>
    <t>BTS_____HCM3___BM05</t>
  </si>
  <si>
    <t>BTS_____HCM3___BM04</t>
  </si>
  <si>
    <t>BTS_____HCM3___AC30</t>
  </si>
  <si>
    <t>BTS08  (432 turns, AssyDWG 22Q7476)</t>
  </si>
  <si>
    <t>BTS:HCM4</t>
  </si>
  <si>
    <t>131.243.89.68</t>
  </si>
  <si>
    <t>b02btshcm4</t>
  </si>
  <si>
    <t>BTS_____HCM4___AC03</t>
  </si>
  <si>
    <t>BTS_____HCM4___AM03</t>
  </si>
  <si>
    <t>BTS_____HCM4___BC19</t>
  </si>
  <si>
    <t>BTS_____HCM4_R_BC01</t>
  </si>
  <si>
    <t>BTS_____HCM4___BM07</t>
  </si>
  <si>
    <t>BTS_____HCM4___BM06</t>
  </si>
  <si>
    <t>BTS_____HCM4___AC30</t>
  </si>
  <si>
    <t>BTS01</t>
  </si>
  <si>
    <t>BTS:VCM3</t>
  </si>
  <si>
    <t>131.243.89.71</t>
  </si>
  <si>
    <t>b02btsvcm3</t>
  </si>
  <si>
    <t>BTS_____VCM3___AC02</t>
  </si>
  <si>
    <t>BTS_____VCM3___AM02</t>
  </si>
  <si>
    <t>BTS_____VCM3___BC22</t>
  </si>
  <si>
    <t>BTS_____VCM3_R_BC01</t>
  </si>
  <si>
    <t>BTS_____VCM3___BM05</t>
  </si>
  <si>
    <t>BTS_____VCM3___BM04</t>
  </si>
  <si>
    <t>BTS_____VCM3___AC30</t>
  </si>
  <si>
    <t>BTS05  (no label but test magnet is BTS03, so only 05 of 11 is left)</t>
  </si>
  <si>
    <t>BTS:VCM4</t>
  </si>
  <si>
    <t>131.243.89.72</t>
  </si>
  <si>
    <t>b02btsvcm4</t>
  </si>
  <si>
    <t>BTS_____VCM4___AC03</t>
  </si>
  <si>
    <t>BTS_____VCM4___AM03</t>
  </si>
  <si>
    <t>BTS_____VCM4___BC23</t>
  </si>
  <si>
    <t>BTS_____VCM4_R_BC01</t>
  </si>
  <si>
    <t>BTS_____VCM4___BM07</t>
  </si>
  <si>
    <t>BTS_____VCM4___BM06</t>
  </si>
  <si>
    <t>BTS_____VCM4___AC30</t>
  </si>
  <si>
    <t>BTS02</t>
  </si>
  <si>
    <t>S1117</t>
  </si>
  <si>
    <t>BTS:HCM5</t>
  </si>
  <si>
    <t>131.243.196.55</t>
  </si>
  <si>
    <t>s11btshcm5</t>
  </si>
  <si>
    <t>BTS_____HCM5___AC00</t>
  </si>
  <si>
    <t>BTS_____HCM5___AM00</t>
  </si>
  <si>
    <t>BTS_____HCM5___BC16</t>
  </si>
  <si>
    <t>BTS_____HCM5_R_BC01</t>
  </si>
  <si>
    <t>BTS_____HCM5___BM01</t>
  </si>
  <si>
    <t>BTS_____HCM5___BM00</t>
  </si>
  <si>
    <t>BTS_____HCM5___AC30</t>
  </si>
  <si>
    <t>BTS10</t>
  </si>
  <si>
    <t>S1120</t>
  </si>
  <si>
    <t>BTS:HCM6</t>
  </si>
  <si>
    <t>131.243.196.56</t>
  </si>
  <si>
    <t>s11btshcm6</t>
  </si>
  <si>
    <t>BTS_____HCM6___AC01</t>
  </si>
  <si>
    <t>BTS_____HCM6___AM01</t>
  </si>
  <si>
    <t>BTS_____HCM6___BC17</t>
  </si>
  <si>
    <t>BTS_____HCM6_R_BC01</t>
  </si>
  <si>
    <t>BTS_____HCM6___BM03</t>
  </si>
  <si>
    <t>BTS_____HCM6___BM02</t>
  </si>
  <si>
    <t>BTS_____HCM6___AC30</t>
  </si>
  <si>
    <t>BTS09</t>
  </si>
  <si>
    <t>BTS:HCM7</t>
  </si>
  <si>
    <t>131.243.196.57</t>
  </si>
  <si>
    <t>s11btshcm7</t>
  </si>
  <si>
    <t>BTS_____HCM7___AC02</t>
  </si>
  <si>
    <t>BTS_____HCM7___AM02</t>
  </si>
  <si>
    <t>BTS_____HCM7___BC18</t>
  </si>
  <si>
    <t>BTS_____HCM7_R_BC01</t>
  </si>
  <si>
    <t>BTS_____HCM7___BM05</t>
  </si>
  <si>
    <t>BTS_____HCM7___BM04</t>
  </si>
  <si>
    <t>BTS_____HCM7___AC30</t>
  </si>
  <si>
    <t>BTS11</t>
  </si>
  <si>
    <t>S1118</t>
  </si>
  <si>
    <t>BTS:VCM5</t>
  </si>
  <si>
    <t>131.243.196.59</t>
  </si>
  <si>
    <t>s11btsvcm5</t>
  </si>
  <si>
    <t>BTS_____VCM5___AC00</t>
  </si>
  <si>
    <t>BTS_____VCM5___AM00</t>
  </si>
  <si>
    <t>BTS_____VCM5___BC20</t>
  </si>
  <si>
    <t>BTS_____VCM5_R_BC01</t>
  </si>
  <si>
    <t>BTS_____VCM5___BM01</t>
  </si>
  <si>
    <t>BTS_____VCM5___BM00</t>
  </si>
  <si>
    <t>BTS_____VCM5___AC30</t>
  </si>
  <si>
    <t>BTS04</t>
  </si>
  <si>
    <t>BTS:VCM6</t>
  </si>
  <si>
    <t>131.243.196.60</t>
  </si>
  <si>
    <t>s11btsvcm6</t>
  </si>
  <si>
    <t>BTS_____VCM6___AC01</t>
  </si>
  <si>
    <t>BTS_____VCM6___AM01</t>
  </si>
  <si>
    <t>BTS_____VCM6___BC21</t>
  </si>
  <si>
    <t>BTS_____VCM6_R_BC01</t>
  </si>
  <si>
    <t>BTS_____VCM6___BM03</t>
  </si>
  <si>
    <t>BTS_____VCM6___BM02</t>
  </si>
  <si>
    <t>BTS_____VCM6___AC30</t>
  </si>
  <si>
    <t>BTS07</t>
  </si>
  <si>
    <t>BTS:VCM7</t>
  </si>
  <si>
    <t>131.243.196.61</t>
  </si>
  <si>
    <t>s11btsvcm7</t>
  </si>
  <si>
    <t>BTS_____VCM7___AC02</t>
  </si>
  <si>
    <t>BTS_____VCM7___AM02</t>
  </si>
  <si>
    <t>BTS_____VCM7___BC22</t>
  </si>
  <si>
    <t>BTS_____VCM7_R_BC01</t>
  </si>
  <si>
    <t>BTS_____VCM7___BM05</t>
  </si>
  <si>
    <t>BTS_____VCM7___BM04</t>
  </si>
  <si>
    <t>BTS_____VCM7___AC30</t>
  </si>
  <si>
    <t>BTS06</t>
  </si>
  <si>
    <t>BTS:HCM8</t>
  </si>
  <si>
    <t>131.243.196.58</t>
  </si>
  <si>
    <t>s11btshcm8</t>
  </si>
  <si>
    <t>BTS_____HCM8___AC03</t>
  </si>
  <si>
    <t>BTS_____HCM8___AM03</t>
  </si>
  <si>
    <t>BTS_____HCM8___BC19</t>
  </si>
  <si>
    <t>BTS_____HCM8_R_BC01</t>
  </si>
  <si>
    <t>BTS_____HCM8___BM07</t>
  </si>
  <si>
    <t>BTS_____HCM8___BM06</t>
  </si>
  <si>
    <t>BTS_____HCM8___AC30</t>
  </si>
  <si>
    <t>TC04</t>
  </si>
  <si>
    <t>BTS:VCM8</t>
  </si>
  <si>
    <t>131.243.196.62</t>
  </si>
  <si>
    <t>s11btsvcm8</t>
  </si>
  <si>
    <t>BTS_____VCM8___AC03</t>
  </si>
  <si>
    <t>BTS_____VCM8___AM03</t>
  </si>
  <si>
    <t>BTS_____VCM8___BC23</t>
  </si>
  <si>
    <t>BTS_____VCM8_R_BC01</t>
  </si>
  <si>
    <t>BTS_____VCM8___BM07</t>
  </si>
  <si>
    <t>BTS_____VCM8___BM06</t>
  </si>
  <si>
    <t>BTS_____VCM8___AC30</t>
  </si>
  <si>
    <t>TC03</t>
  </si>
  <si>
    <t>BTS:HCM9</t>
  </si>
  <si>
    <t>131.243.196.63</t>
  </si>
  <si>
    <t>s11btshcm9</t>
  </si>
  <si>
    <t>BTS_____HCM9___AC00</t>
  </si>
  <si>
    <t>BTS_____HCM9___AM00</t>
  </si>
  <si>
    <t>BTS_____HCM9___BC16</t>
  </si>
  <si>
    <t>BTS_____HCM9_R_BC01</t>
  </si>
  <si>
    <t>BTS_____HCM9___BM01</t>
  </si>
  <si>
    <t>BTS_____HCM9___BM00</t>
  </si>
  <si>
    <t>BTS_____HCM9___AC30</t>
  </si>
  <si>
    <t>TC06</t>
  </si>
  <si>
    <t>BTS:VCM9</t>
  </si>
  <si>
    <t>131.243.196.64</t>
  </si>
  <si>
    <t>s11btsvcm9</t>
  </si>
  <si>
    <t>BTS_____VCM9___AC01</t>
  </si>
  <si>
    <t>BTS_____VCM9___AM01</t>
  </si>
  <si>
    <t>BTS_____VCM9___BC17</t>
  </si>
  <si>
    <t>BTS_____VCM9_R_BC01</t>
  </si>
  <si>
    <t>BTS_____VCM9___BM03</t>
  </si>
  <si>
    <t>BTS_____VCM9___BM02</t>
  </si>
  <si>
    <t>BTS_____VCM9___AC30</t>
  </si>
  <si>
    <t>TC07</t>
  </si>
  <si>
    <t>B0221</t>
  </si>
  <si>
    <t>BTS:Q2_2</t>
  </si>
  <si>
    <t>Kepco 15V, 50A</t>
  </si>
  <si>
    <t>131.243.89.73</t>
  </si>
  <si>
    <t>b02btsquad2-2</t>
  </si>
  <si>
    <t>BTS_____Q2,2_R_BC01</t>
  </si>
  <si>
    <t>BTS_____Q2,2___AC30</t>
  </si>
  <si>
    <t>12.4@40A</t>
  </si>
  <si>
    <t>Polarity: Blk-Common-Term1, Red-Plus-Term2 label</t>
  </si>
  <si>
    <t>BTS:Q3_1</t>
  </si>
  <si>
    <t>131.243.89.74</t>
  </si>
  <si>
    <t>b02btsquad3-1</t>
  </si>
  <si>
    <t>BTS_____Q3,1_R_BC01</t>
  </si>
  <si>
    <t>BTS_____Q3,1___AC30</t>
  </si>
  <si>
    <t>IRM - Inverpower</t>
  </si>
  <si>
    <t>AC</t>
  </si>
  <si>
    <t>AM</t>
  </si>
  <si>
    <t>On BC</t>
  </si>
  <si>
    <t>On BM</t>
  </si>
  <si>
    <t>Ready BM</t>
  </si>
  <si>
    <t>3 ILC</t>
  </si>
  <si>
    <t>B0222</t>
  </si>
  <si>
    <t>BTS:Q1</t>
  </si>
  <si>
    <t>Inverpower 550</t>
  </si>
  <si>
    <t>Yes</t>
  </si>
  <si>
    <t>27.9@90A</t>
  </si>
  <si>
    <t>Interlocked on water flow, Klixon (1/0 Gauge)</t>
  </si>
  <si>
    <t>Covered on the IRM tab.</t>
  </si>
  <si>
    <t>BTS:Q2.1</t>
  </si>
  <si>
    <t>BTS:Q3.2</t>
  </si>
  <si>
    <t>S1119</t>
  </si>
  <si>
    <t>BTS:Q4</t>
  </si>
  <si>
    <t>BTS:Q5.1</t>
  </si>
  <si>
    <t>34.1@110A</t>
  </si>
  <si>
    <t>BTS:Q5.2</t>
  </si>
  <si>
    <t>BTS:Q6.1</t>
  </si>
  <si>
    <t>BTS:Q6.2</t>
  </si>
  <si>
    <t>BTS:Q7</t>
  </si>
  <si>
    <t>IRM - El</t>
  </si>
  <si>
    <t>5 ILC</t>
  </si>
  <si>
    <t>GTL:SOL1</t>
  </si>
  <si>
    <t>EM TCR
</t>
  </si>
  <si>
    <t>Print 23W1924
</t>
  </si>
  <si>
    <t>GTL:SOL2</t>
  </si>
  <si>
    <t>GTL:SOL3</t>
  </si>
  <si>
    <t>LI03</t>
  </si>
  <si>
    <t>LN:SOL1</t>
  </si>
  <si>
    <t>Print 23W1914</t>
  </si>
  <si>
    <t>LN:SOL2</t>
  </si>
  <si>
    <t>LN:SOL3</t>
  </si>
  <si>
    <t>LN:SOL4</t>
  </si>
  <si>
    <t>S0714</t>
  </si>
  <si>
    <t>LTB:BS</t>
  </si>
  <si>
    <t>EM TCR 12V, 220A</t>
  </si>
  <si>
    <t>AM saturates at about 220 amps!]</t>
  </si>
  <si>
    <t>LTB:B1</t>
  </si>
  <si>
    <t>LTB:B2</t>
  </si>
  <si>
    <t>BR-Roof</t>
  </si>
  <si>
    <t>BTSFE:B1</t>
  </si>
  <si>
    <t>Inverpower</t>
  </si>
  <si>
    <t>Bira - PLC</t>
  </si>
  <si>
    <t>BE0203</t>
  </si>
  <si>
    <t>BTS:B1</t>
  </si>
  <si>
    <t>Alpha Scientific</t>
  </si>
  <si>
    <t>BTS_____B1_____AC00</t>
  </si>
  <si>
    <t>Topoff upgrade</t>
  </si>
  <si>
    <t>SE1103</t>
  </si>
  <si>
    <t>BTS:B2</t>
  </si>
  <si>
    <t>BTS_____B2_____AC00</t>
  </si>
  <si>
    <t>SE1104</t>
  </si>
  <si>
    <t>BTS:B3</t>
  </si>
  <si>
    <t>BTS_____B3_____AC00</t>
  </si>
  <si>
    <t>SE1105</t>
  </si>
  <si>
    <t>BTS:B4</t>
  </si>
  <si>
    <t>BTS_____B4_____AC00</t>
  </si>
  <si>
    <t>Kepco Replacement (Caen)</t>
  </si>
  <si>
    <t>#</t>
  </si>
  <si>
    <t>S01????</t>
  </si>
  <si>
    <t>SR01C:SQS??</t>
  </si>
  <si>
    <t>New Sector 1 Skew</t>
  </si>
  <si>
    <t>S010923</t>
  </si>
  <si>
    <t>SR01C:SQSF1</t>
  </si>
  <si>
    <t>Kepco +-20V20A</t>
  </si>
  <si>
    <t>SR01C___SQSF1__AM00</t>
  </si>
  <si>
    <t>S020923</t>
  </si>
  <si>
    <t>SR02C:SQSD1</t>
  </si>
  <si>
    <t>SR02C___SQSD1__AM00</t>
  </si>
  <si>
    <t>S02????</t>
  </si>
  <si>
    <t>SR02C:SQS??</t>
  </si>
  <si>
    <t>New Sector 2 Skew</t>
  </si>
  <si>
    <t>S030930</t>
  </si>
  <si>
    <t>SR03C:SQSD1</t>
  </si>
  <si>
    <t>SR03C___SQSD1__AM00</t>
  </si>
  <si>
    <t>S030938</t>
  </si>
  <si>
    <t>SR03C:SQSD2</t>
  </si>
  <si>
    <t>SR03C___SQSD2__AM01</t>
  </si>
  <si>
    <t>S030926</t>
  </si>
  <si>
    <t>SR03C:SQSF1</t>
  </si>
  <si>
    <t>SR03C___SQSF1__AM00</t>
  </si>
  <si>
    <t>S030934</t>
  </si>
  <si>
    <t>SR03C:SQSF2</t>
  </si>
  <si>
    <t>SR03C___SQSF2__AM01</t>
  </si>
  <si>
    <t>S040923</t>
  </si>
  <si>
    <t>SR04C:SQSD1</t>
  </si>
  <si>
    <t>SR04C___SQSD1__AM00</t>
  </si>
  <si>
    <t>S04??</t>
  </si>
  <si>
    <t>SR04C:SQS??</t>
  </si>
  <si>
    <t>New Sector 4 Skew</t>
  </si>
  <si>
    <t>S050932</t>
  </si>
  <si>
    <t>SR05C:SQSD1</t>
  </si>
  <si>
    <t>Caen 20V, 20A</t>
  </si>
  <si>
    <t>SR05C___SQSD1__AM00</t>
  </si>
  <si>
    <t>SR05C;SQSD2</t>
  </si>
  <si>
    <t>SR05C___SQSD2__AM01</t>
  </si>
  <si>
    <t>S05??</t>
  </si>
  <si>
    <t>SR05C:SQSF1</t>
  </si>
  <si>
    <t>Not Installed</t>
  </si>
  <si>
    <t>SR05C___SQSF1__AM00</t>
  </si>
  <si>
    <t>SR05C:SQSF2</t>
  </si>
  <si>
    <t>SR05C___SQSF2__AM01</t>
  </si>
  <si>
    <t>S060926</t>
  </si>
  <si>
    <t>SR06C:SQSD1</t>
  </si>
  <si>
    <t>SR06C___SQSD1__AM00</t>
  </si>
  <si>
    <t>S060934</t>
  </si>
  <si>
    <t>SR06C:SQSD2</t>
  </si>
  <si>
    <t>SR06C___SQSD2__AM01</t>
  </si>
  <si>
    <t>S06??</t>
  </si>
  <si>
    <t>SR06C:SQSF1</t>
  </si>
  <si>
    <t>SR06C___SQSF1__AM00</t>
  </si>
  <si>
    <t>S060930</t>
  </si>
  <si>
    <t>SR06C:SQSF2</t>
  </si>
  <si>
    <t>SR06C___SQSF2__AM01</t>
  </si>
  <si>
    <t>S070930</t>
  </si>
  <si>
    <t>SR07C:SQSD1</t>
  </si>
  <si>
    <t>SR07C___SQSD1__AM00</t>
  </si>
  <si>
    <t>S070938</t>
  </si>
  <si>
    <t>SR07C:SQSD2</t>
  </si>
  <si>
    <t>SR07C___SQSD2__AM01</t>
  </si>
  <si>
    <t>S070926</t>
  </si>
  <si>
    <t>SR07C:SQSF1</t>
  </si>
  <si>
    <t>SR07C___SQSF1__AM00</t>
  </si>
  <si>
    <t>S070934</t>
  </si>
  <si>
    <t>SR07C:SQSF2</t>
  </si>
  <si>
    <t>SR07C___SQSF2__AM01</t>
  </si>
  <si>
    <t>S080923</t>
  </si>
  <si>
    <t>SR08C:SQSD1</t>
  </si>
  <si>
    <t>SR08C___SQSD1__AM00</t>
  </si>
  <si>
    <t>S08????</t>
  </si>
  <si>
    <t>SR08C:SQS??</t>
  </si>
  <si>
    <t>New Sector 8 Skew</t>
  </si>
  <si>
    <t>S09????</t>
  </si>
  <si>
    <t>SR09C:SQS??</t>
  </si>
  <si>
    <t>New Sector 9 Skew</t>
  </si>
  <si>
    <t>S090923</t>
  </si>
  <si>
    <t>SR09C:SQSF1</t>
  </si>
  <si>
    <t>SR09C___SQSF1__AM00</t>
  </si>
  <si>
    <t>S100923</t>
  </si>
  <si>
    <t>SR10C:SQSD1</t>
  </si>
  <si>
    <t>SR10C___SQSD1__AM00</t>
  </si>
  <si>
    <t>S10????</t>
  </si>
  <si>
    <t>SR10C:SQS??</t>
  </si>
  <si>
    <t>New Sector 10 Skew</t>
  </si>
  <si>
    <t>S11????</t>
  </si>
  <si>
    <t>SR11C:SQS??</t>
  </si>
  <si>
    <t>New Sector 11 Skew</t>
  </si>
  <si>
    <t>S110936</t>
  </si>
  <si>
    <t>SR11C:SQSF1</t>
  </si>
  <si>
    <t>SR11C___SQSF1__AM00</t>
  </si>
  <si>
    <t>S120923</t>
  </si>
  <si>
    <t>SR12C:SQSD1</t>
  </si>
  <si>
    <t>SR12C___SQSD1__AM00</t>
  </si>
  <si>
    <t>S12????</t>
  </si>
  <si>
    <t>SR12C:SQS??</t>
  </si>
  <si>
    <t>New Sector 12 Skew</t>
  </si>
  <si>
    <t>S041928</t>
  </si>
  <si>
    <t>SR04U:HCM2</t>
  </si>
  <si>
    <t>SR04U___HCM2___AM00</t>
  </si>
  <si>
    <t>S041923</t>
  </si>
  <si>
    <t>SR04U:VCM2</t>
  </si>
  <si>
    <t>SR04U___VCM2___AM01</t>
  </si>
  <si>
    <t>S061132</t>
  </si>
  <si>
    <t>SR06U:HCM2</t>
  </si>
  <si>
    <t>SR06U___HCM2___AM01</t>
  </si>
  <si>
    <t>S061136</t>
  </si>
  <si>
    <t>SR06U:VCM2</t>
  </si>
  <si>
    <t>SR06U___VCM2___AM01</t>
  </si>
  <si>
    <t>S110924</t>
  </si>
  <si>
    <t>SR11U:HCM2</t>
  </si>
  <si>
    <t>SR11U___HCM2___AM00</t>
  </si>
  <si>
    <t>S110928</t>
  </si>
  <si>
    <t>SR11U:VCM2</t>
  </si>
  <si>
    <t>SR11U___VCM2___AM01</t>
  </si>
  <si>
    <t>S041940</t>
  </si>
  <si>
    <t>SR04U:SQ1</t>
  </si>
  <si>
    <t>SR04U___Q1_____AM00</t>
  </si>
  <si>
    <t>SR04U:SQ2</t>
  </si>
  <si>
    <t>SR04U___Q2_____AM00</t>
  </si>
  <si>
    <t>SR06U:SQ2</t>
  </si>
  <si>
    <t>SR06U___Q2_____AM00</t>
  </si>
  <si>
    <t>S111141</t>
  </si>
  <si>
    <t>SR11U:SQ1</t>
  </si>
  <si>
    <t>SR11U___Q1_____AM00</t>
  </si>
  <si>
    <t>S110932</t>
  </si>
  <si>
    <t>SR11U:SQ2</t>
  </si>
  <si>
    <t>SR11U___Q2_____AM00</t>
  </si>
  <si>
    <t>Total installed</t>
  </si>
  <si>
    <t>Spares</t>
  </si>
  <si>
    <t>Total Purchased</t>
  </si>
  <si>
    <t>Sector 7 - Chicane</t>
  </si>
  <si>
    <t>HCM</t>
  </si>
  <si>
    <t>VCM</t>
  </si>
  <si>
    <t>Straight Section Skew Quadrupoles</t>
  </si>
  <si>
    <t>Naming Scheme</t>
  </si>
  <si>
    <t>131.243.196.131</t>
  </si>
  <si>
    <t>s01sqshd1</t>
  </si>
  <si>
    <t>SR01C:SQSHD1</t>
  </si>
  <si>
    <t>SR01C___SQSHD1_AC00</t>
  </si>
  <si>
    <t>SR01C___SQSHD1_AM00</t>
  </si>
  <si>
    <t>SR01C___SQSHD1_BC00</t>
  </si>
  <si>
    <t>SR01C___SQSHD1_BC01</t>
  </si>
  <si>
    <t>SR01C___SQSHD1_BM00</t>
  </si>
  <si>
    <t>SR01C___SQSHD1_BM01</t>
  </si>
  <si>
    <t>SR01C___SQSHD1_AC30</t>
  </si>
  <si>
    <t>AC00 - Setpoint</t>
  </si>
  <si>
    <t>131.243.196.132</t>
  </si>
  <si>
    <t>s01sqshf2</t>
  </si>
  <si>
    <t>SR01C:SQSHF2</t>
  </si>
  <si>
    <t>SR01C___SQSHF2_AC00</t>
  </si>
  <si>
    <t>SR01C___SQSHF2_AM00</t>
  </si>
  <si>
    <t>SR01C___SQSHF2_BC00</t>
  </si>
  <si>
    <t>SR01C___SQSHF2_BC01</t>
  </si>
  <si>
    <t>SR01C___SQSHF2_BM00</t>
  </si>
  <si>
    <t>SR01C___SQSHF2_BM01</t>
  </si>
  <si>
    <t>SR01C___SQSHF2_AC30</t>
  </si>
  <si>
    <t>AC10 - DAC</t>
  </si>
  <si>
    <t>131.243.196.133</t>
  </si>
  <si>
    <t>s02sqshf1</t>
  </si>
  <si>
    <t>SR02C:SQSHF1</t>
  </si>
  <si>
    <t>SR02C___SQSHF1_AC00</t>
  </si>
  <si>
    <t>SR02C___SQSHF1_AM00</t>
  </si>
  <si>
    <t>SR02C___SQSHF1_BC00</t>
  </si>
  <si>
    <t>SR02C___SQSHF1_BC01</t>
  </si>
  <si>
    <t>SR02C___SQSHF1_BM00</t>
  </si>
  <si>
    <t>SR02C___SQSHF1_BM01</t>
  </si>
  <si>
    <t>SR02C___SQSHF1_AC30</t>
  </si>
  <si>
    <t>AC20 - Time Constant</t>
  </si>
  <si>
    <t>131.243.196.134</t>
  </si>
  <si>
    <t>s02sqshf2</t>
  </si>
  <si>
    <t>SR02C:SQSHF2</t>
  </si>
  <si>
    <t>SR02C___SQSHF2_AC00</t>
  </si>
  <si>
    <t>SR02C___SQSHF2_AM00</t>
  </si>
  <si>
    <t>SR02C___SQSHF2_BC00</t>
  </si>
  <si>
    <t>SR02C___SQSHF2_BC01</t>
  </si>
  <si>
    <t>SR02C___SQSHF2_BM00</t>
  </si>
  <si>
    <t>SR02C___SQSHF2_BM01</t>
  </si>
  <si>
    <t>SR02C___SQSHF2_AC30</t>
  </si>
  <si>
    <t>AC30 - Ramprate Control</t>
  </si>
  <si>
    <t>s03sqshf1</t>
  </si>
  <si>
    <t>SR03C:SQSHF1</t>
  </si>
  <si>
    <t>SR03C___SQSHF1_AC00</t>
  </si>
  <si>
    <t>SR03C___SQSHF1_AM00</t>
  </si>
  <si>
    <t>SR03C___SQSHF1_BC00</t>
  </si>
  <si>
    <t>SR03C___SQSHF1_BC01</t>
  </si>
  <si>
    <t>SR03C___SQSHF1_BM00</t>
  </si>
  <si>
    <t>SR03C___SQSHF1_BM01</t>
  </si>
  <si>
    <t>SR03C___SQSHF1_AC30</t>
  </si>
  <si>
    <t>AM00 - Readback </t>
  </si>
  <si>
    <t>131.243.196.136</t>
  </si>
  <si>
    <t>s03sqshf2</t>
  </si>
  <si>
    <t>SR03C:SQSHF2</t>
  </si>
  <si>
    <t>SR03C___SQSHF2_AC00</t>
  </si>
  <si>
    <t>SR03C___SQSHF2_AM00</t>
  </si>
  <si>
    <t>SR03C___SQSHF2_BC00</t>
  </si>
  <si>
    <t>SR03C___SQSHF2_BC01</t>
  </si>
  <si>
    <t>SR03C___SQSHF2_BM00</t>
  </si>
  <si>
    <t>SR03C___SQSHF2_BM01</t>
  </si>
  <si>
    <t>SR03C___SQSHF2_AC30</t>
  </si>
  <si>
    <t>BC00 - On/Off Control</t>
  </si>
  <si>
    <t>131.243.196.137</t>
  </si>
  <si>
    <t>s04sqshf1</t>
  </si>
  <si>
    <t>SR04C:SQSHF1</t>
  </si>
  <si>
    <t>SR04C___SQSHF1_AC00</t>
  </si>
  <si>
    <t>SR04C___SQSHF1_AM00</t>
  </si>
  <si>
    <t>SR04C___SQSHF1_BC00</t>
  </si>
  <si>
    <t>SR04C___SQSHF1_BC01</t>
  </si>
  <si>
    <t>SR04C___SQSHF1_BM00</t>
  </si>
  <si>
    <t>SR04C___SQSHF1_BM01</t>
  </si>
  <si>
    <t>SR04C___SQSHF1_AC30</t>
  </si>
  <si>
    <t>BC01 - Reset</t>
  </si>
  <si>
    <t>131.243.196.138</t>
  </si>
  <si>
    <t>s04sqshf2</t>
  </si>
  <si>
    <t>SR04C:SQSHF2</t>
  </si>
  <si>
    <t>SR04C___SQSHF2_AC00</t>
  </si>
  <si>
    <t>SR04C___SQSHF2_AM00</t>
  </si>
  <si>
    <t>SR04C___SQSHF2_BC00</t>
  </si>
  <si>
    <t>SR04C___SQSHF2_BC01</t>
  </si>
  <si>
    <t>SR04C___SQSHF2_BM00</t>
  </si>
  <si>
    <t>SR04C___SQSHF2_BM01</t>
  </si>
  <si>
    <t>SR04C___SQSHF2_AC30</t>
  </si>
  <si>
    <t>BM00 - On/Off Monitor</t>
  </si>
  <si>
    <t>131.243.196.139</t>
  </si>
  <si>
    <t>s05sqshf1</t>
  </si>
  <si>
    <t>SR05C:SQSHF1</t>
  </si>
  <si>
    <t>SR05C___SQSHF1_AC00</t>
  </si>
  <si>
    <t>SR05C___SQSHF1_AM00</t>
  </si>
  <si>
    <t>SR05C___SQSHF1_BC00</t>
  </si>
  <si>
    <t>SR05C___SQSHF1_BC01</t>
  </si>
  <si>
    <t>SR05C___SQSHF1_BM00</t>
  </si>
  <si>
    <t>SR05C___SQSHF1_BM01</t>
  </si>
  <si>
    <t>SR05C___SQSHF1_AC30</t>
  </si>
  <si>
    <t>BM01 - Ready</t>
  </si>
  <si>
    <t>131.243.196.140</t>
  </si>
  <si>
    <t>s05sqshf2</t>
  </si>
  <si>
    <t>SR05C:SQSHF2</t>
  </si>
  <si>
    <t>SR05C___SQSHF2_AC00</t>
  </si>
  <si>
    <t>SR05C___SQSHF2_AM00</t>
  </si>
  <si>
    <t>SR05C___SQSHF2_BC00</t>
  </si>
  <si>
    <t>SR05C___SQSHF2_BC01</t>
  </si>
  <si>
    <t>SR05C___SQSHF2_BM00</t>
  </si>
  <si>
    <t>SR05C___SQSHF2_BM01</t>
  </si>
  <si>
    <t>SR05C___SQSHF2_AC30</t>
  </si>
  <si>
    <t>BM02 - Interlock Ok</t>
  </si>
  <si>
    <t>131.243.196.141</t>
  </si>
  <si>
    <t>s06sqshf1</t>
  </si>
  <si>
    <t>SR06C:SQSHF1</t>
  </si>
  <si>
    <t>SR06C___SQSHF1_AC00</t>
  </si>
  <si>
    <t>SR06C___SQSHF1_AM00</t>
  </si>
  <si>
    <t>SR06C___SQSHF1_BC00</t>
  </si>
  <si>
    <t>SR06C___SQSHF1_BC01</t>
  </si>
  <si>
    <t>SR06C___SQSHF1_BM00</t>
  </si>
  <si>
    <t>SR06C___SQSHF1_BM01</t>
  </si>
  <si>
    <t>SR06C___SQSHF1_AC30</t>
  </si>
  <si>
    <t>131.243.196.142</t>
  </si>
  <si>
    <t>s06sqshf2</t>
  </si>
  <si>
    <t>SR06C:SQSHF2</t>
  </si>
  <si>
    <t>SR06C___SQSHF2_AC00</t>
  </si>
  <si>
    <t>SR06C___SQSHF2_AM00</t>
  </si>
  <si>
    <t>SR06C___SQSHF2_BC00</t>
  </si>
  <si>
    <t>SR06C___SQSHF2_BC01</t>
  </si>
  <si>
    <t>SR06C___SQSHF2_BM00</t>
  </si>
  <si>
    <t>SR06C___SQSHF2_BM01</t>
  </si>
  <si>
    <t>SR06C___SQSHF2_AC30</t>
  </si>
  <si>
    <t>131.243.196.143</t>
  </si>
  <si>
    <t>s07sqshf1</t>
  </si>
  <si>
    <t>SR07C:SQSHF1</t>
  </si>
  <si>
    <t>SR07C___SQSHF1_AC00</t>
  </si>
  <si>
    <t>SR07C___SQSHF1_AM00</t>
  </si>
  <si>
    <t>SR07C___SQSHF1_BC00</t>
  </si>
  <si>
    <t>SR07C___SQSHF1_BC01</t>
  </si>
  <si>
    <t>SR07C___SQSHF1_BM00</t>
  </si>
  <si>
    <t>SR07C___SQSHF1_BM01</t>
  </si>
  <si>
    <t>SR07C___SQSHF1_AC30</t>
  </si>
  <si>
    <t>131.243.196.144</t>
  </si>
  <si>
    <t>s07sqshf2</t>
  </si>
  <si>
    <t>SR07C:SQSHF2</t>
  </si>
  <si>
    <t>SR07C___SQSHF2_AC00</t>
  </si>
  <si>
    <t>SR07C___SQSHF2_AM00</t>
  </si>
  <si>
    <t>SR07C___SQSHF2_BC00</t>
  </si>
  <si>
    <t>SR07C___SQSHF2_BC01</t>
  </si>
  <si>
    <t>SR07C___SQSHF2_BM00</t>
  </si>
  <si>
    <t>SR07C___SQSHF2_BM01</t>
  </si>
  <si>
    <t>SR07C___SQSHF2_AC30</t>
  </si>
  <si>
    <t>131.243.196.145</t>
  </si>
  <si>
    <t>s08sqshf1</t>
  </si>
  <si>
    <t>SR08C:SQSHF1</t>
  </si>
  <si>
    <t>SR08C___SQSHF1_AC00</t>
  </si>
  <si>
    <t>SR08C___SQSHF1_AM00</t>
  </si>
  <si>
    <t>SR08C___SQSHF1_BC00</t>
  </si>
  <si>
    <t>SR08C___SQSHF1_BC01</t>
  </si>
  <si>
    <t>SR08C___SQSHF1_BM00</t>
  </si>
  <si>
    <t>SR08C___SQSHF1_BM01</t>
  </si>
  <si>
    <t>SR08C___SQSHF1_AC30</t>
  </si>
  <si>
    <t>131.243.196.146</t>
  </si>
  <si>
    <t>s08sqshf2</t>
  </si>
  <si>
    <t>SR08C:SQSHF2</t>
  </si>
  <si>
    <t>SR08C___SQSHF2_AC00</t>
  </si>
  <si>
    <t>SR08C___SQSHF2_AM00</t>
  </si>
  <si>
    <t>SR08C___SQSHF2_BC00</t>
  </si>
  <si>
    <t>SR08C___SQSHF2_BC01</t>
  </si>
  <si>
    <t>SR08C___SQSHF2_BM00</t>
  </si>
  <si>
    <t>SR08C___SQSHF2_BM01</t>
  </si>
  <si>
    <t>SR08C___SQSHF2_AC30</t>
  </si>
  <si>
    <t>131.243.196.147</t>
  </si>
  <si>
    <t>s09sqshf1</t>
  </si>
  <si>
    <t>SR09C:SQSHF1</t>
  </si>
  <si>
    <t>SR09C___SQSHF1_AC00</t>
  </si>
  <si>
    <t>SR09C___SQSHF1_AM00</t>
  </si>
  <si>
    <t>SR09C___SQSHF1_BC00</t>
  </si>
  <si>
    <t>SR09C___SQSHF1_BC01</t>
  </si>
  <si>
    <t>SR09C___SQSHF1_BM00</t>
  </si>
  <si>
    <t>SR09C___SQSHF1_BM01</t>
  </si>
  <si>
    <t>SR09C___SQSHF1_AC30</t>
  </si>
  <si>
    <t>131.243.196.148</t>
  </si>
  <si>
    <t>s09sqshf2</t>
  </si>
  <si>
    <t>SR09C:SQSHF2</t>
  </si>
  <si>
    <t>SR09C___SQSHF2_AC00</t>
  </si>
  <si>
    <t>SR09C___SQSHF2_AM00</t>
  </si>
  <si>
    <t>SR09C___SQSHF2_BC00</t>
  </si>
  <si>
    <t>SR09C___SQSHF2_BC01</t>
  </si>
  <si>
    <t>SR09C___SQSHF2_BM00</t>
  </si>
  <si>
    <t>SR09C___SQSHF2_BM01</t>
  </si>
  <si>
    <t>SR09C___SQSHF2_AC30</t>
  </si>
  <si>
    <t>131.243.196.149</t>
  </si>
  <si>
    <t>s10sqshf1</t>
  </si>
  <si>
    <t>SR10C:SQSHF1</t>
  </si>
  <si>
    <t>SR10C___SQSHF1_AC00</t>
  </si>
  <si>
    <t>SR10C___SQSHF1_AM00</t>
  </si>
  <si>
    <t>SR10C___SQSHF1_BC00</t>
  </si>
  <si>
    <t>SR10C___SQSHF1_BC01</t>
  </si>
  <si>
    <t>SR10C___SQSHF1_BM00</t>
  </si>
  <si>
    <t>SR10C___SQSHF1_BM01</t>
  </si>
  <si>
    <t>SR10C___SQSHF1_AC30</t>
  </si>
  <si>
    <t>131.243.196.150</t>
  </si>
  <si>
    <t>s10sqshf2</t>
  </si>
  <si>
    <t>SR10C:SQSHF2</t>
  </si>
  <si>
    <t>SR10C___SQSHF2_AC00</t>
  </si>
  <si>
    <t>SR10C___SQSHF2_AM00</t>
  </si>
  <si>
    <t>SR10C___SQSHF2_BC00</t>
  </si>
  <si>
    <t>SR10C___SQSHF2_BC01</t>
  </si>
  <si>
    <t>SR10C___SQSHF2_BM00</t>
  </si>
  <si>
    <t>SR10C___SQSHF2_BM01</t>
  </si>
  <si>
    <t>SR10C___SQSHF2_AC30</t>
  </si>
  <si>
    <t>131.243.196.151</t>
  </si>
  <si>
    <t>s11sqshf1</t>
  </si>
  <si>
    <t>SR11C:SQSHF1</t>
  </si>
  <si>
    <t>SR11C___SQSHF1_AC00</t>
  </si>
  <si>
    <t>SR11C___SQSHF1_AM00</t>
  </si>
  <si>
    <t>SR11C___SQSHF1_BC00</t>
  </si>
  <si>
    <t>SR11C___SQSHF1_BC01</t>
  </si>
  <si>
    <t>SR11C___SQSHF1_BM00</t>
  </si>
  <si>
    <t>SR11C___SQSHF1_BM01</t>
  </si>
  <si>
    <t>SR11C___SQSHF1_AC30</t>
  </si>
  <si>
    <t>131.243.196.152</t>
  </si>
  <si>
    <t>s11sqshf2</t>
  </si>
  <si>
    <t>SR11C:SQSHF2</t>
  </si>
  <si>
    <t>SR11C___SQSHF2_AC00</t>
  </si>
  <si>
    <t>SR11C___SQSHF2_AM00</t>
  </si>
  <si>
    <t>SR11C___SQSHF2_BC00</t>
  </si>
  <si>
    <t>SR11C___SQSHF2_BC01</t>
  </si>
  <si>
    <t>SR11C___SQSHF2_BM00</t>
  </si>
  <si>
    <t>SR11C___SQSHF2_BM01</t>
  </si>
  <si>
    <t>SR11C___SQSHF2_AC30</t>
  </si>
  <si>
    <t>131.243.196.153</t>
  </si>
  <si>
    <t>s12sqshf1</t>
  </si>
  <si>
    <t>SR12C:SQSHF1</t>
  </si>
  <si>
    <t>SR12C___SQSHF1_AC00</t>
  </si>
  <si>
    <t>SR12C___SQSHF1_AM00</t>
  </si>
  <si>
    <t>SR12C___SQSHF1_BC00</t>
  </si>
  <si>
    <t>SR12C___SQSHF1_BC01</t>
  </si>
  <si>
    <t>SR12C___SQSHF1_BM00</t>
  </si>
  <si>
    <t>SR12C___SQSHF1_BM01</t>
  </si>
  <si>
    <t>SR12C___SQSHF1_AC30</t>
  </si>
  <si>
    <t>131.243.196.154</t>
  </si>
  <si>
    <t>s12sqshd2</t>
  </si>
  <si>
    <t>SR12C:SQSHD2</t>
  </si>
  <si>
    <t>SR12C___SQSHD2_AC00</t>
  </si>
  <si>
    <t>SR12C___SQSHD2_AM00</t>
  </si>
  <si>
    <t>SR12C___SQSHD2_BC00</t>
  </si>
  <si>
    <t>SR12C___SQSHD2_BC01</t>
  </si>
  <si>
    <t>SR12C___SQSHD2_BM00</t>
  </si>
  <si>
    <t>SR12C___SQSHD2_BM01</t>
  </si>
  <si>
    <t>SR12C___SQSHD2_AC30</t>
  </si>
  <si>
    <t>Lower Limit</t>
  </si>
  <si>
    <t>Upper Limit</t>
  </si>
  <si>
    <t>Measured Ramprate</t>
  </si>
  <si>
    <t>Nominal Ramprate</t>
  </si>
  <si>
    <t>Maximum Ramprate</t>
  </si>
  <si>
    <t>ILC Step Size</t>
  </si>
  <si>
    <t>150*ILC Step Size</t>
  </si>
  <si>
    <t>Control Type</t>
  </si>
  <si>
    <t>The maximum ramp rate is typically chosen for power supply protection,</t>
  </si>
  <si>
    <t>SR02C___HCM1___AC00</t>
  </si>
  <si>
    <t>IRM - EM Cage</t>
  </si>
  <si>
    <t>SR03C___QD1____AC00</t>
  </si>
  <si>
    <t>SR03C___QF1____AC02</t>
  </si>
  <si>
    <t>The Caens the maximum rate will be determined by avoiding nuisance trips (typically exceeding 20V)</t>
  </si>
  <si>
    <t>Caen</t>
  </si>
  <si>
    <t>LTB_____B3_____AC00</t>
  </si>
  <si>
    <t>EPICS PV Names</t>
  </si>
  <si>
    <t>ZSV</t>
  </si>
  <si>
    <t>OSV</t>
  </si>
  <si>
    <t>ZNAM</t>
  </si>
  <si>
    <t>ONAM</t>
  </si>
  <si>
    <t>DESC</t>
  </si>
  <si>
    <t>Alarm</t>
  </si>
  <si>
    <t>Comment</t>
  </si>
  <si>
    <t>BulkVoltage</t>
  </si>
  <si>
    <t>ai</t>
  </si>
  <si>
    <t>CurrentRBV</t>
  </si>
  <si>
    <t>LeakageCurrent</t>
  </si>
  <si>
    <t>OutputVoltage</t>
  </si>
  <si>
    <t>RegulatorTemp</t>
  </si>
  <si>
    <t>ShuntTemp</t>
  </si>
  <si>
    <t>ControllerKd</t>
  </si>
  <si>
    <t>ao</t>
  </si>
  <si>
    <t>Can only be set with PS off</t>
  </si>
  <si>
    <t>ControllerKi</t>
  </si>
  <si>
    <t>ControllerKp</t>
  </si>
  <si>
    <t>Setpoint</t>
  </si>
  <si>
    <t>SlewRate</t>
  </si>
  <si>
    <t>BulkStatus</t>
  </si>
  <si>
    <t>bi</t>
  </si>
  <si>
    <t>NO_ALARM</t>
  </si>
  <si>
    <t>MAJOR</t>
  </si>
  <si>
    <t>Off</t>
  </si>
  <si>
    <t>On</t>
  </si>
  <si>
    <t>Crowbar</t>
  </si>
  <si>
    <t>Good</t>
  </si>
  <si>
    <t>Fault</t>
  </si>
  <si>
    <t>DCunderV</t>
  </si>
  <si>
    <t>DSPerror</t>
  </si>
  <si>
    <t>ExternalInterlock1</t>
  </si>
  <si>
    <t>ExternalInterlock2</t>
  </si>
  <si>
    <t>ExternalInterlock3</t>
  </si>
  <si>
    <t>ExternalInterlock4</t>
  </si>
  <si>
    <t>ExternalInterlock5</t>
  </si>
  <si>
    <t>ExternalInterlock6</t>
  </si>
  <si>
    <t>ExternalInterlock7</t>
  </si>
  <si>
    <t>ExternalInterlock8</t>
  </si>
  <si>
    <t>FETovertemp</t>
  </si>
  <si>
    <t>GenericFault</t>
  </si>
  <si>
    <t>GenericWarning</t>
  </si>
  <si>
    <t>GroundCurrent</t>
  </si>
  <si>
    <t>GroundFault</t>
  </si>
  <si>
    <t>Local</t>
  </si>
  <si>
    <t>Remote</t>
  </si>
  <si>
    <t>OverCurrent</t>
  </si>
  <si>
    <t>Ramping</t>
  </si>
  <si>
    <t>Static</t>
  </si>
  <si>
    <t>ReadbackPoll_</t>
  </si>
  <si>
    <t>Dummy record to initiate readback</t>
  </si>
  <si>
    <t>RegulatorFault</t>
  </si>
  <si>
    <t>RippleFault</t>
  </si>
  <si>
    <t>ShuntOvertemp</t>
  </si>
  <si>
    <t>ShuttingDown</t>
  </si>
  <si>
    <t>Running</t>
  </si>
  <si>
    <t>Shutdown</t>
  </si>
  <si>
    <t>SlewControlRBV</t>
  </si>
  <si>
    <t>SupplyOn</t>
  </si>
  <si>
    <t>WaveformActive</t>
  </si>
  <si>
    <t>MINOR</t>
  </si>
  <si>
    <t>BulkEnable</t>
  </si>
  <si>
    <t>bo</t>
  </si>
  <si>
    <t>Enable</t>
  </si>
  <si>
    <t>Reset</t>
  </si>
  <si>
    <t>SlewControl</t>
  </si>
  <si>
    <t>WaveformStop</t>
  </si>
  <si>
    <t>WaveformCount</t>
  </si>
  <si>
    <t>longout</t>
  </si>
  <si>
    <t>WaveformStart</t>
  </si>
  <si>
    <t>SetpointWF</t>
  </si>
  <si>
    <t>waveform</t>
  </si>
  <si>
    <t>CalibrationDate</t>
  </si>
  <si>
    <t>stringout</t>
  </si>
  <si>
    <t>Password</t>
  </si>
  <si>
    <t>PW: PS-ADMIN</t>
  </si>
  <si>
    <t>Version</t>
  </si>
  <si>
    <t>stringin</t>
  </si>
  <si>
    <t>EEP_IgroundLimRBV</t>
  </si>
  <si>
    <t>EEP_ImaxRBV</t>
  </si>
  <si>
    <t>EEP_Intlk1TimeRBV</t>
  </si>
  <si>
    <t>EEP_Intlk2TimeRBV</t>
  </si>
  <si>
    <t>EEP_Intlk3TimeRBV</t>
  </si>
  <si>
    <t>EEP_Intlk4TimeRBV</t>
  </si>
  <si>
    <t>EEP_Intlk5TimeRBV</t>
  </si>
  <si>
    <t>EEP_Intlk6TimeRBV</t>
  </si>
  <si>
    <t>EEP_Intlk7TimeRBV</t>
  </si>
  <si>
    <t>EEP_Intlk8TimeRBV</t>
  </si>
  <si>
    <t>EEP_IntlkEnableRBV</t>
  </si>
  <si>
    <t>EEP_IntlkStateRBV</t>
  </si>
  <si>
    <t>EEP_IregLimRBV</t>
  </si>
  <si>
    <t>EEP_IrippleLimRBV</t>
  </si>
  <si>
    <t>EEP_TmaxFETRBV</t>
  </si>
  <si>
    <t>EEP_TmaxSHUNTRBV</t>
  </si>
  <si>
    <t>EEP_VminLimitRBV</t>
  </si>
  <si>
    <t>EEP_IgroundLim</t>
  </si>
  <si>
    <t>EEP_Imax</t>
  </si>
  <si>
    <t>EEP_Intlk1Time</t>
  </si>
  <si>
    <t>EEP_Intlk2Time</t>
  </si>
  <si>
    <t>EEP_Intlk3Time</t>
  </si>
  <si>
    <t>EEP_Intlk4Time</t>
  </si>
  <si>
    <t>EEP_Intlk5Time</t>
  </si>
  <si>
    <t>EEP_Intlk6Time</t>
  </si>
  <si>
    <t>EEP_Intlk7Time</t>
  </si>
  <si>
    <t>EEP_Intlk8Time</t>
  </si>
  <si>
    <t>EEP_IntlkEnable</t>
  </si>
  <si>
    <t>EEP_IntlkState</t>
  </si>
  <si>
    <t>EEP_IregLim</t>
  </si>
  <si>
    <t>EEP_IrippleLim</t>
  </si>
  <si>
    <t>EEP_TmaxFET</t>
  </si>
  <si>
    <t>EEP_TmaxSHUNT</t>
  </si>
  <si>
    <t>EEP_VminLimit</t>
  </si>
  <si>
    <t>EEP_IgroundLimOC</t>
  </si>
  <si>
    <t>EEP_ImaxOC</t>
  </si>
  <si>
    <t>EEP_Intlk1TimeOC</t>
  </si>
  <si>
    <t>EEP_Intlk2TimeOC</t>
  </si>
  <si>
    <t>EEP_Intlk3TimeOC</t>
  </si>
  <si>
    <t>EEP_Intlk4TimeOC</t>
  </si>
  <si>
    <t>EEP_Intlk5TimeOC</t>
  </si>
  <si>
    <t>EEP_Intlk6TimeOC</t>
  </si>
  <si>
    <t>EEP_Intlk7TimeOC</t>
  </si>
  <si>
    <t>EEP_Intlk8TimeOC</t>
  </si>
  <si>
    <t>EEP_IntlkEnableOC</t>
  </si>
  <si>
    <t>EEP_IntlkStateOC</t>
  </si>
  <si>
    <t>EEP_IregLimOC</t>
  </si>
  <si>
    <t>EEP_IrippleLimOC</t>
  </si>
  <si>
    <t>EEP_TmaxFETOC</t>
  </si>
  <si>
    <t>EEP_TmaxSHUNTOC</t>
  </si>
  <si>
    <t>EEP_VminLimitOC</t>
  </si>
  <si>
    <t>EEP_Intlk1NameDly</t>
  </si>
  <si>
    <t>EEP_Intlk2NameDly</t>
  </si>
  <si>
    <t>EEP_Intlk3NameDly</t>
  </si>
  <si>
    <t>EEP_Intlk4NameDly</t>
  </si>
  <si>
    <t>EEP_Intlk5NameDly</t>
  </si>
  <si>
    <t>EEP_Intlk6NameDly</t>
  </si>
  <si>
    <t>EEP_Intlk7NameDly</t>
  </si>
  <si>
    <t>EEP_Intlk8NameDly</t>
  </si>
  <si>
    <t>EEP_Intlk1NameRBV</t>
  </si>
  <si>
    <t>EEP_Intlk2NameRBV</t>
  </si>
  <si>
    <t>EEP_Intlk3NameRBV</t>
  </si>
  <si>
    <t>EEP_Intlk4NameRBV</t>
  </si>
  <si>
    <t>EEP_Intlk5NameRBV</t>
  </si>
  <si>
    <t>EEP_Intlk6NameRBV</t>
  </si>
  <si>
    <t>EEP_Intlk7NameRBV</t>
  </si>
  <si>
    <t>EEP_Intlk8NameRBV</t>
  </si>
  <si>
    <t>EEP_Intlk1Name</t>
  </si>
  <si>
    <t>EEP_Intlk2Name</t>
  </si>
  <si>
    <t>EEP_Intlk3Name</t>
  </si>
  <si>
    <t>EEP_Intlk4Name</t>
  </si>
  <si>
    <t>EEP_Intlk5Name</t>
  </si>
  <si>
    <t>EEP_Intlk6Name</t>
  </si>
  <si>
    <t>EEP_Intlk7Name</t>
  </si>
  <si>
    <t>EEP_Intlk8Name</t>
  </si>
  <si>
    <t>siocpstest:asyn</t>
  </si>
  <si>
    <t>SetpointAlias</t>
  </si>
  <si>
    <t>CurrentRBVAlias</t>
  </si>
  <si>
    <t>EnableAlias</t>
  </si>
  <si>
    <t>ResetAlias</t>
  </si>
  <si>
    <t>SupplyOnAlias</t>
  </si>
  <si>
    <t>GenericFaultAlias</t>
  </si>
  <si>
    <t>SlewRateAlias</t>
  </si>
  <si>
    <t>Location</t>
  </si>
  <si>
    <t>Analog Control</t>
  </si>
  <si>
    <t>Present Power Supply</t>
  </si>
  <si>
    <t>BR2 SEN</t>
  </si>
  <si>
    <t>3 TCR in B0211</t>
  </si>
  <si>
    <t>Customized crate, 23W6974 (ramping)</t>
  </si>
  <si>
    <t>BR2 BUMP1</t>
  </si>
  <si>
    <t>Customized crate, 23W7204</t>
  </si>
  <si>
    <t>BR2 BUMP3</t>
  </si>
  <si>
    <t>S0117</t>
  </si>
  <si>
    <t>Customized crate (presently a mini-IOC)</t>
  </si>
  <si>
    <t>S0121</t>
  </si>
  <si>
    <t>SR01S SEN</t>
  </si>
  <si>
    <t>Standard ILC crate with an additional module in the back, 23W993</t>
  </si>
  <si>
    <t>Device </t>
  </si>
  <si>
    <t>Name</t>
  </si>
  <si>
    <t>Unique ID</t>
  </si>
  <si>
    <t>Trigger</t>
  </si>
  <si>
    <t>Trigger Cabled To</t>
  </si>
  <si>
    <t>Ethernet Cabled To</t>
  </si>
  <si>
    <t>Power Cabled To</t>
  </si>
  <si>
    <t>Cable Way</t>
  </si>
  <si>
    <t>GTL Camera 1</t>
  </si>
  <si>
    <t> 131.243.93.128</t>
  </si>
  <si>
    <t>gtlcam1.als.lbl.gov</t>
  </si>
  <si>
    <t>Waveform</t>
  </si>
  <si>
    <t>S0716</t>
  </si>
  <si>
    <t>LN Conduit</t>
  </si>
  <si>
    <t>sioc testing at the moment</t>
  </si>
  <si>
    <t>GTL Camera 2</t>
  </si>
  <si>
    <t>131.243.93.129</t>
  </si>
  <si>
    <t>gtlcam2.als.lbl.gov</t>
  </si>
  <si>
    <t>LN Camera 1</t>
  </si>
  <si>
    <t>131.243.93.130</t>
  </si>
  <si>
    <t>lncam1.als.lbl.gov</t>
  </si>
  <si>
    <t>LN Camera 2</t>
  </si>
  <si>
    <t>131.243.93.131</t>
  </si>
  <si>
    <t>lncam2.als.lbl.gov</t>
  </si>
  <si>
    <t>LTB Camera 1</t>
  </si>
  <si>
    <t>131.243.93.132</t>
  </si>
  <si>
    <t>ltbcam1.als.lbl.gov</t>
  </si>
  <si>
    <t>Installed ID 5003584 for now</t>
  </si>
  <si>
    <t>LTB Camera 2</t>
  </si>
  <si>
    <t>131.243.93.18</t>
  </si>
  <si>
    <t>ltbcam2.als.lbl.gov</t>
  </si>
  <si>
    <t>Faraday Cup (spare)</t>
  </si>
  <si>
    <t>LTB Camera 3</t>
  </si>
  <si>
    <t>131.243.93.133</t>
  </si>
  <si>
    <t>ltbcam3.als.lbl.gov</t>
  </si>
  <si>
    <t>Note: Wall between LTB TV 3 &amp; 4</t>
  </si>
  <si>
    <t>LTB Camera 4</t>
  </si>
  <si>
    <t>131.243.93.134</t>
  </si>
  <si>
    <t>ltbcam4.als.lbl.gov</t>
  </si>
  <si>
    <t>T8</t>
  </si>
  <si>
    <t>LTB Camera 5</t>
  </si>
  <si>
    <t>131.243.93.135</t>
  </si>
  <si>
    <t>ltbcam5.als.lbl.gov</t>
  </si>
  <si>
    <t>LTB Camera 6</t>
  </si>
  <si>
    <t>131.243.93.136</t>
  </si>
  <si>
    <t>ltbcam6.als.lbl.gov</t>
  </si>
  <si>
    <t>BR Camera 1</t>
  </si>
  <si>
    <t>Uses the same CCD as LTB Cam 6</t>
  </si>
  <si>
    <t>BR Camera 2</t>
  </si>
  <si>
    <t>131.243.93.137</t>
  </si>
  <si>
    <t>br1cam2.als.lbl.gov</t>
  </si>
  <si>
    <t>BR Camera 3</t>
  </si>
  <si>
    <t>131.243.93.138</t>
  </si>
  <si>
    <t>br1cam3.als.lbl.gov</t>
  </si>
  <si>
    <t>BR Camera 4</t>
  </si>
  <si>
    <t>131.243.93.139</t>
  </si>
  <si>
    <t>br3cam1.als.lbl.gov</t>
  </si>
  <si>
    <t>BR Camera 5</t>
  </si>
  <si>
    <t>131.243.93.140</t>
  </si>
  <si>
    <t>br4cam1.als.lbl.gov</t>
  </si>
  <si>
    <t>BTS Camera 1</t>
  </si>
  <si>
    <t>131.243.93.141</t>
  </si>
  <si>
    <t>btscam1.als.lbl.gov</t>
  </si>
  <si>
    <t>Extraction</t>
  </si>
  <si>
    <t>BTS Camera 2</t>
  </si>
  <si>
    <t>131.243.93.142</t>
  </si>
  <si>
    <t>btscam2.als.lbl.gov</t>
  </si>
  <si>
    <t>BTS Camera 3</t>
  </si>
  <si>
    <t>131.243.93.143</t>
  </si>
  <si>
    <t>btscam3.als.lbl.gov</t>
  </si>
  <si>
    <t>Note: Wall between BTS TV 3 &amp; 4</t>
  </si>
  <si>
    <t>BTS Camera 4</t>
  </si>
  <si>
    <t>131.243.93.144</t>
  </si>
  <si>
    <t>btscam4.als.lbl.gov</t>
  </si>
  <si>
    <t>BTS Camera 5</t>
  </si>
  <si>
    <t>131.243.93.145</t>
  </si>
  <si>
    <t>btscam5.als.lbl.gov</t>
  </si>
  <si>
    <t>BTS Camera 6</t>
  </si>
  <si>
    <t>131.243.93.146</t>
  </si>
  <si>
    <t>btscam6.als.lbl.gov</t>
  </si>
  <si>
    <t>SR Camera 1</t>
  </si>
  <si>
    <t>131.243.93.147</t>
  </si>
  <si>
    <t>sr1cam1.als.lbl.gov</t>
  </si>
  <si>
    <t>BTSS Camera 1</t>
  </si>
  <si>
    <t>131.243.93.83</t>
  </si>
  <si>
    <t>btsscam1.als.lbl.gov</t>
  </si>
  <si>
    <t>Delay Generator</t>
  </si>
  <si>
    <t> 131.243.93.90</t>
  </si>
  <si>
    <t>camdg1.als.lbl.gov</t>
  </si>
  <si>
    <t>SRS DG645 (timing system has borrowed this IP)</t>
  </si>
  <si>
    <t>22 Cameras - Allied Vision Manta G-145B Mono (2k/camera) = $44k + Cables and overhead</t>
  </si>
  <si>
    <t>3 (2 sided) fan out = ~2..5k</t>
  </si>
  <si>
    <t>SRS delay generator for testing ~4k</t>
  </si>
  <si>
    <t>SR04S___DNHEAT_AM0</t>
  </si>
  <si>
    <t>SR04S___DNHEAT_AM1</t>
  </si>
  <si>
    <t>SR04S___DNTHM_AM00</t>
  </si>
  <si>
    <t>SR04S___DNTHM_AM01</t>
  </si>
  <si>
    <t>SR04S___DNT__AM</t>
  </si>
  <si>
    <t>SR04S___DNV15__AM</t>
  </si>
  <si>
    <t>SR04S___DNV1_2__AM</t>
  </si>
  <si>
    <t>SR04S___DNV2_5__AM</t>
  </si>
  <si>
    <t>SR04S___DNV3_3__AM</t>
  </si>
  <si>
    <t>SR04S___DNV5__AM</t>
  </si>
  <si>
    <t>SR04S___TCLB1__AM</t>
  </si>
  <si>
    <t>SR04S___TCLB1__AM24</t>
  </si>
  <si>
    <t>SR04S___TCLB1_limit</t>
  </si>
  <si>
    <t>SR04S___TCLB2__AM</t>
  </si>
  <si>
    <t>SR04S___TCLB2__AM05</t>
  </si>
  <si>
    <t>SR04S___TCLB2_limit</t>
  </si>
  <si>
    <t>SR04S___TCLL___AM</t>
  </si>
  <si>
    <t>SR04S___TCLL___AM03</t>
  </si>
  <si>
    <t>SR04S___TCLL__limit</t>
  </si>
  <si>
    <t>SR04S___TCLQ___AM</t>
  </si>
  <si>
    <t>SR04S___TCLQ___AM06</t>
  </si>
  <si>
    <t>SR04S___TCLQ__limit</t>
  </si>
  <si>
    <t>SR04S___TCLR___AM</t>
  </si>
  <si>
    <t>SR04S___TCLR___AM03</t>
  </si>
  <si>
    <t>SR04S___TCLR__limit</t>
  </si>
  <si>
    <t>SR04S___TCLSD__AM</t>
  </si>
  <si>
    <t>SR04S___TCLSD__AM09</t>
  </si>
  <si>
    <t>SR04S___TCLSD_limit</t>
  </si>
  <si>
    <t>SR04S___TCMLL__AM</t>
  </si>
  <si>
    <t>SR04S___TCMLL__AM18</t>
  </si>
  <si>
    <t>SR04S___TCMLL_limit</t>
  </si>
  <si>
    <t>SR04S___TCMLM__AM</t>
  </si>
  <si>
    <t>SR04S___TCMLM__AM09</t>
  </si>
  <si>
    <t>SR04S___TCMLM_limit</t>
  </si>
  <si>
    <t>SR04S___TCMLR__AM</t>
  </si>
  <si>
    <t>SR04S___TCMLR__AM18</t>
  </si>
  <si>
    <t>SR04S___TCMLR_limit</t>
  </si>
  <si>
    <t>SR04S___TCMUC__AM</t>
  </si>
  <si>
    <t>SR04S___TCMUC__AM21</t>
  </si>
  <si>
    <t>SR04S___TCMUC_limit</t>
  </si>
  <si>
    <t>SR04S___TCMUL__AM</t>
  </si>
  <si>
    <t>SR04S___TCMUL__AM16</t>
  </si>
  <si>
    <t>SR04S___TCMUL_limit</t>
  </si>
  <si>
    <t>SR04S___TCMUM__AM</t>
  </si>
  <si>
    <t>SR04S___TCMUM__AM21</t>
  </si>
  <si>
    <t>SR04S___TCMUM_limit</t>
  </si>
  <si>
    <t>SR04S___TCMUR__AM</t>
  </si>
  <si>
    <t>SR04S___TCMUR__AM16</t>
  </si>
  <si>
    <t>SR04S___TCMUR_limit</t>
  </si>
  <si>
    <t>SR04S___TCUB1__AM</t>
  </si>
  <si>
    <t>SR04S___TCUB1__AM24</t>
  </si>
  <si>
    <t>SR04S___TCUB1_limit</t>
  </si>
  <si>
    <t>SR04S___TCUB2__AM</t>
  </si>
  <si>
    <t>SR04S___TCUB2__AM05</t>
  </si>
  <si>
    <t>SR04S___TCUB2_limit</t>
  </si>
  <si>
    <t>SR04S___TCUL___AM</t>
  </si>
  <si>
    <t>SR04S___TCUL___AM00</t>
  </si>
  <si>
    <t>SR04S___TCUL__limit</t>
  </si>
  <si>
    <t>SR04S___TCUP9__AM</t>
  </si>
  <si>
    <t>SR04S___TCUP9__AM09</t>
  </si>
  <si>
    <t>SR04S___TCUP9_limit</t>
  </si>
  <si>
    <t>SR04S___TCUQ___AM</t>
  </si>
  <si>
    <t>SR04S___TCUQ___AM06</t>
  </si>
  <si>
    <t>SR04S___TCUQ__limit</t>
  </si>
  <si>
    <t>SR04S___TCUR___AM</t>
  </si>
  <si>
    <t>SR04S___TCUR___AM00</t>
  </si>
  <si>
    <t>SR04S___TCUR__limit</t>
  </si>
  <si>
    <t>SR04S___TCUSD__AM</t>
  </si>
  <si>
    <t>SR04S___TCUSD__AM09</t>
  </si>
  <si>
    <t>SR04S___TCUSD_limit</t>
  </si>
  <si>
    <t>SR04S___UPHEAT_AM0</t>
  </si>
  <si>
    <t>SR04S___UPHEAT_AM1</t>
  </si>
  <si>
    <t>SR04S___UPTHM_AM00</t>
  </si>
  <si>
    <t>SR04S___UPTHM_AM01</t>
  </si>
  <si>
    <t>SR04S___UPT__AM</t>
  </si>
  <si>
    <t>SR04S___UPV15__AM</t>
  </si>
  <si>
    <t>SR04S___UPV1_2__AM</t>
  </si>
  <si>
    <t>SR04S___UPV2_5__AM</t>
  </si>
  <si>
    <t>SR04S___UPV3_3__AM</t>
  </si>
  <si>
    <t>SR04S___UPV5__AM</t>
  </si>
  <si>
    <t>SR05W___03HEAT_AM0</t>
  </si>
  <si>
    <t>SR05W___03HEAT_AM1</t>
  </si>
  <si>
    <t>SR05W___03THM_AM00</t>
  </si>
  <si>
    <t>SR05W___03THM_AM01</t>
  </si>
  <si>
    <t>SR05W___03T__AM</t>
  </si>
  <si>
    <t>SR05W___03V15__AM</t>
  </si>
  <si>
    <t>SR05W___03V1_2__AM</t>
  </si>
  <si>
    <t>SR05W___03V2_5__AM</t>
  </si>
  <si>
    <t>SR05W___03V3_3__AM</t>
  </si>
  <si>
    <t>SR05W___03V5__AM</t>
  </si>
  <si>
    <t>SR05W___DNHEAT_AM0</t>
  </si>
  <si>
    <t>SR05W___DNHEAT_AM1</t>
  </si>
  <si>
    <t>SR05W___DNTHM_AM00</t>
  </si>
  <si>
    <t>SR05W___DNTHM_AM01</t>
  </si>
  <si>
    <t>SR05W___DNT__AM</t>
  </si>
  <si>
    <t>SR05W___DNV15__AM</t>
  </si>
  <si>
    <t>SR05W___DNV1_2__AM</t>
  </si>
  <si>
    <t>SR05W___DNV2_5__AM</t>
  </si>
  <si>
    <t>SR05W___DNV3_3__AM</t>
  </si>
  <si>
    <t>SR05W___DNV5__AM</t>
  </si>
  <si>
    <t>SR05W___TCDN0__AM</t>
  </si>
  <si>
    <t>SR05W___TCDN0__AM16</t>
  </si>
  <si>
    <t>SR05W___TCDN0_limit</t>
  </si>
  <si>
    <t>SR05W___TCDN1__AM</t>
  </si>
  <si>
    <t>SR05W___TCDN1__AM17</t>
  </si>
  <si>
    <t>SR05W___TCDN1_limit</t>
  </si>
  <si>
    <t>SR05W___TCDN2__AM</t>
  </si>
  <si>
    <t>SR05W___TCDN2__AM18</t>
  </si>
  <si>
    <t>SR05W___TCDN2_limit</t>
  </si>
  <si>
    <t>SR05W___TCDN3__AM</t>
  </si>
  <si>
    <t>SR05W___TCDN3__AM19</t>
  </si>
  <si>
    <t>SR05W___TCDN3_limit</t>
  </si>
  <si>
    <t>SR05W___TCDN4__AM</t>
  </si>
  <si>
    <t>SR05W___TCDN4__AM20</t>
  </si>
  <si>
    <t>SR05W___TCDN4_limit</t>
  </si>
  <si>
    <t>SR05W___TCDN5__AM</t>
  </si>
  <si>
    <t>SR05W___TCDN5__AM21</t>
  </si>
  <si>
    <t>SR05W___TCDN5_limit</t>
  </si>
  <si>
    <t>SR05W___TCDN6__AM</t>
  </si>
  <si>
    <t>SR05W___TCDN6__AM02</t>
  </si>
  <si>
    <t>SR05W___TCDN6_limit</t>
  </si>
  <si>
    <t>SR05W___TCDN7__AM</t>
  </si>
  <si>
    <t>SR05W___TCDN7__AM23</t>
  </si>
  <si>
    <t>SR05W___TCDN7_limit</t>
  </si>
  <si>
    <t>SR05W___TCDN8__AM</t>
  </si>
  <si>
    <t>SR05W___TCDN8__AM24</t>
  </si>
  <si>
    <t>SR05W___TCDN8_limit</t>
  </si>
  <si>
    <t>SR05W___TCDN9__AM</t>
  </si>
  <si>
    <t>SR05W___TCDN9__AM25</t>
  </si>
  <si>
    <t>SR05W___TCDN9_limit</t>
  </si>
  <si>
    <t>SR05W___TCEFL0__AM</t>
  </si>
  <si>
    <t>SR05W___TCEFL0__AM06</t>
  </si>
  <si>
    <t>SR05W___TCEFL0_limit</t>
  </si>
  <si>
    <t>SR05W___TCEFL1__AM</t>
  </si>
  <si>
    <t>SR05W___TCEFL1__AM07</t>
  </si>
  <si>
    <t>SR05W___TCEFL1_limit</t>
  </si>
  <si>
    <t>SR05W___TCIDN0__AM</t>
  </si>
  <si>
    <t>SR05W___TCIDN0__AM03</t>
  </si>
  <si>
    <t>SR05W___TCIDN0_limit</t>
  </si>
  <si>
    <t>SR05W___TCIDN1__AM</t>
  </si>
  <si>
    <t>SR05W___TCIDN1__AM04</t>
  </si>
  <si>
    <t>SR05W___TCIDN1_limit</t>
  </si>
  <si>
    <t>SR05W___TCIDN2__AM</t>
  </si>
  <si>
    <t>SR05W___TCIDN2__AM05</t>
  </si>
  <si>
    <t>SR05W___TCIDN2_limit</t>
  </si>
  <si>
    <t>SR05W___TCIUP0__AM</t>
  </si>
  <si>
    <t>SR05W___TCIUP0__AM00</t>
  </si>
  <si>
    <t>SR05W___TCIUP0_limit</t>
  </si>
  <si>
    <t>SR05W___TCIUP1__AM</t>
  </si>
  <si>
    <t>SR05W___TCIUP1__AM01</t>
  </si>
  <si>
    <t>SR05W___TCIUP1_limit</t>
  </si>
  <si>
    <t>SR05W___TCIUP2__AM</t>
  </si>
  <si>
    <t>SR05W___TCIUP2__AM02</t>
  </si>
  <si>
    <t>SR05W___TCIUP2_limit</t>
  </si>
  <si>
    <t>SR05W___TCUP0__AM</t>
  </si>
  <si>
    <t>SR05W___TCUP0__AM00</t>
  </si>
  <si>
    <t>SR05W___TCUP0_limit</t>
  </si>
  <si>
    <t>SR05W___TCUP1__AM</t>
  </si>
  <si>
    <t>SR05W___TCUP1__AM01</t>
  </si>
  <si>
    <t>SR05W___TCUP1_limit</t>
  </si>
  <si>
    <t>SR05W___TCUP2__AM</t>
  </si>
  <si>
    <t>SR05W___TCUP2__AM02</t>
  </si>
  <si>
    <t>SR05W___TCUP2_limit</t>
  </si>
  <si>
    <t>SR05W___TCUP3__AM</t>
  </si>
  <si>
    <t>SR05W___TCUP3__AM03</t>
  </si>
  <si>
    <t>SR05W___TCUP3_limit</t>
  </si>
  <si>
    <t>SR05W___TCUP4__AM</t>
  </si>
  <si>
    <t>SR05W___TCUP4__AM04</t>
  </si>
  <si>
    <t>SR05W___TCUP4_limit</t>
  </si>
  <si>
    <t>SR05W___TCUP5__AM</t>
  </si>
  <si>
    <t>SR05W___TCUP5__AM05</t>
  </si>
  <si>
    <t>SR05W___TCUP5_limit</t>
  </si>
  <si>
    <t>SR05W___TCUP6__AM</t>
  </si>
  <si>
    <t>SR05W___TCUP6__AM06</t>
  </si>
  <si>
    <t>SR05W___TCUP6_limit</t>
  </si>
  <si>
    <t>SR05W___TCUP7__AM</t>
  </si>
  <si>
    <t>SR05W___TCUP7__AM07</t>
  </si>
  <si>
    <t>SR05W___TCUP7_limit</t>
  </si>
  <si>
    <t>SR05W___TCUP8__AM</t>
  </si>
  <si>
    <t>SR05W___TCUP8__AM08</t>
  </si>
  <si>
    <t>SR05W___TCUP8_limit</t>
  </si>
  <si>
    <t>SR05W___TCUP9__AM</t>
  </si>
  <si>
    <t>SR05W___TCUP9__AM09</t>
  </si>
  <si>
    <t>SR05W___TCUP9_limit</t>
  </si>
  <si>
    <t>SR05W___TCXXX0__AM</t>
  </si>
  <si>
    <t>SR05W___TCXXX0__AM08</t>
  </si>
  <si>
    <t>SR05W___TCXXX0_limit</t>
  </si>
  <si>
    <t>SR05W___TCXXX1__AM</t>
  </si>
  <si>
    <t>SR05W___TCXXX1__AM09</t>
  </si>
  <si>
    <t>SR05W___TCXXX1_limit</t>
  </si>
  <si>
    <t>SR05W___UPHEAT_AM0</t>
  </si>
  <si>
    <t>SR05W___UPHEAT_AM1</t>
  </si>
  <si>
    <t>SR05W___UPTHM_AM00</t>
  </si>
  <si>
    <t>SR05W___UPTHM_AM01</t>
  </si>
  <si>
    <t>SR05W___UPT__AM</t>
  </si>
  <si>
    <t>SR05W___UPV15__AM</t>
  </si>
  <si>
    <t>SR05W___UPV1_2__AM</t>
  </si>
  <si>
    <t>SR05W___UPV2_5__AM</t>
  </si>
  <si>
    <t>SR05W___UPV3_3__AM</t>
  </si>
  <si>
    <t>SR05W___UPV5__AM</t>
  </si>
  <si>
    <t>SR06S___DNHEAT_AM0</t>
  </si>
  <si>
    <t>SR06S___DNHEAT_AM1</t>
  </si>
  <si>
    <t>SR06S___DNTHM_AM00</t>
  </si>
  <si>
    <t>SR06S___DNTHM_AM01</t>
  </si>
  <si>
    <t>SR06S___DNT__AM</t>
  </si>
  <si>
    <t>SR06S___DNV15__AM</t>
  </si>
  <si>
    <t>SR06S___DNV1_2__AM</t>
  </si>
  <si>
    <t>SR06S___DNV2_5__AM</t>
  </si>
  <si>
    <t>SR06S___DNV3_3__AM</t>
  </si>
  <si>
    <t>SR06S___DNV5__AM</t>
  </si>
  <si>
    <t>SR06S___TCDN0__AM</t>
  </si>
  <si>
    <t>SR06S___TCDN0__AM16</t>
  </si>
  <si>
    <t>SR06S___TCDN0_limit</t>
  </si>
  <si>
    <t>SR06S___TCDN1__AM</t>
  </si>
  <si>
    <t>SR06S___TCDN1__AM17</t>
  </si>
  <si>
    <t>SR06S___TCDN1_limit</t>
  </si>
  <si>
    <t>SR06S___TCDN2__AM</t>
  </si>
  <si>
    <t>SR06S___TCDN2__AM18</t>
  </si>
  <si>
    <t>SR06S___TCDN2_limit</t>
  </si>
  <si>
    <t>SR06S___TCDN3__AM</t>
  </si>
  <si>
    <t>SR06S___TCDN3__AM19</t>
  </si>
  <si>
    <t>SR06S___TCDN3_limit</t>
  </si>
  <si>
    <t>SR06S___TCDN4__AM</t>
  </si>
  <si>
    <t>SR06S___TCDN4__AM20</t>
  </si>
  <si>
    <t>SR06S___TCDN4_limit</t>
  </si>
  <si>
    <t>SR06S___TCDN5__AM</t>
  </si>
  <si>
    <t>SR06S___TCDN5__AM21</t>
  </si>
  <si>
    <t>SR06S___TCDN5_limit</t>
  </si>
  <si>
    <t>SR06S___TCDN6__AM</t>
  </si>
  <si>
    <t>SR06S___TCDN6__AM02</t>
  </si>
  <si>
    <t>SR06S___TCDN6_limit</t>
  </si>
  <si>
    <t>SR06S___TCDN7__AM</t>
  </si>
  <si>
    <t>SR06S___TCDN7__AM23</t>
  </si>
  <si>
    <t>SR06S___TCDN7_limit</t>
  </si>
  <si>
    <t>SR06S___TCDN8__AM</t>
  </si>
  <si>
    <t>SR06S___TCDN8__AM24</t>
  </si>
  <si>
    <t>SR06S___TCDN8_limit</t>
  </si>
  <si>
    <t>SR06S___TCDN9__AM</t>
  </si>
  <si>
    <t>SR06S___TCDN9__AM25</t>
  </si>
  <si>
    <t>SR06S___TCDN9_limit</t>
  </si>
  <si>
    <t>SR06S___TCUP0__AM</t>
  </si>
  <si>
    <t>SR06S___TCUP0__AM00</t>
  </si>
  <si>
    <t>SR06S___TCUP0_limit</t>
  </si>
  <si>
    <t>SR06S___TCUP1__AM</t>
  </si>
  <si>
    <t>SR06S___TCUP1__AM01</t>
  </si>
  <si>
    <t>SR06S___TCUP1_limit</t>
  </si>
  <si>
    <t>SR06S___TCUP2__AM</t>
  </si>
  <si>
    <t>SR06S___TCUP2__AM02</t>
  </si>
  <si>
    <t>SR06S___TCUP2_limit</t>
  </si>
  <si>
    <t>SR06S___TCUP3__AM</t>
  </si>
  <si>
    <t>SR06S___TCUP3__AM03</t>
  </si>
  <si>
    <t>SR06S___TCUP3_limit</t>
  </si>
  <si>
    <t>SR06S___TCUP4__AM</t>
  </si>
  <si>
    <t>SR06S___TCUP4__AM04</t>
  </si>
  <si>
    <t>SR06S___TCUP4_limit</t>
  </si>
  <si>
    <t>SR06S___TCUP5__AM</t>
  </si>
  <si>
    <t>SR06S___TCUP5__AM05</t>
  </si>
  <si>
    <t>SR06S___TCUP5_limit</t>
  </si>
  <si>
    <t>SR06S___TCUP6__AM</t>
  </si>
  <si>
    <t>SR06S___TCUP6__AM06</t>
  </si>
  <si>
    <t>SR06S___TCUP6_limit</t>
  </si>
  <si>
    <t>SR06S___TCUP7__AM</t>
  </si>
  <si>
    <t>SR06S___TCUP7__AM07</t>
  </si>
  <si>
    <t>SR06S___TCUP7_limit</t>
  </si>
  <si>
    <t>SR06S___TCUP8__AM</t>
  </si>
  <si>
    <t>SR06S___TCUP8__AM08</t>
  </si>
  <si>
    <t>SR06S___TCUP8_limit</t>
  </si>
  <si>
    <t>SR06S___TCUP9__AM</t>
  </si>
  <si>
    <t>SR06S___TCUP9__AM09</t>
  </si>
  <si>
    <t>SR06S___TCUP9_limit</t>
  </si>
  <si>
    <t>SR06S___UPHEAT_AM0</t>
  </si>
  <si>
    <t>SR06S___UPHEAT_AM1</t>
  </si>
  <si>
    <t>SR06S___UPTHM_AM00</t>
  </si>
  <si>
    <t>SR06S___UPTHM_AM01</t>
  </si>
  <si>
    <t>SR06S___UPT__AM</t>
  </si>
  <si>
    <t>SR06S___UPV15__AM</t>
  </si>
  <si>
    <t>SR06S___UPV1_2__AM</t>
  </si>
  <si>
    <t>SR06S___UPV2_5__AM</t>
  </si>
  <si>
    <t>SR06S___UPV3_3__AM</t>
  </si>
  <si>
    <t>SR06S___UPV5__AM</t>
  </si>
  <si>
    <t>SR07S___DNHEAT_AM0</t>
  </si>
  <si>
    <t>SR07S___DNHEAT_AM1</t>
  </si>
  <si>
    <t>SR07S___DNTHM_AM00</t>
  </si>
  <si>
    <t>SR07S___DNTHM_AM01</t>
  </si>
  <si>
    <t>SR07S___DNT__AM</t>
  </si>
  <si>
    <t>SR07S___DNV15__AM</t>
  </si>
  <si>
    <t>SR07S___DNV1_2__AM</t>
  </si>
  <si>
    <t>SR07S___DNV2_5__AM</t>
  </si>
  <si>
    <t>SR07S___DNV3_3__AM</t>
  </si>
  <si>
    <t>SR07S___DNV5__AM</t>
  </si>
  <si>
    <t>SR07S___TCDN0__AM</t>
  </si>
  <si>
    <t>SR07S___TCDN0__AM16</t>
  </si>
  <si>
    <t>SR07S___TCDN0_limit</t>
  </si>
  <si>
    <t>SR07S___TCDN1__AM</t>
  </si>
  <si>
    <t>SR07S___TCDN1__AM17</t>
  </si>
  <si>
    <t>SR07S___TCDN1_limit</t>
  </si>
  <si>
    <t>SR07S___TCDN2__AM</t>
  </si>
  <si>
    <t>SR07S___TCDN2__AM18</t>
  </si>
  <si>
    <t>SR07S___TCDN2_limit</t>
  </si>
  <si>
    <t>SR07S___TCDN3__AM</t>
  </si>
  <si>
    <t>SR07S___TCDN3__AM19</t>
  </si>
  <si>
    <t>SR07S___TCDN3_limit</t>
  </si>
  <si>
    <t>SR07S___TCDN4__AM</t>
  </si>
  <si>
    <t>SR07S___TCDN4__AM20</t>
  </si>
  <si>
    <t>SR07S___TCDN4_limit</t>
  </si>
  <si>
    <t>SR07S___TCDN5__AM</t>
  </si>
  <si>
    <t>SR07S___TCDN5__AM21</t>
  </si>
  <si>
    <t>SR07S___TCDN5_limit</t>
  </si>
  <si>
    <t>SR07S___TCDN6__AM</t>
  </si>
  <si>
    <t>SR07S___TCDN6__AM02</t>
  </si>
  <si>
    <t>SR07S___TCDN6_limit</t>
  </si>
  <si>
    <t>SR07S___TCDN7__AM</t>
  </si>
  <si>
    <t>SR07S___TCDN7__AM23</t>
  </si>
  <si>
    <t>SR07S___TCDN7_limit</t>
  </si>
  <si>
    <t>SR07S___TCDN8__AM</t>
  </si>
  <si>
    <t>SR07S___TCDN8__AM24</t>
  </si>
  <si>
    <t>SR07S___TCDN8_limit</t>
  </si>
  <si>
    <t>SR07S___TCDN9__AM</t>
  </si>
  <si>
    <t>SR07S___TCDN9__AM25</t>
  </si>
  <si>
    <t>SR07S___TCDN9_limit</t>
  </si>
  <si>
    <t>SR07S___TCUP0__AM</t>
  </si>
  <si>
    <t>SR07S___TCUP0__AM00</t>
  </si>
  <si>
    <t>SR07S___TCUP0_limit</t>
  </si>
  <si>
    <t>SR07S___TCUP1__AM</t>
  </si>
  <si>
    <t>SR07S___TCUP1__AM01</t>
  </si>
  <si>
    <t>SR07S___TCUP1_limit</t>
  </si>
  <si>
    <t>SR07S___TCUP2__AM</t>
  </si>
  <si>
    <t>SR07S___TCUP2__AM02</t>
  </si>
  <si>
    <t>SR07S___TCUP2_limit</t>
  </si>
  <si>
    <t>SR07S___TCUP3__AM</t>
  </si>
  <si>
    <t>SR07S___TCUP3__AM03</t>
  </si>
  <si>
    <t>SR07S___TCUP3_limit</t>
  </si>
  <si>
    <t>SR07S___TCUP4__AM</t>
  </si>
  <si>
    <t>SR07S___TCUP4__AM04</t>
  </si>
  <si>
    <t>SR07S___TCUP4_limit</t>
  </si>
  <si>
    <t>SR07S___TCUP5__AM</t>
  </si>
  <si>
    <t>SR07S___TCUP5__AM05</t>
  </si>
  <si>
    <t>SR07S___TCUP5_limit</t>
  </si>
  <si>
    <t>SR07S___TCUP6__AM</t>
  </si>
  <si>
    <t>SR07S___TCUP6__AM06</t>
  </si>
  <si>
    <t>SR07S___TCUP6_limit</t>
  </si>
  <si>
    <t>SR07S___TCUP7__AM</t>
  </si>
  <si>
    <t>SR07S___TCUP7__AM07</t>
  </si>
  <si>
    <t>SR07S___TCUP7_limit</t>
  </si>
  <si>
    <t>SR07S___TCUP8__AM</t>
  </si>
  <si>
    <t>SR07S___TCUP8__AM08</t>
  </si>
  <si>
    <t>SR07S___TCUP8_limit</t>
  </si>
  <si>
    <t>SR07S___TCUP9__AM</t>
  </si>
  <si>
    <t>SR07S___TCUP9__AM09</t>
  </si>
  <si>
    <t>SR07S___TCUP9_limit</t>
  </si>
  <si>
    <t>SR07S___UPHEAT_AM0</t>
  </si>
  <si>
    <t>SR07S___UPHEAT_AM1</t>
  </si>
  <si>
    <t>SR07S___UPTHM_AM00</t>
  </si>
  <si>
    <t>SR07S___UPTHM_AM01</t>
  </si>
  <si>
    <t>SR07S___UPT__AM</t>
  </si>
  <si>
    <t>SR07S___UPV15__AM</t>
  </si>
  <si>
    <t>SR07S___UPV1_2__AM</t>
  </si>
  <si>
    <t>SR07S___UPV2_5__AM</t>
  </si>
  <si>
    <t>SR07S___UPV3_3__AM</t>
  </si>
  <si>
    <t>SR07S___UPV5__AM</t>
  </si>
  <si>
    <t>SR08S___DNHEAT_AM0</t>
  </si>
  <si>
    <t>SR08S___DNHEAT_AM1</t>
  </si>
  <si>
    <t>SR08S___DNTHM_AM00</t>
  </si>
  <si>
    <t>SR08S___DNTHM_AM01</t>
  </si>
  <si>
    <t>SR08S___DNT__AM</t>
  </si>
  <si>
    <t>SR08S___DNV15__AM</t>
  </si>
  <si>
    <t>SR08S___DNV1_2__AM</t>
  </si>
  <si>
    <t>SR08S___DNV2_5__AM</t>
  </si>
  <si>
    <t>SR08S___DNV3_3__AM</t>
  </si>
  <si>
    <t>SR08S___DNV5__AM</t>
  </si>
  <si>
    <t>SR08S___TCDN0__AM</t>
  </si>
  <si>
    <t>SR08S___TCDN0__AM16</t>
  </si>
  <si>
    <t>SR08S___TCDN0_limit</t>
  </si>
  <si>
    <t>SR08S___TCDN1__AM</t>
  </si>
  <si>
    <t>SR08S___TCDN1__AM17</t>
  </si>
  <si>
    <t>SR08S___TCDN1_limit</t>
  </si>
  <si>
    <t>SR08S___TCDN2__AM</t>
  </si>
  <si>
    <t>SR08S___TCDN2__AM18</t>
  </si>
  <si>
    <t>SR08S___TCDN2_limit</t>
  </si>
  <si>
    <t>SR08S___TCDN3__AM</t>
  </si>
  <si>
    <t>SR08S___TCDN3__AM19</t>
  </si>
  <si>
    <t>SR08S___TCDN3_limit</t>
  </si>
  <si>
    <t>SR08S___TCDN4__AM</t>
  </si>
  <si>
    <t>SR08S___TCDN4__AM20</t>
  </si>
  <si>
    <t>SR08S___TCDN4_limit</t>
  </si>
  <si>
    <t>SR08S___TCDN5__AM</t>
  </si>
  <si>
    <t>SR08S___TCDN5__AM21</t>
  </si>
  <si>
    <t>SR08S___TCDN5_limit</t>
  </si>
  <si>
    <t>SR08S___TCDN6__AM</t>
  </si>
  <si>
    <t>SR08S___TCDN6__AM02</t>
  </si>
  <si>
    <t>SR08S___TCDN6_limit</t>
  </si>
  <si>
    <t>SR08S___TCDN7__AM</t>
  </si>
  <si>
    <t>SR08S___TCDN7__AM23</t>
  </si>
  <si>
    <t>SR08S___TCDN7_limit</t>
  </si>
  <si>
    <t>SR08S___TCDN8__AM</t>
  </si>
  <si>
    <t>SR08S___TCDN8__AM24</t>
  </si>
  <si>
    <t>SR08S___TCDN8_limit</t>
  </si>
  <si>
    <t>SR08S___TCDN9__AM</t>
  </si>
  <si>
    <t>SR08S___TCDN9__AM25</t>
  </si>
  <si>
    <t>SR08S___TCDN9_limit</t>
  </si>
  <si>
    <t>SR08S___TCUP0__AM</t>
  </si>
  <si>
    <t>SR08S___TCUP0__AM00</t>
  </si>
  <si>
    <t>SR08S___TCUP0_limit</t>
  </si>
  <si>
    <t>SR08S___TCUP1__AM</t>
  </si>
  <si>
    <t>SR08S___TCUP1__AM01</t>
  </si>
  <si>
    <t>SR08S___TCUP1_limit</t>
  </si>
  <si>
    <t>SR08S___TCUP2__AM</t>
  </si>
  <si>
    <t>SR08S___TCUP2__AM02</t>
  </si>
  <si>
    <t>SR08S___TCUP2_limit</t>
  </si>
  <si>
    <t>SR08S___TCUP3__AM</t>
  </si>
  <si>
    <t>SR08S___TCUP3__AM03</t>
  </si>
  <si>
    <t>SR08S___TCUP3_limit</t>
  </si>
  <si>
    <t>SR08S___TCUP4__AM</t>
  </si>
  <si>
    <t>SR08S___TCUP4__AM04</t>
  </si>
  <si>
    <t>SR08S___TCUP4_limit</t>
  </si>
  <si>
    <t>SR08S___TCUP5__AM</t>
  </si>
  <si>
    <t>SR08S___TCUP5__AM05</t>
  </si>
  <si>
    <t>SR08S___TCUP5_limit</t>
  </si>
  <si>
    <t>SR08S___TCUP6__AM</t>
  </si>
  <si>
    <t>SR08S___TCUP6__AM06</t>
  </si>
  <si>
    <t>SR08S___TCUP6_limit</t>
  </si>
  <si>
    <t>SR08S___TCUP7__AM</t>
  </si>
  <si>
    <t>SR08S___TCUP7__AM07</t>
  </si>
  <si>
    <t>SR08S___TCUP7_limit</t>
  </si>
  <si>
    <t>SR08S___TCUP8__AM</t>
  </si>
  <si>
    <t>SR08S___TCUP8__AM08</t>
  </si>
  <si>
    <t>SR08S___TCUP8_limit</t>
  </si>
  <si>
    <t>SR08S___TCUP9__AM</t>
  </si>
  <si>
    <t>SR08S___TCUP9__AM09</t>
  </si>
  <si>
    <t>SR08S___TCUP9_limit</t>
  </si>
  <si>
    <t>SR08S___UPHEAT_AM0</t>
  </si>
  <si>
    <t>SR08S___UPHEAT_AM1</t>
  </si>
  <si>
    <t>SR08S___UPTHM_AM00</t>
  </si>
  <si>
    <t>SR08S___UPTHM_AM01</t>
  </si>
  <si>
    <t>SR08S___UPT__AM</t>
  </si>
  <si>
    <t>SR08S___UPV15__AM</t>
  </si>
  <si>
    <t>SR08S___UPV1_2__AM</t>
  </si>
  <si>
    <t>SR08S___UPV2_5__AM</t>
  </si>
  <si>
    <t>SR08S___UPV3_3__AM</t>
  </si>
  <si>
    <t>SR08S___UPV5__AM</t>
  </si>
  <si>
    <t>SR09S___DNHEAT_AM0</t>
  </si>
  <si>
    <t>SR09S___DNHEAT_AM1</t>
  </si>
  <si>
    <t>SR09S___DNTHM_AM00</t>
  </si>
  <si>
    <t>SR09S___DNTHM_AM01</t>
  </si>
  <si>
    <t>SR09S___DNT__AM</t>
  </si>
  <si>
    <t>SR09S___DNV15__AM</t>
  </si>
  <si>
    <t>SR09S___DNV1_2__AM</t>
  </si>
  <si>
    <t>SR09S___DNV2_5__AM</t>
  </si>
  <si>
    <t>SR09S___DNV3_3__AM</t>
  </si>
  <si>
    <t>SR09S___DNV5__AM</t>
  </si>
  <si>
    <t>SR09S___TCDN0__AM</t>
  </si>
  <si>
    <t>SR09S___TCDN0__AM16</t>
  </si>
  <si>
    <t>SR09S___TCDN0_limit</t>
  </si>
  <si>
    <t>SR09S___TCDN1__AM</t>
  </si>
  <si>
    <t>SR09S___TCDN1__AM17</t>
  </si>
  <si>
    <t>SR09S___TCDN1_limit</t>
  </si>
  <si>
    <t>SR09S___TCDN2__AM</t>
  </si>
  <si>
    <t>SR09S___TCDN2__AM18</t>
  </si>
  <si>
    <t>SR09S___TCDN2_limit</t>
  </si>
  <si>
    <t>SR09S___TCDN3__AM</t>
  </si>
  <si>
    <t>SR09S___TCDN3__AM19</t>
  </si>
  <si>
    <t>SR09S___TCDN3_limit</t>
  </si>
  <si>
    <t>SR09S___TCDN4__AM</t>
  </si>
  <si>
    <t>SR09S___TCDN4__AM20</t>
  </si>
  <si>
    <t>SR09S___TCDN4_limit</t>
  </si>
  <si>
    <t>SR09S___TCDN5__AM</t>
  </si>
  <si>
    <t>SR09S___TCDN5__AM21</t>
  </si>
  <si>
    <t>SR09S___TCDN5_limit</t>
  </si>
  <si>
    <t>SR09S___TCDN6__AM</t>
  </si>
  <si>
    <t>SR09S___TCDN6__AM02</t>
  </si>
  <si>
    <t>SR09S___TCDN6_limit</t>
  </si>
  <si>
    <t>SR09S___TCDN7__AM</t>
  </si>
  <si>
    <t>SR09S___TCDN7__AM23</t>
  </si>
  <si>
    <t>SR09S___TCDN7_limit</t>
  </si>
  <si>
    <t>SR09S___TCDN8__AM</t>
  </si>
  <si>
    <t>SR09S___TCDN8__AM24</t>
  </si>
  <si>
    <t>SR09S___TCDN8_limit</t>
  </si>
  <si>
    <t>SR09S___TCDN9__AM</t>
  </si>
  <si>
    <t>SR09S___TCDN9__AM25</t>
  </si>
  <si>
    <t>SR09S___TCDN9_limit</t>
  </si>
  <si>
    <t>SR09S___TCUP0__AM</t>
  </si>
  <si>
    <t>SR09S___TCUP0__AM00</t>
  </si>
  <si>
    <t>SR09S___TCUP0_limit</t>
  </si>
  <si>
    <t>SR09S___TCUP1__AM</t>
  </si>
  <si>
    <t>SR09S___TCUP1__AM01</t>
  </si>
  <si>
    <t>SR09S___TCUP1_limit</t>
  </si>
  <si>
    <t>SR09S___TCUP2__AM</t>
  </si>
  <si>
    <t>SR09S___TCUP2__AM02</t>
  </si>
  <si>
    <t>SR09S___TCUP2_limit</t>
  </si>
  <si>
    <t>SR09S___TCUP3__AM</t>
  </si>
  <si>
    <t>SR09S___TCUP3__AM03</t>
  </si>
  <si>
    <t>SR09S___TCUP3_limit</t>
  </si>
  <si>
    <t>SR09S___TCUP4__AM</t>
  </si>
  <si>
    <t>SR09S___TCUP4__AM04</t>
  </si>
  <si>
    <t>SR09S___TCUP4_limit</t>
  </si>
  <si>
    <t>SR09S___TCUP5__AM</t>
  </si>
  <si>
    <t>SR09S___TCUP5__AM05</t>
  </si>
  <si>
    <t>SR09S___TCUP5_limit</t>
  </si>
  <si>
    <t>SR09S___TCUP6__AM</t>
  </si>
  <si>
    <t>SR09S___TCUP6__AM06</t>
  </si>
  <si>
    <t>SR09S___TCUP6_limit</t>
  </si>
  <si>
    <t>SR09S___TCUP7__AM</t>
  </si>
  <si>
    <t>SR09S___TCUP7__AM07</t>
  </si>
  <si>
    <t>SR09S___TCUP7_limit</t>
  </si>
  <si>
    <t>SR09S___TCUP8__AM</t>
  </si>
  <si>
    <t>SR09S___TCUP8__AM08</t>
  </si>
  <si>
    <t>SR09S___TCUP8_limit</t>
  </si>
  <si>
    <t>SR09S___TCUP9__AM</t>
  </si>
  <si>
    <t>SR09S___TCUP9__AM09</t>
  </si>
  <si>
    <t>SR09S___TCUP9_limit</t>
  </si>
  <si>
    <t>SR09S___UPHEAT_AM0</t>
  </si>
  <si>
    <t>SR09S___UPHEAT_AM1</t>
  </si>
  <si>
    <t>SR09S___UPTHM_AM00</t>
  </si>
  <si>
    <t>SR09S___UPTHM_AM01</t>
  </si>
  <si>
    <t>SR09S___UPT__AM</t>
  </si>
  <si>
    <t>SR09S___UPV15__AM</t>
  </si>
  <si>
    <t>SR09S___UPV1_2__AM</t>
  </si>
  <si>
    <t>SR09S___UPV2_5__AM</t>
  </si>
  <si>
    <t>SR09S___UPV3_3__AM</t>
  </si>
  <si>
    <t>SR09S___UPV5__AM</t>
  </si>
  <si>
    <t>SR10S___03HEAT_AM0</t>
  </si>
  <si>
    <t>SR10S___03HEAT_AM1</t>
  </si>
  <si>
    <t>SR10S___03THM_AM00</t>
  </si>
  <si>
    <t>SR10S___03THM_AM01</t>
  </si>
  <si>
    <t>SR10S___03T__AM</t>
  </si>
  <si>
    <t>SR10S___03V15__AM</t>
  </si>
  <si>
    <t>SR10S___03V1_2__AM</t>
  </si>
  <si>
    <t>SR10S___03V2_5__AM</t>
  </si>
  <si>
    <t>SR10S___03V3_3__AM</t>
  </si>
  <si>
    <t>SR10S___03V5__AM</t>
  </si>
  <si>
    <t>SR10S___DNHEAT_AM0</t>
  </si>
  <si>
    <t>SR10S___DNHEAT_AM1</t>
  </si>
  <si>
    <t>SR10S___DNTHM_AM00</t>
  </si>
  <si>
    <t>SR10S___DNTHM_AM01</t>
  </si>
  <si>
    <t>SR10S___DNT__AM</t>
  </si>
  <si>
    <t>SR10S___DNV15__AM</t>
  </si>
  <si>
    <t>SR10S___DNV1_2__AM</t>
  </si>
  <si>
    <t>SR10S___DNV2_5__AM</t>
  </si>
  <si>
    <t>SR10S___DNV3_3__AM</t>
  </si>
  <si>
    <t>SR10S___DNV5__AM</t>
  </si>
  <si>
    <t>SR10S___TCDN0__AM</t>
  </si>
  <si>
    <t>SR10S___TCDN0__AM16</t>
  </si>
  <si>
    <t>SR10S___TCDN0_limit</t>
  </si>
  <si>
    <t>SR10S___TCDN1__AM</t>
  </si>
  <si>
    <t>SR10S___TCDN1__AM17</t>
  </si>
  <si>
    <t>SR10S___TCDN1_limit</t>
  </si>
  <si>
    <t>SR10S___TCDN2__AM</t>
  </si>
  <si>
    <t>SR10S___TCDN2__AM18</t>
  </si>
  <si>
    <t>SR10S___TCDN2_limit</t>
  </si>
  <si>
    <t>SR10S___TCDN3__AM</t>
  </si>
  <si>
    <t>SR10S___TCDN3__AM19</t>
  </si>
  <si>
    <t>SR10S___TCDN3_limit</t>
  </si>
  <si>
    <t>SR10S___TCDN4__AM</t>
  </si>
  <si>
    <t>SR10S___TCDN4__AM20</t>
  </si>
  <si>
    <t>SR10S___TCDN4_limit</t>
  </si>
  <si>
    <t>SR10S___TCDN5__AM</t>
  </si>
  <si>
    <t>SR10S___TCDN5__AM21</t>
  </si>
  <si>
    <t>SR10S___TCDN5_limit</t>
  </si>
  <si>
    <t>SR10S___TCDN6__AM</t>
  </si>
  <si>
    <t>SR10S___TCDN6__AM02</t>
  </si>
  <si>
    <t>SR10S___TCDN6_limit</t>
  </si>
  <si>
    <t>SR10S___TCDN7__AM</t>
  </si>
  <si>
    <t>SR10S___TCDN7__AM23</t>
  </si>
  <si>
    <t>SR10S___TCDN7_limit</t>
  </si>
  <si>
    <t>SR10S___TCDN8__AM</t>
  </si>
  <si>
    <t>SR10S___TCDN8__AM24</t>
  </si>
  <si>
    <t>SR10S___TCDN8_limit</t>
  </si>
  <si>
    <t>SR10S___TCDN9__AM</t>
  </si>
  <si>
    <t>SR10S___TCDN9__AM25</t>
  </si>
  <si>
    <t>SR10S___TCDN9_limit</t>
  </si>
  <si>
    <t>SR10S___TCLL__AM</t>
  </si>
  <si>
    <t>SR10S___TCLL__AM01</t>
  </si>
  <si>
    <t>SR10S___TCLL_limit</t>
  </si>
  <si>
    <t>SR10S___TCLR__AM</t>
  </si>
  <si>
    <t>SR10S___TCLR__AM03</t>
  </si>
  <si>
    <t>SR10S___TCLR_limit</t>
  </si>
  <si>
    <t>SR10S___TCUL__AM</t>
  </si>
  <si>
    <t>SR10S___TCUL__AM00</t>
  </si>
  <si>
    <t>SR10S___TCUL_limit</t>
  </si>
  <si>
    <t>SR10S___TCUP0__AM</t>
  </si>
  <si>
    <t>SR10S___TCUP0__AM00</t>
  </si>
  <si>
    <t>SR10S___TCUP0_limit</t>
  </si>
  <si>
    <t>SR10S___TCUP1__AM</t>
  </si>
  <si>
    <t>SR10S___TCUP1__AM01</t>
  </si>
  <si>
    <t>SR10S___TCUP1_limit</t>
  </si>
  <si>
    <t>SR10S___TCUP2__AM</t>
  </si>
  <si>
    <t>SR10S___TCUP2__AM02</t>
  </si>
  <si>
    <t>SR10S___TCUP2_limit</t>
  </si>
  <si>
    <t>SR10S___TCUP3__AM</t>
  </si>
  <si>
    <t>SR10S___TCUP3__AM03</t>
  </si>
  <si>
    <t>SR10S___TCUP3_limit</t>
  </si>
  <si>
    <t>SR10S___TCUP4__AM</t>
  </si>
  <si>
    <t>SR10S___TCUP4__AM04</t>
  </si>
  <si>
    <t>SR10S___TCUP4_limit</t>
  </si>
  <si>
    <t>SR10S___TCUP5__AM</t>
  </si>
  <si>
    <t>SR10S___TCUP5__AM05</t>
  </si>
  <si>
    <t>SR10S___TCUP5_limit</t>
  </si>
  <si>
    <t>SR10S___TCUP6__AM</t>
  </si>
  <si>
    <t>SR10S___TCUP6__AM06</t>
  </si>
  <si>
    <t>SR10S___TCUP6_limit</t>
  </si>
  <si>
    <t>SR10S___TCUP7__AM</t>
  </si>
  <si>
    <t>SR10S___TCUP7__AM07</t>
  </si>
  <si>
    <t>SR10S___TCUP7_limit</t>
  </si>
  <si>
    <t>SR10S___TCUP8__AM</t>
  </si>
  <si>
    <t>SR10S___TCUP8__AM08</t>
  </si>
  <si>
    <t>SR10S___TCUP8_limit</t>
  </si>
  <si>
    <t>SR10S___TCUP9__AM</t>
  </si>
  <si>
    <t>SR10S___TCUP9__AM09</t>
  </si>
  <si>
    <t>SR10S___TCUP9_limit</t>
  </si>
  <si>
    <t>SR10S___TCUR__AM</t>
  </si>
  <si>
    <t>SR10S___TCUR__AM02</t>
  </si>
  <si>
    <t>SR10S___TCUR_limit</t>
  </si>
  <si>
    <t>SR10S___UPHEAT_AM0</t>
  </si>
  <si>
    <t>SR10S___UPHEAT_AM1</t>
  </si>
  <si>
    <t>SR10S___UPTHM_AM00</t>
  </si>
  <si>
    <t>SR10S___UPTHM_AM01</t>
  </si>
  <si>
    <t>SR10S___UPT__AM</t>
  </si>
  <si>
    <t>SR10S___UPV15__AM</t>
  </si>
  <si>
    <t>SR10S___UPV1_2__AM</t>
  </si>
  <si>
    <t>SR10S___UPV2_5__AM</t>
  </si>
  <si>
    <t>SR10S___UPV3_3__AM</t>
  </si>
  <si>
    <t>SR10S___UPV5__AM</t>
  </si>
  <si>
    <t>SR11S___03HEAT_AM0</t>
  </si>
  <si>
    <t>SR11S___03HEAT_AM1</t>
  </si>
  <si>
    <t>SR11S___03THM_AM00</t>
  </si>
  <si>
    <t>SR11S___03THM_AM01</t>
  </si>
  <si>
    <t>SR11S___03T__AM</t>
  </si>
  <si>
    <t>SR11S___03V15__AM</t>
  </si>
  <si>
    <t>SR11S___03V1_2__AM</t>
  </si>
  <si>
    <t>SR11S___03V2_5__AM</t>
  </si>
  <si>
    <t>SR11S___03V3_3__AM</t>
  </si>
  <si>
    <t>SR11S___03V5__AM</t>
  </si>
  <si>
    <t>SR11S___DNHEAT_AM0</t>
  </si>
  <si>
    <t>SR11S___DNHEAT_AM1</t>
  </si>
  <si>
    <t>SR11S___DNTHM_AM00</t>
  </si>
  <si>
    <t>SR11S___DNTHM_AM01</t>
  </si>
  <si>
    <t>SR11S___DNT__AM</t>
  </si>
  <si>
    <t>SR11S___DNV15__AM</t>
  </si>
  <si>
    <t>SR11S___DNV1_2__AM</t>
  </si>
  <si>
    <t>SR11S___DNV2_5__AM</t>
  </si>
  <si>
    <t>SR11S___DNV3_3__AM</t>
  </si>
  <si>
    <t>SR11S___DNV5__AM</t>
  </si>
  <si>
    <t>SR11S___TCDN0__AM</t>
  </si>
  <si>
    <t>SR11S___TCDN0__AM16</t>
  </si>
  <si>
    <t>SR11S___TCDN0_limit</t>
  </si>
  <si>
    <t>SR11S___TCDN1__AM</t>
  </si>
  <si>
    <t>SR11S___TCDN1__AM17</t>
  </si>
  <si>
    <t>SR11S___TCDN1_limit</t>
  </si>
  <si>
    <t>SR11S___TCDN2__AM</t>
  </si>
  <si>
    <t>SR11S___TCDN2__AM18</t>
  </si>
  <si>
    <t>SR11S___TCDN2_limit</t>
  </si>
  <si>
    <t>SR11S___TCDN3__AM</t>
  </si>
  <si>
    <t>SR11S___TCDN3__AM19</t>
  </si>
  <si>
    <t>SR11S___TCDN3_limit</t>
  </si>
  <si>
    <t>SR11S___TCDN4__AM</t>
  </si>
  <si>
    <t>SR11S___TCDN4__AM20</t>
  </si>
  <si>
    <t>SR11S___TCDN4_limit</t>
  </si>
  <si>
    <t>SR11S___TCDN5__AM</t>
  </si>
  <si>
    <t>SR11S___TCDN5__AM21</t>
  </si>
  <si>
    <t>SR11S___TCDN5_limit</t>
  </si>
  <si>
    <t>SR11S___TCDN6__AM</t>
  </si>
  <si>
    <t>SR11S___TCDN6__AM02</t>
  </si>
  <si>
    <t>SR11S___TCDN6_limit</t>
  </si>
  <si>
    <t>SR11S___TCDN7__AM</t>
  </si>
  <si>
    <t>SR11S___TCDN7__AM23</t>
  </si>
  <si>
    <t>SR11S___TCDN7_limit</t>
  </si>
  <si>
    <t>SR11S___TCDN8__AM</t>
  </si>
  <si>
    <t>SR11S___TCDN8__AM24</t>
  </si>
  <si>
    <t>SR11S___TCDN8_limit</t>
  </si>
  <si>
    <t>SR11S___TCDN9__AM</t>
  </si>
  <si>
    <t>SR11S___TCDN9__AM25</t>
  </si>
  <si>
    <t>SR11S___TCDN9_limit</t>
  </si>
  <si>
    <t>SR11S___TCMLL__AM</t>
  </si>
  <si>
    <t>SR11S___TCMLL__AM07</t>
  </si>
  <si>
    <t>SR11S___TCMLL_limit</t>
  </si>
  <si>
    <t>SR11S___TCMLR__AM</t>
  </si>
  <si>
    <t>SR11S___TCMLR__AM06</t>
  </si>
  <si>
    <t>SR11S___TCMLR_limit</t>
  </si>
  <si>
    <t>SR11S___TCMUL__AM</t>
  </si>
  <si>
    <t>SR11S___TCMUL__AM04</t>
  </si>
  <si>
    <t>SR11S___TCMUL_limit</t>
  </si>
  <si>
    <t>SR11S___TCMUR__AM</t>
  </si>
  <si>
    <t>SR11S___TCMUR__AM05</t>
  </si>
  <si>
    <t>SR11S___TCMUR_limit</t>
  </si>
  <si>
    <t>SR11S___TCUP0__AM</t>
  </si>
  <si>
    <t>SR11S___TCUP0__AM00</t>
  </si>
  <si>
    <t>SR11S___TCUP0_limit</t>
  </si>
  <si>
    <t>SR11S___TCUP1__AM</t>
  </si>
  <si>
    <t>SR11S___TCUP1__AM01</t>
  </si>
  <si>
    <t>SR11S___TCUP1_limit</t>
  </si>
  <si>
    <t>SR11S___TCUP2__AM</t>
  </si>
  <si>
    <t>SR11S___TCUP2__AM02</t>
  </si>
  <si>
    <t>SR11S___TCUP2_limit</t>
  </si>
  <si>
    <t>SR11S___TCUP3__AM</t>
  </si>
  <si>
    <t>SR11S___TCUP3__AM03</t>
  </si>
  <si>
    <t>SR11S___TCUP3_limit</t>
  </si>
  <si>
    <t>SR11S___TCUP4__AM</t>
  </si>
  <si>
    <t>SR11S___TCUP4__AM04</t>
  </si>
  <si>
    <t>SR11S___TCUP4_limit</t>
  </si>
  <si>
    <t>SR11S___TCUP5__AM</t>
  </si>
  <si>
    <t>SR11S___TCUP5__AM05</t>
  </si>
  <si>
    <t>SR11S___TCUP5_limit</t>
  </si>
  <si>
    <t>SR11S___TCUP6__AM</t>
  </si>
  <si>
    <t>SR11S___TCUP6__AM06</t>
  </si>
  <si>
    <t>SR11S___TCUP6_limit</t>
  </si>
  <si>
    <t>SR11S___TCUP7__AM</t>
  </si>
  <si>
    <t>SR11S___TCUP7__AM07</t>
  </si>
  <si>
    <t>SR11S___TCUP7_limit</t>
  </si>
  <si>
    <t>SR11S___TCUP8__AM</t>
  </si>
  <si>
    <t>SR11S___TCUP8__AM08</t>
  </si>
  <si>
    <t>SR11S___TCUP8_limit</t>
  </si>
  <si>
    <t>SR11S___TCUP9__AM</t>
  </si>
  <si>
    <t>SR11S___TCUP9__AM09</t>
  </si>
  <si>
    <t>SR11S___TCUP9_limit</t>
  </si>
  <si>
    <t>SR11S___UPHEAT_AM0</t>
  </si>
  <si>
    <t>SR11S___UPHEAT_AM1</t>
  </si>
  <si>
    <t>SR11S___UPTHM_AM00</t>
  </si>
  <si>
    <t>SR11S___UPTHM_AM01</t>
  </si>
  <si>
    <t>SR11S___UPT__AM</t>
  </si>
  <si>
    <t>SR11S___UPV15__AM</t>
  </si>
  <si>
    <t>SR11S___UPV1_2__AM</t>
  </si>
  <si>
    <t>SR11S___UPV2_5__AM</t>
  </si>
  <si>
    <t>SR11S___UPV3_3__AM</t>
  </si>
  <si>
    <t>SR11S___UPV5__AM</t>
  </si>
  <si>
    <t>SR12S___DNHEAT_AM0</t>
  </si>
  <si>
    <t>SR12S___DNHEAT_AM1</t>
  </si>
  <si>
    <t>SR12S___DNTHM_AM00</t>
  </si>
  <si>
    <t>SR12S___DNTHM_AM01</t>
  </si>
  <si>
    <t>SR12S___DNT__AM</t>
  </si>
  <si>
    <t>SR12S___DNV15__AM</t>
  </si>
  <si>
    <t>SR12S___DNV1_2__AM</t>
  </si>
  <si>
    <t>SR12S___DNV2_5__AM</t>
  </si>
  <si>
    <t>SR12S___DNV3_3__AM</t>
  </si>
  <si>
    <t>SR12S___DNV5__AM</t>
  </si>
  <si>
    <t>SR12S___TCDN0__AM</t>
  </si>
  <si>
    <t>SR12S___TCDN0__AM16</t>
  </si>
  <si>
    <t>SR12S___TCDN0_limit</t>
  </si>
  <si>
    <t>SR12S___TCDN1__AM</t>
  </si>
  <si>
    <t>SR12S___TCDN1__AM17</t>
  </si>
  <si>
    <t>SR12S___TCDN1_limit</t>
  </si>
  <si>
    <t>SR12S___TCDN2__AM</t>
  </si>
  <si>
    <t>SR12S___TCDN2__AM18</t>
  </si>
  <si>
    <t>SR12S___TCDN2_limit</t>
  </si>
  <si>
    <t>SR12S___TCDN3__AM</t>
  </si>
  <si>
    <t>SR12S___TCDN3__AM19</t>
  </si>
  <si>
    <t>SR12S___TCDN3_limit</t>
  </si>
  <si>
    <t>SR12S___TCDN4__AM</t>
  </si>
  <si>
    <t>SR12S___TCDN4__AM20</t>
  </si>
  <si>
    <t>SR12S___TCDN4_limit</t>
  </si>
  <si>
    <t>SR12S___TCDN5__AM</t>
  </si>
  <si>
    <t>SR12S___TCDN5__AM21</t>
  </si>
  <si>
    <t>SR12S___TCDN5_limit</t>
  </si>
  <si>
    <t>SR12S___TCDN6__AM</t>
  </si>
  <si>
    <t>SR12S___TCDN6__AM02</t>
  </si>
  <si>
    <t>SR12S___TCDN6_limit</t>
  </si>
  <si>
    <t>SR12S___TCDN7__AM</t>
  </si>
  <si>
    <t>SR12S___TCDN7__AM23</t>
  </si>
  <si>
    <t>SR12S___TCDN7_limit</t>
  </si>
  <si>
    <t>SR12S___TCDN8__AM</t>
  </si>
  <si>
    <t>SR12S___TCDN8__AM24</t>
  </si>
  <si>
    <t>SR12S___TCDN8_limit</t>
  </si>
  <si>
    <t>SR12S___TCDN9__AM</t>
  </si>
  <si>
    <t>SR12S___TCDN9__AM25</t>
  </si>
  <si>
    <t>SR12S___TCDN9_limit</t>
  </si>
  <si>
    <t>SR12S___TCUP0__AM</t>
  </si>
  <si>
    <t>SR12S___TCUP0__AM00</t>
  </si>
  <si>
    <t>SR12S___TCUP0_limit</t>
  </si>
  <si>
    <t>SR12S___TCUP1__AM</t>
  </si>
  <si>
    <t>SR12S___TCUP1__AM01</t>
  </si>
  <si>
    <t>SR12S___TCUP1_limit</t>
  </si>
  <si>
    <t>SR12S___TCUP2__AM</t>
  </si>
  <si>
    <t>SR12S___TCUP2__AM02</t>
  </si>
  <si>
    <t>SR12S___TCUP2_limit</t>
  </si>
  <si>
    <t>SR12S___TCUP3__AM</t>
  </si>
  <si>
    <t>SR12S___TCUP3__AM03</t>
  </si>
  <si>
    <t>SR12S___TCUP3_limit</t>
  </si>
  <si>
    <t>SR12S___TCUP4__AM</t>
  </si>
  <si>
    <t>SR12S___TCUP4__AM04</t>
  </si>
  <si>
    <t>SR12S___TCUP4_limit</t>
  </si>
  <si>
    <t>SR12S___TCUP5__AM</t>
  </si>
  <si>
    <t>SR12S___TCUP5__AM05</t>
  </si>
  <si>
    <t>SR12S___TCUP5_limit</t>
  </si>
  <si>
    <t>SR12S___TCUP6__AM</t>
  </si>
  <si>
    <t>SR12S___TCUP6__AM06</t>
  </si>
  <si>
    <t>SR12S___TCUP6_limit</t>
  </si>
  <si>
    <t>SR12S___TCUP7__AM</t>
  </si>
  <si>
    <t>SR12S___TCUP7__AM07</t>
  </si>
  <si>
    <t>SR12S___TCUP7_limit</t>
  </si>
  <si>
    <t>SR12S___TCUP8__AM</t>
  </si>
  <si>
    <t>SR12S___TCUP8__AM08</t>
  </si>
  <si>
    <t>SR12S___TCUP8_limit</t>
  </si>
  <si>
    <t>SR12S___TCUP9__AM</t>
  </si>
  <si>
    <t>SR12S___TCUP9__AM09</t>
  </si>
  <si>
    <t>SR12S___TCUP9_limit</t>
  </si>
  <si>
    <t>SR12S___UPHEAT_AM0</t>
  </si>
  <si>
    <t>SR12S___UPHEAT_AM1</t>
  </si>
  <si>
    <t>SR12S___UPTHM_AM00</t>
  </si>
  <si>
    <t>SR12S___UPTHM_AM01</t>
  </si>
  <si>
    <t>SR12S___UPT__AM</t>
  </si>
  <si>
    <t>SR12S___UPV15__AM</t>
  </si>
  <si>
    <t>SR12S___UPV1_2__AM</t>
  </si>
  <si>
    <t>SR12S___UPV2_5__AM</t>
  </si>
  <si>
    <t>SR12S___UPV3_3__AM</t>
  </si>
  <si>
    <t>SR12S___UPV5__AM</t>
  </si>
  <si>
    <t>SR04S___DNHEAT_AC0</t>
  </si>
  <si>
    <t>SR04S___DNHEAT_AC1</t>
  </si>
  <si>
    <t>SR04S___DNHEAT_AT0</t>
  </si>
  <si>
    <t>SR04S___DNHEAT_AT1</t>
  </si>
  <si>
    <t>SR04S___UPHEAT_AC0</t>
  </si>
  <si>
    <t>SR04S___UPHEAT_AC1</t>
  </si>
  <si>
    <t>SR04S___UPHEAT_AT0</t>
  </si>
  <si>
    <t>SR04S___UPHEAT_AT1</t>
  </si>
  <si>
    <t>SR05W___03HEAT_AC0</t>
  </si>
  <si>
    <t>SR05W___03HEAT_AC1</t>
  </si>
  <si>
    <t>SR05W___03HEAT_AT0</t>
  </si>
  <si>
    <t>SR05W___03HEAT_AT1</t>
  </si>
  <si>
    <t>SR05W___DNHEAT_AC0</t>
  </si>
  <si>
    <t>SR05W___DNHEAT_AC1</t>
  </si>
  <si>
    <t>SR05W___DNHEAT_AT0</t>
  </si>
  <si>
    <t>SR05W___DNHEAT_AT1</t>
  </si>
  <si>
    <t>SR05W___UPHEAT_AC0</t>
  </si>
  <si>
    <t>SR05W___UPHEAT_AC1</t>
  </si>
  <si>
    <t>SR05W___UPHEAT_AT0</t>
  </si>
  <si>
    <t>SR05W___UPHEAT_AT1</t>
  </si>
  <si>
    <t>SR06S___DNHEAT_AC0</t>
  </si>
  <si>
    <t>SR06S___DNHEAT_AC1</t>
  </si>
  <si>
    <t>SR06S___DNHEAT_AT0</t>
  </si>
  <si>
    <t>SR06S___DNHEAT_AT1</t>
  </si>
  <si>
    <t>SR06S___UPHEAT_AC0</t>
  </si>
  <si>
    <t>SR06S___UPHEAT_AC1</t>
  </si>
  <si>
    <t>SR06S___UPHEAT_AT0</t>
  </si>
  <si>
    <t>SR06S___UPHEAT_AT1</t>
  </si>
  <si>
    <t>SR07S___DNHEAT_AC0</t>
  </si>
  <si>
    <t>SR07S___DNHEAT_AC1</t>
  </si>
  <si>
    <t>SR07S___DNHEAT_AT0</t>
  </si>
  <si>
    <t>SR07S___DNHEAT_AT1</t>
  </si>
  <si>
    <t>SR07S___UPHEAT_AC0</t>
  </si>
  <si>
    <t>SR07S___UPHEAT_AC1</t>
  </si>
  <si>
    <t>SR07S___UPHEAT_AT0</t>
  </si>
  <si>
    <t>SR07S___UPHEAT_AT1</t>
  </si>
  <si>
    <t>SR08S___DNHEAT_AC0</t>
  </si>
  <si>
    <t>SR08S___DNHEAT_AC1</t>
  </si>
  <si>
    <t>SR08S___DNHEAT_AT0</t>
  </si>
  <si>
    <t>SR08S___DNHEAT_AT1</t>
  </si>
  <si>
    <t>SR08S___UPHEAT_AC0</t>
  </si>
  <si>
    <t>SR08S___UPHEAT_AC1</t>
  </si>
  <si>
    <t>SR08S___UPHEAT_AT0</t>
  </si>
  <si>
    <t>SR08S___UPHEAT_AT1</t>
  </si>
  <si>
    <t>SR09S___DNHEAT_AC0</t>
  </si>
  <si>
    <t>SR09S___DNHEAT_AC1</t>
  </si>
  <si>
    <t>SR09S___DNHEAT_AT0</t>
  </si>
  <si>
    <t>SR09S___DNHEAT_AT1</t>
  </si>
  <si>
    <t>SR09S___UPHEAT_AC0</t>
  </si>
  <si>
    <t>SR09S___UPHEAT_AC1</t>
  </si>
  <si>
    <t>SR09S___UPHEAT_AT0</t>
  </si>
  <si>
    <t>SR09S___UPHEAT_AT1</t>
  </si>
  <si>
    <t>SR10S___03HEAT_AC0</t>
  </si>
  <si>
    <t>SR10S___03HEAT_AC1</t>
  </si>
  <si>
    <t>SR10S___03HEAT_AT0</t>
  </si>
  <si>
    <t>SR10S___03HEAT_AT1</t>
  </si>
  <si>
    <t>SR10S___DNHEAT_AC0</t>
  </si>
  <si>
    <t>SR10S___DNHEAT_AC1</t>
  </si>
  <si>
    <t>SR10S___DNHEAT_AT0</t>
  </si>
  <si>
    <t>SR10S___DNHEAT_AT1</t>
  </si>
  <si>
    <t>SR10S___UPHEAT_AC0</t>
  </si>
  <si>
    <t>SR10S___UPHEAT_AC1</t>
  </si>
  <si>
    <t>SR10S___UPHEAT_AT0</t>
  </si>
  <si>
    <t>SR10S___UPHEAT_AT1</t>
  </si>
  <si>
    <t>SR11S___03HEAT_AC0</t>
  </si>
  <si>
    <t>SR11S___03HEAT_AC1</t>
  </si>
  <si>
    <t>SR11S___03HEAT_AT0</t>
  </si>
  <si>
    <t>SR11S___03HEAT_AT1</t>
  </si>
  <si>
    <t>SR11S___DNHEAT_AC0</t>
  </si>
  <si>
    <t>SR11S___DNHEAT_AC1</t>
  </si>
  <si>
    <t>SR11S___DNHEAT_AT0</t>
  </si>
  <si>
    <t>SR11S___DNHEAT_AT1</t>
  </si>
  <si>
    <t>SR11S___UPHEAT_AC0</t>
  </si>
  <si>
    <t>SR11S___UPHEAT_AC1</t>
  </si>
  <si>
    <t>SR11S___UPHEAT_AT0</t>
  </si>
  <si>
    <t>SR11S___UPHEAT_AT1</t>
  </si>
  <si>
    <t>SR12S___DNHEAT_AC0</t>
  </si>
  <si>
    <t>SR12S___DNHEAT_AC1</t>
  </si>
  <si>
    <t>SR12S___DNHEAT_AT0</t>
  </si>
  <si>
    <t>SR12S___DNHEAT_AT1</t>
  </si>
  <si>
    <t>SR12S___UPHEAT_AC0</t>
  </si>
  <si>
    <t>SR12S___UPHEAT_AC1</t>
  </si>
  <si>
    <t>SR12S___UPHEAT_AT0</t>
  </si>
  <si>
    <t>SR12S___UPHEAT_AT1</t>
  </si>
  <si>
    <t>EPBI_TR_ARMED_BM</t>
  </si>
  <si>
    <t>SR04S___DN_OUT_BM</t>
  </si>
  <si>
    <t>SR04S___TCLB1_E_BM</t>
  </si>
  <si>
    <t>SR04S___TCLB1_L_BM</t>
  </si>
  <si>
    <t>SR04S___TCLB1__BM</t>
  </si>
  <si>
    <t>SR04S___TCLB2_E_BM</t>
  </si>
  <si>
    <t>SR04S___TCLB2_L_BM</t>
  </si>
  <si>
    <t>SR04S___TCLB2__BM</t>
  </si>
  <si>
    <t>SR04S___TCLL__E_BM</t>
  </si>
  <si>
    <t>SR04S___TCLL__L_BM</t>
  </si>
  <si>
    <t>SR04S___TCLL___BM</t>
  </si>
  <si>
    <t>SR04S___TCLQ__E_BM</t>
  </si>
  <si>
    <t>SR04S___TCLQ__L_BM</t>
  </si>
  <si>
    <t>SR04S___TCLQ___BM</t>
  </si>
  <si>
    <t>SR04S___TCLR__E_BM</t>
  </si>
  <si>
    <t>SR04S___TCLR__L_BM</t>
  </si>
  <si>
    <t>SR04S___TCLR___BM</t>
  </si>
  <si>
    <t>SR04S___TCLSD_E_BM</t>
  </si>
  <si>
    <t>SR04S___TCLSD_L_BM</t>
  </si>
  <si>
    <t>SR04S___TCLSD__BM</t>
  </si>
  <si>
    <t>SR04S___TCMLL_E_BM</t>
  </si>
  <si>
    <t>SR04S___TCMLL_L_BM</t>
  </si>
  <si>
    <t>SR04S___TCMLL__BM</t>
  </si>
  <si>
    <t>SR04S___TCMLM_E_BM</t>
  </si>
  <si>
    <t>SR04S___TCMLM_L_BM</t>
  </si>
  <si>
    <t>SR04S___TCMLM__BM</t>
  </si>
  <si>
    <t>SR04S___TCMLR_E_BM</t>
  </si>
  <si>
    <t>SR04S___TCMLR_L_BM</t>
  </si>
  <si>
    <t>SR04S___TCMLR__BM</t>
  </si>
  <si>
    <t>SR04S___TCMUC_E_BM</t>
  </si>
  <si>
    <t>SR04S___TCMUC_L_BM</t>
  </si>
  <si>
    <t>SR04S___TCMUC__BM</t>
  </si>
  <si>
    <t>SR04S___TCMUL_E_BM</t>
  </si>
  <si>
    <t>SR04S___TCMUL_L_BM</t>
  </si>
  <si>
    <t>SR04S___TCMUL__BM</t>
  </si>
  <si>
    <t>SR04S___TCMUM_E_BM</t>
  </si>
  <si>
    <t>SR04S___TCMUM_L_BM</t>
  </si>
  <si>
    <t>SR04S___TCMUM__BM</t>
  </si>
  <si>
    <t>SR04S___TCMUR_E_BM</t>
  </si>
  <si>
    <t>SR04S___TCMUR_L_BM</t>
  </si>
  <si>
    <t>SR04S___TCMUR__BM</t>
  </si>
  <si>
    <t>SR04S___TCUB1_E_BM</t>
  </si>
  <si>
    <t>SR04S___TCUB1_L_BM</t>
  </si>
  <si>
    <t>SR04S___TCUB1__BM</t>
  </si>
  <si>
    <t>SR04S___TCUB2_E_BM</t>
  </si>
  <si>
    <t>SR04S___TCUB2_L_BM</t>
  </si>
  <si>
    <t>SR04S___TCUB2__BM</t>
  </si>
  <si>
    <t>SR04S___TCUL__E_BM</t>
  </si>
  <si>
    <t>SR04S___TCUL__L_BM</t>
  </si>
  <si>
    <t>SR04S___TCUL___BM</t>
  </si>
  <si>
    <t>SR04S___TCUP9_E_BM</t>
  </si>
  <si>
    <t>SR04S___TCUP9_L_BM</t>
  </si>
  <si>
    <t>SR04S___TCUP9__BM</t>
  </si>
  <si>
    <t>SR04S___TCUQ__E_BM</t>
  </si>
  <si>
    <t>SR04S___TCUQ__L_BM</t>
  </si>
  <si>
    <t>SR04S___TCUQ___BM</t>
  </si>
  <si>
    <t>SR04S___TCUR__E_BM</t>
  </si>
  <si>
    <t>SR04S___TCUR__L_BM</t>
  </si>
  <si>
    <t>SR04S___TCUR___BM</t>
  </si>
  <si>
    <t>SR04S___TCUSD_E_BM</t>
  </si>
  <si>
    <t>SR04S___TCUSD_L_BM</t>
  </si>
  <si>
    <t>SR04S___TCUSD__BM</t>
  </si>
  <si>
    <t>SR04S___UP_OUT_BM</t>
  </si>
  <si>
    <t>SR05W___03_OUT_BM</t>
  </si>
  <si>
    <t>SR05W___DN_OUT_BM</t>
  </si>
  <si>
    <t>SR05W___TCDN0_E_BM</t>
  </si>
  <si>
    <t>SR05W___TCDN0_L_BM</t>
  </si>
  <si>
    <t>SR05W___TCDN0__BM</t>
  </si>
  <si>
    <t>SR05W___TCDN1_E_BM</t>
  </si>
  <si>
    <t>SR05W___TCDN1_L_BM</t>
  </si>
  <si>
    <t>SR05W___TCDN1__BM</t>
  </si>
  <si>
    <t>SR05W___TCDN2_E_BM</t>
  </si>
  <si>
    <t>SR05W___TCDN2_L_BM</t>
  </si>
  <si>
    <t>SR05W___TCDN2__BM</t>
  </si>
  <si>
    <t>SR05W___TCDN3_E_BM</t>
  </si>
  <si>
    <t>SR05W___TCDN3_L_BM</t>
  </si>
  <si>
    <t>SR05W___TCDN3__BM</t>
  </si>
  <si>
    <t>SR05W___TCDN4_E_BM</t>
  </si>
  <si>
    <t>SR05W___TCDN4_L_BM</t>
  </si>
  <si>
    <t>SR05W___TCDN4__BM</t>
  </si>
  <si>
    <t>SR05W___TCDN5_E_BM</t>
  </si>
  <si>
    <t>SR05W___TCDN5_L_BM</t>
  </si>
  <si>
    <t>SR05W___TCDN5__BM</t>
  </si>
  <si>
    <t>SR05W___TCDN6_E_BM</t>
  </si>
  <si>
    <t>SR05W___TCDN6_L_BM</t>
  </si>
  <si>
    <t>SR05W___TCDN6__BM</t>
  </si>
  <si>
    <t>SR05W___TCDN7_E_BM</t>
  </si>
  <si>
    <t>SR05W___TCDN7_L_BM</t>
  </si>
  <si>
    <t>SR05W___TCDN7__BM</t>
  </si>
  <si>
    <t>SR05W___TCDN8_E_BM</t>
  </si>
  <si>
    <t>SR05W___TCDN8_L_BM</t>
  </si>
  <si>
    <t>SR05W___TCDN8__BM</t>
  </si>
  <si>
    <t>SR05W___TCDN9_E_BM</t>
  </si>
  <si>
    <t>SR05W___TCDN9_L_BM</t>
  </si>
  <si>
    <t>SR05W___TCDN9__BM</t>
  </si>
  <si>
    <t>SR05W___TCEFL0_E_BM</t>
  </si>
  <si>
    <t>SR05W___TCEFL0_L_BM</t>
  </si>
  <si>
    <t>SR05W___TCEFL0__BM</t>
  </si>
  <si>
    <t>SR05W___TCEFL1_E_BM</t>
  </si>
  <si>
    <t>SR05W___TCEFL1_L_BM</t>
  </si>
  <si>
    <t>SR05W___TCEFL1__BM</t>
  </si>
  <si>
    <t>SR05W___TCIDN0_E_BM</t>
  </si>
  <si>
    <t>SR05W___TCIDN0_L_BM</t>
  </si>
  <si>
    <t>SR05W___TCIDN0__BM</t>
  </si>
  <si>
    <t>SR05W___TCIDN1_E_BM</t>
  </si>
  <si>
    <t>SR05W___TCIDN1_L_BM</t>
  </si>
  <si>
    <t>SR05W___TCIDN1__BM</t>
  </si>
  <si>
    <t>SR05W___TCIDN2_E_BM</t>
  </si>
  <si>
    <t>SR05W___TCIDN2_L_BM</t>
  </si>
  <si>
    <t>SR05W___TCIDN2__BM</t>
  </si>
  <si>
    <t>SR05W___TCIUP0_E_BM</t>
  </si>
  <si>
    <t>SR05W___TCIUP0_L_BM</t>
  </si>
  <si>
    <t>SR05W___TCIUP0__BM</t>
  </si>
  <si>
    <t>SR05W___TCIUP1_E_BM</t>
  </si>
  <si>
    <t>SR05W___TCIUP1_L_BM</t>
  </si>
  <si>
    <t>SR05W___TCIUP1__BM</t>
  </si>
  <si>
    <t>SR05W___TCIUP2_E_BM</t>
  </si>
  <si>
    <t>SR05W___TCIUP2_L_BM</t>
  </si>
  <si>
    <t>SR05W___TCIUP2__BM</t>
  </si>
  <si>
    <t>SR05W___TCUP0_E_BM</t>
  </si>
  <si>
    <t>SR05W___TCUP0_L_BM</t>
  </si>
  <si>
    <t>SR05W___TCUP0__BM</t>
  </si>
  <si>
    <t>SR05W___TCUP1_E_BM</t>
  </si>
  <si>
    <t>SR05W___TCUP1_L_BM</t>
  </si>
  <si>
    <t>SR05W___TCUP1__BM</t>
  </si>
  <si>
    <t>SR05W___TCUP2_E_BM</t>
  </si>
  <si>
    <t>SR05W___TCUP2_L_BM</t>
  </si>
  <si>
    <t>SR05W___TCUP2__BM</t>
  </si>
  <si>
    <t>SR05W___TCUP3_E_BM</t>
  </si>
  <si>
    <t>SR05W___TCUP3_L_BM</t>
  </si>
  <si>
    <t>SR05W___TCUP3__BM</t>
  </si>
  <si>
    <t>SR05W___TCUP4_E_BM</t>
  </si>
  <si>
    <t>SR05W___TCUP4_L_BM</t>
  </si>
  <si>
    <t>SR05W___TCUP4__BM</t>
  </si>
  <si>
    <t>SR05W___TCUP5_E_BM</t>
  </si>
  <si>
    <t>SR05W___TCUP5_L_BM</t>
  </si>
  <si>
    <t>SR05W___TCUP5__BM</t>
  </si>
  <si>
    <t>SR05W___TCUP6_E_BM</t>
  </si>
  <si>
    <t>SR05W___TCUP6_L_BM</t>
  </si>
  <si>
    <t>SR05W___TCUP6__BM</t>
  </si>
  <si>
    <t>SR05W___TCUP7_E_BM</t>
  </si>
  <si>
    <t>SR05W___TCUP7_L_BM</t>
  </si>
  <si>
    <t>SR05W___TCUP7__BM</t>
  </si>
  <si>
    <t>SR05W___TCUP8_E_BM</t>
  </si>
  <si>
    <t>SR05W___TCUP8_L_BM</t>
  </si>
  <si>
    <t>SR05W___TCUP8__BM</t>
  </si>
  <si>
    <t>SR05W___TCUP9_E_BM</t>
  </si>
  <si>
    <t>SR05W___TCUP9_L_BM</t>
  </si>
  <si>
    <t>SR05W___TCUP9__BM</t>
  </si>
  <si>
    <t>SR05W___TCXXX0_E_BM</t>
  </si>
  <si>
    <t>SR05W___TCXXX0_L_BM</t>
  </si>
  <si>
    <t>SR05W___TCXXX0__BM</t>
  </si>
  <si>
    <t>SR05W___TCXXX1_E_BM</t>
  </si>
  <si>
    <t>SR05W___TCXXX1_L_BM</t>
  </si>
  <si>
    <t>SR05W___TCXXX1__BM</t>
  </si>
  <si>
    <t>SR05W___UP_OUT_BM</t>
  </si>
  <si>
    <t>SR06S___DN_OUT_BM</t>
  </si>
  <si>
    <t>SR06S___TCDN0_E_BM</t>
  </si>
  <si>
    <t>SR06S___TCDN0_L_BM</t>
  </si>
  <si>
    <t>SR06S___TCDN0__BM</t>
  </si>
  <si>
    <t>SR06S___TCDN1_E_BM</t>
  </si>
  <si>
    <t>SR06S___TCDN1_L_BM</t>
  </si>
  <si>
    <t>SR06S___TCDN1__BM</t>
  </si>
  <si>
    <t>SR06S___TCDN2_E_BM</t>
  </si>
  <si>
    <t>SR06S___TCDN2_L_BM</t>
  </si>
  <si>
    <t>SR06S___TCDN2__BM</t>
  </si>
  <si>
    <t>SR06S___TCDN3_E_BM</t>
  </si>
  <si>
    <t>SR06S___TCDN3_L_BM</t>
  </si>
  <si>
    <t>SR06S___TCDN3__BM</t>
  </si>
  <si>
    <t>SR06S___TCDN4_E_BM</t>
  </si>
  <si>
    <t>SR06S___TCDN4_L_BM</t>
  </si>
  <si>
    <t>SR06S___TCDN4__BM</t>
  </si>
  <si>
    <t>SR06S___TCDN5_E_BM</t>
  </si>
  <si>
    <t>SR06S___TCDN5_L_BM</t>
  </si>
  <si>
    <t>SR06S___TCDN5__BM</t>
  </si>
  <si>
    <t>SR06S___TCDN6_E_BM</t>
  </si>
  <si>
    <t>SR06S___TCDN6_L_BM</t>
  </si>
  <si>
    <t>SR06S___TCDN6__BM</t>
  </si>
  <si>
    <t>SR06S___TCDN7_E_BM</t>
  </si>
  <si>
    <t>SR06S___TCDN7_L_BM</t>
  </si>
  <si>
    <t>SR06S___TCDN7__BM</t>
  </si>
  <si>
    <t>SR06S___TCDN8_E_BM</t>
  </si>
  <si>
    <t>SR06S___TCDN8_L_BM</t>
  </si>
  <si>
    <t>SR06S___TCDN8__BM</t>
  </si>
  <si>
    <t>SR06S___TCDN9_E_BM</t>
  </si>
  <si>
    <t>SR06S___TCDN9_L_BM</t>
  </si>
  <si>
    <t>SR06S___TCDN9__BM</t>
  </si>
  <si>
    <t>SR06S___TCUP0_E_BM</t>
  </si>
  <si>
    <t>SR06S___TCUP0_L_BM</t>
  </si>
  <si>
    <t>SR06S___TCUP0__BM</t>
  </si>
  <si>
    <t>SR06S___TCUP1_E_BM</t>
  </si>
  <si>
    <t>SR06S___TCUP1_L_BM</t>
  </si>
  <si>
    <t>SR06S___TCUP1__BM</t>
  </si>
  <si>
    <t>SR06S___TCUP2_E_BM</t>
  </si>
  <si>
    <t>SR06S___TCUP2_L_BM</t>
  </si>
  <si>
    <t>SR06S___TCUP2__BM</t>
  </si>
  <si>
    <t>SR06S___TCUP3_E_BM</t>
  </si>
  <si>
    <t>SR06S___TCUP3_L_BM</t>
  </si>
  <si>
    <t>SR06S___TCUP3__BM</t>
  </si>
  <si>
    <t>SR06S___TCUP4_E_BM</t>
  </si>
  <si>
    <t>SR06S___TCUP4_L_BM</t>
  </si>
  <si>
    <t>SR06S___TCUP4__BM</t>
  </si>
  <si>
    <t>SR06S___TCUP5_E_BM</t>
  </si>
  <si>
    <t>SR06S___TCUP5_L_BM</t>
  </si>
  <si>
    <t>SR06S___TCUP5__BM</t>
  </si>
  <si>
    <t>SR06S___TCUP6_E_BM</t>
  </si>
  <si>
    <t>SR06S___TCUP6_L_BM</t>
  </si>
  <si>
    <t>SR06S___TCUP6__BM</t>
  </si>
  <si>
    <t>SR06S___TCUP7_E_BM</t>
  </si>
  <si>
    <t>SR06S___TCUP7_L_BM</t>
  </si>
  <si>
    <t>SR06S___TCUP7__BM</t>
  </si>
  <si>
    <t>SR06S___TCUP8_E_BM</t>
  </si>
  <si>
    <t>SR06S___TCUP8_L_BM</t>
  </si>
  <si>
    <t>SR06S___TCUP8__BM</t>
  </si>
  <si>
    <t>SR06S___TCUP9_E_BM</t>
  </si>
  <si>
    <t>SR06S___TCUP9_L_BM</t>
  </si>
  <si>
    <t>SR06S___TCUP9__BM</t>
  </si>
  <si>
    <t>SR06S___UP_OUT_BM</t>
  </si>
  <si>
    <t>SR07S___DN_OUT_BM</t>
  </si>
  <si>
    <t>SR07S___TCDN0_E_BM</t>
  </si>
  <si>
    <t>SR07S___TCDN0_L_BM</t>
  </si>
  <si>
    <t>SR07S___TCDN0__BM</t>
  </si>
  <si>
    <t>SR07S___TCDN1_E_BM</t>
  </si>
  <si>
    <t>SR07S___TCDN1_L_BM</t>
  </si>
  <si>
    <t>SR07S___TCDN1__BM</t>
  </si>
  <si>
    <t>SR07S___TCDN2_E_BM</t>
  </si>
  <si>
    <t>SR07S___TCDN2_L_BM</t>
  </si>
  <si>
    <t>SR07S___TCDN2__BM</t>
  </si>
  <si>
    <t>SR07S___TCDN3_E_BM</t>
  </si>
  <si>
    <t>SR07S___TCDN3_L_BM</t>
  </si>
  <si>
    <t>SR07S___TCDN3__BM</t>
  </si>
  <si>
    <t>SR07S___TCDN4_E_BM</t>
  </si>
  <si>
    <t>SR07S___TCDN4_L_BM</t>
  </si>
  <si>
    <t>SR07S___TCDN4__BM</t>
  </si>
  <si>
    <t>SR07S___TCDN5_E_BM</t>
  </si>
  <si>
    <t>SR07S___TCDN5_L_BM</t>
  </si>
  <si>
    <t>SR07S___TCDN5__BM</t>
  </si>
  <si>
    <t>SR07S___TCDN6_E_BM</t>
  </si>
  <si>
    <t>SR07S___TCDN6_L_BM</t>
  </si>
  <si>
    <t>SR07S___TCDN6__BM</t>
  </si>
  <si>
    <t>SR07S___TCDN7_E_BM</t>
  </si>
  <si>
    <t>SR07S___TCDN7_L_BM</t>
  </si>
  <si>
    <t>SR07S___TCDN7__BM</t>
  </si>
  <si>
    <t>SR07S___TCDN8_E_BM</t>
  </si>
  <si>
    <t>SR07S___TCDN8_L_BM</t>
  </si>
  <si>
    <t>SR07S___TCDN8__BM</t>
  </si>
  <si>
    <t>SR07S___TCDN9_E_BM</t>
  </si>
  <si>
    <t>SR07S___TCDN9_L_BM</t>
  </si>
  <si>
    <t>SR07S___TCDN9__BM</t>
  </si>
  <si>
    <t>SR07S___TCUP0_E_BM</t>
  </si>
  <si>
    <t>SR07S___TCUP0_L_BM</t>
  </si>
  <si>
    <t>SR07S___TCUP0__BM</t>
  </si>
  <si>
    <t>SR07S___TCUP1_E_BM</t>
  </si>
  <si>
    <t>SR07S___TCUP1_L_BM</t>
  </si>
  <si>
    <t>SR07S___TCUP1__BM</t>
  </si>
  <si>
    <t>SR07S___TCUP2_E_BM</t>
  </si>
  <si>
    <t>SR07S___TCUP2_L_BM</t>
  </si>
  <si>
    <t>SR07S___TCUP2__BM</t>
  </si>
  <si>
    <t>SR07S___TCUP3_E_BM</t>
  </si>
  <si>
    <t>SR07S___TCUP3_L_BM</t>
  </si>
  <si>
    <t>SR07S___TCUP3__BM</t>
  </si>
  <si>
    <t>SR07S___TCUP4_E_BM</t>
  </si>
  <si>
    <t>SR07S___TCUP4_L_BM</t>
  </si>
  <si>
    <t>SR07S___TCUP4__BM</t>
  </si>
  <si>
    <t>SR07S___TCUP5_E_BM</t>
  </si>
  <si>
    <t>SR07S___TCUP5_L_BM</t>
  </si>
  <si>
    <t>SR07S___TCUP5__BM</t>
  </si>
  <si>
    <t>SR07S___TCUP6_E_BM</t>
  </si>
  <si>
    <t>SR07S___TCUP6_L_BM</t>
  </si>
  <si>
    <t>SR07S___TCUP6__BM</t>
  </si>
  <si>
    <t>SR07S___TCUP7_E_BM</t>
  </si>
  <si>
    <t>SR07S___TCUP7_L_BM</t>
  </si>
  <si>
    <t>SR07S___TCUP7__BM</t>
  </si>
  <si>
    <t>SR07S___TCUP8_E_BM</t>
  </si>
  <si>
    <t>SR07S___TCUP8_L_BM</t>
  </si>
  <si>
    <t>SR07S___TCUP8__BM</t>
  </si>
  <si>
    <t>SR07S___TCUP9_E_BM</t>
  </si>
  <si>
    <t>SR07S___TCUP9_L_BM</t>
  </si>
  <si>
    <t>SR07S___TCUP9__BM</t>
  </si>
  <si>
    <t>SR07S___UP_OUT_BM</t>
  </si>
  <si>
    <t>SR08S___DN_OUT_BM</t>
  </si>
  <si>
    <t>SR08S___TCDN0_E_BM</t>
  </si>
  <si>
    <t>SR08S___TCDN0_L_BM</t>
  </si>
  <si>
    <t>SR08S___TCDN0__BM</t>
  </si>
  <si>
    <t>SR08S___TCDN1_E_BM</t>
  </si>
  <si>
    <t>SR08S___TCDN1_L_BM</t>
  </si>
  <si>
    <t>SR08S___TCDN1__BM</t>
  </si>
  <si>
    <t>SR08S___TCDN2_E_BM</t>
  </si>
  <si>
    <t>SR08S___TCDN2_L_BM</t>
  </si>
  <si>
    <t>SR08S___TCDN2__BM</t>
  </si>
  <si>
    <t>SR08S___TCDN3_E_BM</t>
  </si>
  <si>
    <t>SR08S___TCDN3_L_BM</t>
  </si>
  <si>
    <t>SR08S___TCDN3__BM</t>
  </si>
  <si>
    <t>SR08S___TCDN4_E_BM</t>
  </si>
  <si>
    <t>SR08S___TCDN4_L_BM</t>
  </si>
  <si>
    <t>SR08S___TCDN4__BM</t>
  </si>
  <si>
    <t>SR08S___TCDN5_E_BM</t>
  </si>
  <si>
    <t>SR08S___TCDN5_L_BM</t>
  </si>
  <si>
    <t>SR08S___TCDN5__BM</t>
  </si>
  <si>
    <t>SR08S___TCDN6_E_BM</t>
  </si>
  <si>
    <t>SR08S___TCDN6_L_BM</t>
  </si>
  <si>
    <t>SR08S___TCDN6__BM</t>
  </si>
  <si>
    <t>SR08S___TCDN7_E_BM</t>
  </si>
  <si>
    <t>SR08S___TCDN7_L_BM</t>
  </si>
  <si>
    <t>SR08S___TCDN7__BM</t>
  </si>
  <si>
    <t>SR08S___TCDN8_E_BM</t>
  </si>
  <si>
    <t>SR08S___TCDN8_L_BM</t>
  </si>
  <si>
    <t>SR08S___TCDN8__BM</t>
  </si>
  <si>
    <t>SR08S___TCDN9_E_BM</t>
  </si>
  <si>
    <t>SR08S___TCDN9_L_BM</t>
  </si>
  <si>
    <t>SR08S___TCDN9__BM</t>
  </si>
  <si>
    <t>SR08S___TCUP0_E_BM</t>
  </si>
  <si>
    <t>SR08S___TCUP0_L_BM</t>
  </si>
  <si>
    <t>SR08S___TCUP0__BM</t>
  </si>
  <si>
    <t>SR08S___TCUP1_E_BM</t>
  </si>
  <si>
    <t>SR08S___TCUP1_L_BM</t>
  </si>
  <si>
    <t>SR08S___TCUP1__BM</t>
  </si>
  <si>
    <t>SR08S___TCUP2_E_BM</t>
  </si>
  <si>
    <t>SR08S___TCUP2_L_BM</t>
  </si>
  <si>
    <t>SR08S___TCUP2__BM</t>
  </si>
  <si>
    <t>SR08S___TCUP3_E_BM</t>
  </si>
  <si>
    <t>SR08S___TCUP3_L_BM</t>
  </si>
  <si>
    <t>SR08S___TCUP3__BM</t>
  </si>
  <si>
    <t>SR08S___TCUP4_E_BM</t>
  </si>
  <si>
    <t>SR08S___TCUP4_L_BM</t>
  </si>
  <si>
    <t>SR08S___TCUP4__BM</t>
  </si>
  <si>
    <t>SR08S___TCUP5_E_BM</t>
  </si>
  <si>
    <t>SR08S___TCUP5_L_BM</t>
  </si>
  <si>
    <t>SR08S___TCUP5__BM</t>
  </si>
  <si>
    <t>SR08S___TCUP6_E_BM</t>
  </si>
  <si>
    <t>SR08S___TCUP6_L_BM</t>
  </si>
  <si>
    <t>SR08S___TCUP6__BM</t>
  </si>
  <si>
    <t>SR08S___TCUP7_E_BM</t>
  </si>
  <si>
    <t>SR08S___TCUP7_L_BM</t>
  </si>
  <si>
    <t>SR08S___TCUP7__BM</t>
  </si>
  <si>
    <t>SR08S___TCUP8_E_BM</t>
  </si>
  <si>
    <t>SR08S___TCUP8_L_BM</t>
  </si>
  <si>
    <t>SR08S___TCUP8__BM</t>
  </si>
  <si>
    <t>SR08S___TCUP9_E_BM</t>
  </si>
  <si>
    <t>SR08S___TCUP9_L_BM</t>
  </si>
  <si>
    <t>SR08S___TCUP9__BM</t>
  </si>
  <si>
    <t>SR08S___UP_OUT_BM</t>
  </si>
  <si>
    <t>SR09S___DN_OUT_BM</t>
  </si>
  <si>
    <t>SR09S___TCDN0_E_BM</t>
  </si>
  <si>
    <t>SR09S___TCDN0_L_BM</t>
  </si>
  <si>
    <t>SR09S___TCDN0__BM</t>
  </si>
  <si>
    <t>SR09S___TCDN1_E_BM</t>
  </si>
  <si>
    <t>SR09S___TCDN1_L_BM</t>
  </si>
  <si>
    <t>SR09S___TCDN1__BM</t>
  </si>
  <si>
    <t>SR09S___TCDN2_E_BM</t>
  </si>
  <si>
    <t>SR09S___TCDN2_L_BM</t>
  </si>
  <si>
    <t>SR09S___TCDN2__BM</t>
  </si>
  <si>
    <t>SR09S___TCDN3_E_BM</t>
  </si>
  <si>
    <t>SR09S___TCDN3_L_BM</t>
  </si>
  <si>
    <t>SR09S___TCDN3__BM</t>
  </si>
  <si>
    <t>SR09S___TCDN4_E_BM</t>
  </si>
  <si>
    <t>SR09S___TCDN4_L_BM</t>
  </si>
  <si>
    <t>SR09S___TCDN4__BM</t>
  </si>
  <si>
    <t>SR09S___TCDN5_E_BM</t>
  </si>
  <si>
    <t>SR09S___TCDN5_L_BM</t>
  </si>
  <si>
    <t>SR09S___TCDN5__BM</t>
  </si>
  <si>
    <t>SR09S___TCDN6_E_BM</t>
  </si>
  <si>
    <t>SR09S___TCDN6_L_BM</t>
  </si>
  <si>
    <t>SR09S___TCDN6__BM</t>
  </si>
  <si>
    <t>SR09S___TCDN7_E_BM</t>
  </si>
  <si>
    <t>SR09S___TCDN7_L_BM</t>
  </si>
  <si>
    <t>SR09S___TCDN7__BM</t>
  </si>
  <si>
    <t>SR09S___TCDN8_E_BM</t>
  </si>
  <si>
    <t>SR09S___TCDN8_L_BM</t>
  </si>
  <si>
    <t>SR09S___TCDN8__BM</t>
  </si>
  <si>
    <t>SR09S___TCDN9_E_BM</t>
  </si>
  <si>
    <t>SR09S___TCDN9_L_BM</t>
  </si>
  <si>
    <t>SR09S___TCDN9__BM</t>
  </si>
  <si>
    <t>SR09S___TCUP0_E_BM</t>
  </si>
  <si>
    <t>SR09S___TCUP0_L_BM</t>
  </si>
  <si>
    <t>SR09S___TCUP0__BM</t>
  </si>
  <si>
    <t>SR09S___TCUP1_E_BM</t>
  </si>
  <si>
    <t>SR09S___TCUP1_L_BM</t>
  </si>
  <si>
    <t>SR09S___TCUP1__BM</t>
  </si>
  <si>
    <t>SR09S___TCUP2_E_BM</t>
  </si>
  <si>
    <t>SR09S___TCUP2_L_BM</t>
  </si>
  <si>
    <t>SR09S___TCUP2__BM</t>
  </si>
  <si>
    <t>SR09S___TCUP3_E_BM</t>
  </si>
  <si>
    <t>SR09S___TCUP3_L_BM</t>
  </si>
  <si>
    <t>SR09S___TCUP3__BM</t>
  </si>
  <si>
    <t>SR09S___TCUP4_E_BM</t>
  </si>
  <si>
    <t>SR09S___TCUP4_L_BM</t>
  </si>
  <si>
    <t>SR09S___TCUP4__BM</t>
  </si>
  <si>
    <t>SR09S___TCUP5_E_BM</t>
  </si>
  <si>
    <t>SR09S___TCUP5_L_BM</t>
  </si>
  <si>
    <t>SR09S___TCUP5__BM</t>
  </si>
  <si>
    <t>SR09S___TCUP6_E_BM</t>
  </si>
  <si>
    <t>SR09S___TCUP6_L_BM</t>
  </si>
  <si>
    <t>SR09S___TCUP6__BM</t>
  </si>
  <si>
    <t>SR09S___TCUP7_E_BM</t>
  </si>
  <si>
    <t>SR09S___TCUP7_L_BM</t>
  </si>
  <si>
    <t>SR09S___TCUP7__BM</t>
  </si>
  <si>
    <t>SR09S___TCUP8_E_BM</t>
  </si>
  <si>
    <t>SR09S___TCUP8_L_BM</t>
  </si>
  <si>
    <t>SR09S___TCUP8__BM</t>
  </si>
  <si>
    <t>SR09S___TCUP9_E_BM</t>
  </si>
  <si>
    <t>SR09S___TCUP9_L_BM</t>
  </si>
  <si>
    <t>SR09S___TCUP9__BM</t>
  </si>
  <si>
    <t>SR09S___UP_OUT_BM</t>
  </si>
  <si>
    <t>SR10S___03_OUT_BM</t>
  </si>
  <si>
    <t>SR10S___DN_OUT_BM</t>
  </si>
  <si>
    <t>SR10S___TCDN0_E_BM</t>
  </si>
  <si>
    <t>SR10S___TCDN0_L_BM</t>
  </si>
  <si>
    <t>SR10S___TCDN0__BM</t>
  </si>
  <si>
    <t>SR10S___TCDN1_E_BM</t>
  </si>
  <si>
    <t>SR10S___TCDN1_L_BM</t>
  </si>
  <si>
    <t>SR10S___TCDN1__BM</t>
  </si>
  <si>
    <t>SR10S___TCDN2_E_BM</t>
  </si>
  <si>
    <t>SR10S___TCDN2_L_BM</t>
  </si>
  <si>
    <t>SR10S___TCDN2__BM</t>
  </si>
  <si>
    <t>SR10S___TCDN3_E_BM</t>
  </si>
  <si>
    <t>SR10S___TCDN3_L_BM</t>
  </si>
  <si>
    <t>SR10S___TCDN3__BM</t>
  </si>
  <si>
    <t>SR10S___TCDN4_E_BM</t>
  </si>
  <si>
    <t>SR10S___TCDN4_L_BM</t>
  </si>
  <si>
    <t>SR10S___TCDN4__BM</t>
  </si>
  <si>
    <t>SR10S___TCDN5_E_BM</t>
  </si>
  <si>
    <t>SR10S___TCDN5_L_BM</t>
  </si>
  <si>
    <t>SR10S___TCDN5__BM</t>
  </si>
  <si>
    <t>SR10S___TCDN6_E_BM</t>
  </si>
  <si>
    <t>SR10S___TCDN6_L_BM</t>
  </si>
  <si>
    <t>SR10S___TCDN6__BM</t>
  </si>
  <si>
    <t>SR10S___TCDN7_E_BM</t>
  </si>
  <si>
    <t>SR10S___TCDN7_L_BM</t>
  </si>
  <si>
    <t>SR10S___TCDN7__BM</t>
  </si>
  <si>
    <t>SR10S___TCDN8_E_BM</t>
  </si>
  <si>
    <t>SR10S___TCDN8_L_BM</t>
  </si>
  <si>
    <t>SR10S___TCDN8__BM</t>
  </si>
  <si>
    <t>SR10S___TCDN9_E_BM</t>
  </si>
  <si>
    <t>SR10S___TCDN9_L_BM</t>
  </si>
  <si>
    <t>SR10S___TCDN9__BM</t>
  </si>
  <si>
    <t>SR10S___TCLL_E_BM</t>
  </si>
  <si>
    <t>SR10S___TCLL_L_BM</t>
  </si>
  <si>
    <t>SR10S___TCLL__BM</t>
  </si>
  <si>
    <t>SR10S___TCLR_E_BM</t>
  </si>
  <si>
    <t>SR10S___TCLR_L_BM</t>
  </si>
  <si>
    <t>SR10S___TCLR__BM</t>
  </si>
  <si>
    <t>SR10S___TCUL_E_BM</t>
  </si>
  <si>
    <t>SR10S___TCUL_L_BM</t>
  </si>
  <si>
    <t>SR10S___TCUL__BM</t>
  </si>
  <si>
    <t>SR10S___TCUP0_E_BM</t>
  </si>
  <si>
    <t>SR10S___TCUP0_L_BM</t>
  </si>
  <si>
    <t>SR10S___TCUP0__BM</t>
  </si>
  <si>
    <t>SR10S___TCUP1_E_BM</t>
  </si>
  <si>
    <t>SR10S___TCUP1_L_BM</t>
  </si>
  <si>
    <t>SR10S___TCUP1__BM</t>
  </si>
  <si>
    <t>SR10S___TCUP2_E_BM</t>
  </si>
  <si>
    <t>SR10S___TCUP2_L_BM</t>
  </si>
  <si>
    <t>SR10S___TCUP2__BM</t>
  </si>
  <si>
    <t>SR10S___TCUP3_E_BM</t>
  </si>
  <si>
    <t>SR10S___TCUP3_L_BM</t>
  </si>
  <si>
    <t>SR10S___TCUP3__BM</t>
  </si>
  <si>
    <t>SR10S___TCUP4_E_BM</t>
  </si>
  <si>
    <t>SR10S___TCUP4_L_BM</t>
  </si>
  <si>
    <t>SR10S___TCUP4__BM</t>
  </si>
  <si>
    <t>SR10S___TCUP5_E_BM</t>
  </si>
  <si>
    <t>SR10S___TCUP5_L_BM</t>
  </si>
  <si>
    <t>SR10S___TCUP5__BM</t>
  </si>
  <si>
    <t>SR10S___TCUP6_E_BM</t>
  </si>
  <si>
    <t>SR10S___TCUP6_L_BM</t>
  </si>
  <si>
    <t>SR10S___TCUP6__BM</t>
  </si>
  <si>
    <t>SR10S___TCUP7_E_BM</t>
  </si>
  <si>
    <t>SR10S___TCUP7_L_BM</t>
  </si>
  <si>
    <t>SR10S___TCUP7__BM</t>
  </si>
  <si>
    <t>SR10S___TCUP8_E_BM</t>
  </si>
  <si>
    <t>SR10S___TCUP8_L_BM</t>
  </si>
  <si>
    <t>SR10S___TCUP8__BM</t>
  </si>
  <si>
    <t>SR10S___TCUP9_E_BM</t>
  </si>
  <si>
    <t>SR10S___TCUP9_L_BM</t>
  </si>
  <si>
    <t>SR10S___TCUP9__BM</t>
  </si>
  <si>
    <t>SR10S___TCUR_E_BM</t>
  </si>
  <si>
    <t>SR10S___TCUR_L_BM</t>
  </si>
  <si>
    <t>SR10S___TCUR__BM</t>
  </si>
  <si>
    <t>SR10S___UP_OUT_BM</t>
  </si>
  <si>
    <t>SR11S___03_OUT_BM</t>
  </si>
  <si>
    <t>SR11S___DN_OUT_BM</t>
  </si>
  <si>
    <t>SR11S___TCDN0_E_BM</t>
  </si>
  <si>
    <t>SR11S___TCDN0_L_BM</t>
  </si>
  <si>
    <t>SR11S___TCDN0__BM</t>
  </si>
  <si>
    <t>SR11S___TCDN1_E_BM</t>
  </si>
  <si>
    <t>SR11S___TCDN1_L_BM</t>
  </si>
  <si>
    <t>SR11S___TCDN1__BM</t>
  </si>
  <si>
    <t>SR11S___TCDN2_E_BM</t>
  </si>
  <si>
    <t>SR11S___TCDN2_L_BM</t>
  </si>
  <si>
    <t>SR11S___TCDN2__BM</t>
  </si>
  <si>
    <t>SR11S___TCDN3_E_BM</t>
  </si>
  <si>
    <t>SR11S___TCDN3_L_BM</t>
  </si>
  <si>
    <t>SR11S___TCDN3__BM</t>
  </si>
  <si>
    <t>SR11S___TCDN4_E_BM</t>
  </si>
  <si>
    <t>SR11S___TCDN4_L_BM</t>
  </si>
  <si>
    <t>SR11S___TCDN4__BM</t>
  </si>
  <si>
    <t>SR11S___TCDN5_E_BM</t>
  </si>
  <si>
    <t>SR11S___TCDN5_L_BM</t>
  </si>
  <si>
    <t>SR11S___TCDN5__BM</t>
  </si>
  <si>
    <t>SR11S___TCDN6_E_BM</t>
  </si>
  <si>
    <t>SR11S___TCDN6_L_BM</t>
  </si>
  <si>
    <t>SR11S___TCDN6__BM</t>
  </si>
  <si>
    <t>SR11S___TCDN7_E_BM</t>
  </si>
  <si>
    <t>SR11S___TCDN7_L_BM</t>
  </si>
  <si>
    <t>SR11S___TCDN7__BM</t>
  </si>
  <si>
    <t>SR11S___TCDN8_E_BM</t>
  </si>
  <si>
    <t>SR11S___TCDN8_L_BM</t>
  </si>
  <si>
    <t>SR11S___TCDN8__BM</t>
  </si>
  <si>
    <t>SR11S___TCDN9_E_BM</t>
  </si>
  <si>
    <t>SR11S___TCDN9_L_BM</t>
  </si>
  <si>
    <t>SR11S___TCDN9__BM</t>
  </si>
  <si>
    <t>SR11S___TCMLL_E_BM</t>
  </si>
  <si>
    <t>SR11S___TCMLL_L_BM</t>
  </si>
  <si>
    <t>SR11S___TCMLL__BM</t>
  </si>
  <si>
    <t>SR11S___TCMLR_E_BM</t>
  </si>
  <si>
    <t>SR11S___TCMLR_L_BM</t>
  </si>
  <si>
    <t>SR11S___TCMLR__BM</t>
  </si>
  <si>
    <t>SR11S___TCMUL_E_BM</t>
  </si>
  <si>
    <t>SR11S___TCMUL_L_BM</t>
  </si>
  <si>
    <t>SR11S___TCMUL__BM</t>
  </si>
  <si>
    <t>SR11S___TCMUR_E_BM</t>
  </si>
  <si>
    <t>SR11S___TCMUR_L_BM</t>
  </si>
  <si>
    <t>SR11S___TCMUR__BM</t>
  </si>
  <si>
    <t>SR11S___TCUP0_E_BM</t>
  </si>
  <si>
    <t>SR11S___TCUP0_L_BM</t>
  </si>
  <si>
    <t>SR11S___TCUP0__BM</t>
  </si>
  <si>
    <t>SR11S___TCUP1_E_BM</t>
  </si>
  <si>
    <t>SR11S___TCUP1_L_BM</t>
  </si>
  <si>
    <t>SR11S___TCUP1__BM</t>
  </si>
  <si>
    <t>SR11S___TCUP2_E_BM</t>
  </si>
  <si>
    <t>SR11S___TCUP2_L_BM</t>
  </si>
  <si>
    <t>SR11S___TCUP2__BM</t>
  </si>
  <si>
    <t>SR11S___TCUP3_E_BM</t>
  </si>
  <si>
    <t>SR11S___TCUP3_L_BM</t>
  </si>
  <si>
    <t>SR11S___TCUP3__BM</t>
  </si>
  <si>
    <t>SR11S___TCUP4_E_BM</t>
  </si>
  <si>
    <t>SR11S___TCUP4_L_BM</t>
  </si>
  <si>
    <t>SR11S___TCUP4__BM</t>
  </si>
  <si>
    <t>SR11S___TCUP5_E_BM</t>
  </si>
  <si>
    <t>SR11S___TCUP5_L_BM</t>
  </si>
  <si>
    <t>SR11S___TCUP5__BM</t>
  </si>
  <si>
    <t>SR11S___TCUP6_E_BM</t>
  </si>
  <si>
    <t>SR11S___TCUP6_L_BM</t>
  </si>
  <si>
    <t>SR11S___TCUP6__BM</t>
  </si>
  <si>
    <t>SR11S___TCUP7_E_BM</t>
  </si>
  <si>
    <t>SR11S___TCUP7_L_BM</t>
  </si>
  <si>
    <t>SR11S___TCUP7__BM</t>
  </si>
  <si>
    <t>SR11S___TCUP8_E_BM</t>
  </si>
  <si>
    <t>SR11S___TCUP8_L_BM</t>
  </si>
  <si>
    <t>SR11S___TCUP8__BM</t>
  </si>
  <si>
    <t>SR11S___TCUP9_E_BM</t>
  </si>
  <si>
    <t>SR11S___TCUP9_L_BM</t>
  </si>
  <si>
    <t>SR11S___TCUP9__BM</t>
  </si>
  <si>
    <t>SR11S___UP_OUT_BM</t>
  </si>
  <si>
    <t>SR12S___DN_OUT_BM</t>
  </si>
  <si>
    <t>SR12S___TCDN0_E_BM</t>
  </si>
  <si>
    <t>SR12S___TCDN0_L_BM</t>
  </si>
  <si>
    <t>SR12S___TCDN0__BM</t>
  </si>
  <si>
    <t>SR12S___TCDN1_E_BM</t>
  </si>
  <si>
    <t>SR12S___TCDN1_L_BM</t>
  </si>
  <si>
    <t>SR12S___TCDN1__BM</t>
  </si>
  <si>
    <t>SR12S___TCDN2_E_BM</t>
  </si>
  <si>
    <t>SR12S___TCDN2_L_BM</t>
  </si>
  <si>
    <t>SR12S___TCDN2__BM</t>
  </si>
  <si>
    <t>SR12S___TCDN3_E_BM</t>
  </si>
  <si>
    <t>SR12S___TCDN3_L_BM</t>
  </si>
  <si>
    <t>SR12S___TCDN3__BM</t>
  </si>
  <si>
    <t>SR12S___TCDN4_E_BM</t>
  </si>
  <si>
    <t>SR12S___TCDN4_L_BM</t>
  </si>
  <si>
    <t>SR12S___TCDN4__BM</t>
  </si>
  <si>
    <t>SR12S___TCDN5_E_BM</t>
  </si>
  <si>
    <t>SR12S___TCDN5_L_BM</t>
  </si>
  <si>
    <t>SR12S___TCDN5__BM</t>
  </si>
  <si>
    <t>SR12S___TCDN6_E_BM</t>
  </si>
  <si>
    <t>SR12S___TCDN6_L_BM</t>
  </si>
  <si>
    <t>SR12S___TCDN6__BM</t>
  </si>
  <si>
    <t>SR12S___TCDN7_E_BM</t>
  </si>
  <si>
    <t>SR12S___TCDN7_L_BM</t>
  </si>
  <si>
    <t>SR12S___TCDN7__BM</t>
  </si>
  <si>
    <t>SR12S___TCDN8_E_BM</t>
  </si>
  <si>
    <t>SR12S___TCDN8_L_BM</t>
  </si>
  <si>
    <t>SR12S___TCDN8__BM</t>
  </si>
  <si>
    <t>SR12S___TCDN9_E_BM</t>
  </si>
  <si>
    <t>SR12S___TCDN9_L_BM</t>
  </si>
  <si>
    <t>SR12S___TCDN9__BM</t>
  </si>
  <si>
    <t>SR12S___TCUP0_E_BM</t>
  </si>
  <si>
    <t>SR12S___TCUP0_L_BM</t>
  </si>
  <si>
    <t>SR12S___TCUP0__BM</t>
  </si>
  <si>
    <t>SR12S___TCUP1_E_BM</t>
  </si>
  <si>
    <t>SR12S___TCUP1_L_BM</t>
  </si>
  <si>
    <t>SR12S___TCUP1__BM</t>
  </si>
  <si>
    <t>SR12S___TCUP2_E_BM</t>
  </si>
  <si>
    <t>SR12S___TCUP2_L_BM</t>
  </si>
  <si>
    <t>SR12S___TCUP2__BM</t>
  </si>
  <si>
    <t>SR12S___TCUP3_E_BM</t>
  </si>
  <si>
    <t>SR12S___TCUP3_L_BM</t>
  </si>
  <si>
    <t>SR12S___TCUP3__BM</t>
  </si>
  <si>
    <t>SR12S___TCUP4_E_BM</t>
  </si>
  <si>
    <t>SR12S___TCUP4_L_BM</t>
  </si>
  <si>
    <t>SR12S___TCUP4__BM</t>
  </si>
  <si>
    <t>SR12S___TCUP5_E_BM</t>
  </si>
  <si>
    <t>SR12S___TCUP5_L_BM</t>
  </si>
  <si>
    <t>SR12S___TCUP5__BM</t>
  </si>
  <si>
    <t>SR12S___TCUP6_E_BM</t>
  </si>
  <si>
    <t>SR12S___TCUP6_L_BM</t>
  </si>
  <si>
    <t>SR12S___TCUP6__BM</t>
  </si>
  <si>
    <t>SR12S___TCUP7_E_BM</t>
  </si>
  <si>
    <t>SR12S___TCUP7_L_BM</t>
  </si>
  <si>
    <t>SR12S___TCUP7__BM</t>
  </si>
  <si>
    <t>SR12S___TCUP8_E_BM</t>
  </si>
  <si>
    <t>SR12S___TCUP8_L_BM</t>
  </si>
  <si>
    <t>SR12S___TCUP8__BM</t>
  </si>
  <si>
    <t>SR12S___TCUP9_E_BM</t>
  </si>
  <si>
    <t>SR12S___TCUP9_L_BM</t>
  </si>
  <si>
    <t>SR12S___TCUP9__BM</t>
  </si>
  <si>
    <t>SR12S___UP_OUT_BM</t>
  </si>
  <si>
    <t>EPBI_TR_ARM_BC</t>
  </si>
  <si>
    <t>EPBI_TR_SOFTTRG_BC</t>
  </si>
  <si>
    <t>SR04S___TCLB1_calc</t>
  </si>
  <si>
    <t>SR04S___TCLB2_calc</t>
  </si>
  <si>
    <t>SR04S___TCLL__calc</t>
  </si>
  <si>
    <t>SR04S___TCLQ__calc</t>
  </si>
  <si>
    <t>SR04S___TCLR__calc</t>
  </si>
  <si>
    <t>SR04S___TCLSD_calc</t>
  </si>
  <si>
    <t>SR04S___TCMLL_calc</t>
  </si>
  <si>
    <t>SR04S___TCMLM_calc</t>
  </si>
  <si>
    <t>SR04S___TCMLR_calc</t>
  </si>
  <si>
    <t>SR04S___TCMUC_calc</t>
  </si>
  <si>
    <t>SR04S___TCMUL_calc</t>
  </si>
  <si>
    <t>SR04S___TCMUM_calc</t>
  </si>
  <si>
    <t>SR04S___TCMUR_calc</t>
  </si>
  <si>
    <t>SR04S___TCUB1_calc</t>
  </si>
  <si>
    <t>SR04S___TCUB2_calc</t>
  </si>
  <si>
    <t>SR04S___TCUL__calc</t>
  </si>
  <si>
    <t>SR04S___TCUP9_calc</t>
  </si>
  <si>
    <t>SR04S___TCUQ__calc</t>
  </si>
  <si>
    <t>SR04S___TCUR__calc</t>
  </si>
  <si>
    <t>SR04S___TCUSD_calc</t>
  </si>
  <si>
    <t>SR05W___TCDN0_calc</t>
  </si>
  <si>
    <t>SR05W___TCDN1_calc</t>
  </si>
  <si>
    <t>SR05W___TCDN2_calc</t>
  </si>
  <si>
    <t>SR05W___TCDN3_calc</t>
  </si>
  <si>
    <t>SR05W___TCDN4_calc</t>
  </si>
  <si>
    <t>SR05W___TCDN5_calc</t>
  </si>
  <si>
    <t>SR05W___TCDN6_calc</t>
  </si>
  <si>
    <t>SR05W___TCDN7_calc</t>
  </si>
  <si>
    <t>SR05W___TCDN8_calc</t>
  </si>
  <si>
    <t>SR05W___TCDN9_calc</t>
  </si>
  <si>
    <t>SR05W___TCEFL0_calc</t>
  </si>
  <si>
    <t>SR05W___TCEFL1_calc</t>
  </si>
  <si>
    <t>SR05W___TCIDN0_calc</t>
  </si>
  <si>
    <t>SR05W___TCIDN1_calc</t>
  </si>
  <si>
    <t>SR05W___TCIDN2_calc</t>
  </si>
  <si>
    <t>SR05W___TCIUP0_calc</t>
  </si>
  <si>
    <t>SR05W___TCIUP1_calc</t>
  </si>
  <si>
    <t>SR05W___TCIUP2_calc</t>
  </si>
  <si>
    <t>SR05W___TCUP0_calc</t>
  </si>
  <si>
    <t>SR05W___TCUP1_calc</t>
  </si>
  <si>
    <t>SR05W___TCUP2_calc</t>
  </si>
  <si>
    <t>SR05W___TCUP3_calc</t>
  </si>
  <si>
    <t>SR05W___TCUP4_calc</t>
  </si>
  <si>
    <t>SR05W___TCUP5_calc</t>
  </si>
  <si>
    <t>SR05W___TCUP6_calc</t>
  </si>
  <si>
    <t>SR05W___TCUP7_calc</t>
  </si>
  <si>
    <t>SR05W___TCUP8_calc</t>
  </si>
  <si>
    <t>SR05W___TCUP9_calc</t>
  </si>
  <si>
    <t>SR05W___TCXXX0_calc</t>
  </si>
  <si>
    <t>SR05W___TCXXX1_calc</t>
  </si>
  <si>
    <t>SR06S___TCDN0_calc</t>
  </si>
  <si>
    <t>SR06S___TCDN1_calc</t>
  </si>
  <si>
    <t>SR06S___TCDN2_calc</t>
  </si>
  <si>
    <t>SR06S___TCDN3_calc</t>
  </si>
  <si>
    <t>SR06S___TCDN4_calc</t>
  </si>
  <si>
    <t>SR06S___TCDN5_calc</t>
  </si>
  <si>
    <t>SR06S___TCDN6_calc</t>
  </si>
  <si>
    <t>SR06S___TCDN7_calc</t>
  </si>
  <si>
    <t>SR06S___TCDN8_calc</t>
  </si>
  <si>
    <t>SR06S___TCDN9_calc</t>
  </si>
  <si>
    <t>SR06S___TCUP0_calc</t>
  </si>
  <si>
    <t>SR06S___TCUP1_calc</t>
  </si>
  <si>
    <t>SR06S___TCUP2_calc</t>
  </si>
  <si>
    <t>SR06S___TCUP3_calc</t>
  </si>
  <si>
    <t>SR06S___TCUP4_calc</t>
  </si>
  <si>
    <t>SR06S___TCUP5_calc</t>
  </si>
  <si>
    <t>SR06S___TCUP6_calc</t>
  </si>
  <si>
    <t>SR06S___TCUP7_calc</t>
  </si>
  <si>
    <t>SR06S___TCUP8_calc</t>
  </si>
  <si>
    <t>SR06S___TCUP9_calc</t>
  </si>
  <si>
    <t>SR07S___TCDN0_calc</t>
  </si>
  <si>
    <t>SR07S___TCDN1_calc</t>
  </si>
  <si>
    <t>SR07S___TCDN2_calc</t>
  </si>
  <si>
    <t>SR07S___TCDN3_calc</t>
  </si>
  <si>
    <t>SR07S___TCDN4_calc</t>
  </si>
  <si>
    <t>SR07S___TCDN5_calc</t>
  </si>
  <si>
    <t>SR07S___TCDN6_calc</t>
  </si>
  <si>
    <t>SR07S___TCDN7_calc</t>
  </si>
  <si>
    <t>SR07S___TCDN8_calc</t>
  </si>
  <si>
    <t>SR07S___TCDN9_calc</t>
  </si>
  <si>
    <t>SR07S___TCUP0_calc</t>
  </si>
  <si>
    <t>SR07S___TCUP1_calc</t>
  </si>
  <si>
    <t>SR07S___TCUP2_calc</t>
  </si>
  <si>
    <t>SR07S___TCUP3_calc</t>
  </si>
  <si>
    <t>SR07S___TCUP4_calc</t>
  </si>
  <si>
    <t>SR07S___TCUP5_calc</t>
  </si>
  <si>
    <t>SR07S___TCUP6_calc</t>
  </si>
  <si>
    <t>SR07S___TCUP7_calc</t>
  </si>
  <si>
    <t>SR07S___TCUP8_calc</t>
  </si>
  <si>
    <t>SR07S___TCUP9_calc</t>
  </si>
  <si>
    <t>SR08S___TCDN0_calc</t>
  </si>
  <si>
    <t>SR08S___TCDN1_calc</t>
  </si>
  <si>
    <t>SR08S___TCDN2_calc</t>
  </si>
  <si>
    <t>SR08S___TCDN3_calc</t>
  </si>
  <si>
    <t>SR08S___TCDN4_calc</t>
  </si>
  <si>
    <t>SR08S___TCDN5_calc</t>
  </si>
  <si>
    <t>SR08S___TCDN6_calc</t>
  </si>
  <si>
    <t>SR08S___TCDN7_calc</t>
  </si>
  <si>
    <t>SR08S___TCDN8_calc</t>
  </si>
  <si>
    <t>SR08S___TCDN9_calc</t>
  </si>
  <si>
    <t>SR08S___TCUP0_calc</t>
  </si>
  <si>
    <t>SR08S___TCUP1_calc</t>
  </si>
  <si>
    <t>SR08S___TCUP2_calc</t>
  </si>
  <si>
    <t>SR08S___TCUP3_calc</t>
  </si>
  <si>
    <t>SR08S___TCUP4_calc</t>
  </si>
  <si>
    <t>SR08S___TCUP5_calc</t>
  </si>
  <si>
    <t>SR08S___TCUP6_calc</t>
  </si>
  <si>
    <t>SR08S___TCUP7_calc</t>
  </si>
  <si>
    <t>SR08S___TCUP8_calc</t>
  </si>
  <si>
    <t>SR08S___TCUP9_calc</t>
  </si>
  <si>
    <t>SR09S___TCDN0_calc</t>
  </si>
  <si>
    <t>SR09S___TCDN1_calc</t>
  </si>
  <si>
    <t>SR09S___TCDN2_calc</t>
  </si>
  <si>
    <t>SR09S___TCDN3_calc</t>
  </si>
  <si>
    <t>SR09S___TCDN4_calc</t>
  </si>
  <si>
    <t>SR09S___TCDN5_calc</t>
  </si>
  <si>
    <t>SR09S___TCDN6_calc</t>
  </si>
  <si>
    <t>SR09S___TCDN7_calc</t>
  </si>
  <si>
    <t>SR09S___TCDN8_calc</t>
  </si>
  <si>
    <t>SR09S___TCDN9_calc</t>
  </si>
  <si>
    <t>SR09S___TCUP0_calc</t>
  </si>
  <si>
    <t>SR09S___TCUP1_calc</t>
  </si>
  <si>
    <t>SR09S___TCUP2_calc</t>
  </si>
  <si>
    <t>SR09S___TCUP3_calc</t>
  </si>
  <si>
    <t>SR09S___TCUP4_calc</t>
  </si>
  <si>
    <t>SR09S___TCUP5_calc</t>
  </si>
  <si>
    <t>SR09S___TCUP6_calc</t>
  </si>
  <si>
    <t>SR09S___TCUP7_calc</t>
  </si>
  <si>
    <t>SR09S___TCUP8_calc</t>
  </si>
  <si>
    <t>SR09S___TCUP9_calc</t>
  </si>
  <si>
    <t>SR10S___TCDN0_calc</t>
  </si>
  <si>
    <t>SR10S___TCDN1_calc</t>
  </si>
  <si>
    <t>SR10S___TCDN2_calc</t>
  </si>
  <si>
    <t>SR10S___TCDN3_calc</t>
  </si>
  <si>
    <t>SR10S___TCDN4_calc</t>
  </si>
  <si>
    <t>SR10S___TCDN5_calc</t>
  </si>
  <si>
    <t>SR10S___TCDN6_calc</t>
  </si>
  <si>
    <t>SR10S___TCDN7_calc</t>
  </si>
  <si>
    <t>SR10S___TCDN8_calc</t>
  </si>
  <si>
    <t>SR10S___TCDN9_calc</t>
  </si>
  <si>
    <t>SR10S___TCLL_calc</t>
  </si>
  <si>
    <t>SR10S___TCLR_calc</t>
  </si>
  <si>
    <t>SR10S___TCUL_calc</t>
  </si>
  <si>
    <t>SR10S___TCUP0_calc</t>
  </si>
  <si>
    <t>SR10S___TCUP1_calc</t>
  </si>
  <si>
    <t>SR10S___TCUP2_calc</t>
  </si>
  <si>
    <t>SR10S___TCUP3_calc</t>
  </si>
  <si>
    <t>SR10S___TCUP4_calc</t>
  </si>
  <si>
    <t>SR10S___TCUP5_calc</t>
  </si>
  <si>
    <t>SR10S___TCUP6_calc</t>
  </si>
  <si>
    <t>SR10S___TCUP7_calc</t>
  </si>
  <si>
    <t>SR10S___TCUP8_calc</t>
  </si>
  <si>
    <t>SR10S___TCUP9_calc</t>
  </si>
  <si>
    <t>SR10S___TCUR_calc</t>
  </si>
  <si>
    <t>SR11S___TCDN0_calc</t>
  </si>
  <si>
    <t>SR11S___TCDN1_calc</t>
  </si>
  <si>
    <t>SR11S___TCDN2_calc</t>
  </si>
  <si>
    <t>SR11S___TCDN3_calc</t>
  </si>
  <si>
    <t>SR11S___TCDN4_calc</t>
  </si>
  <si>
    <t>SR11S___TCDN5_calc</t>
  </si>
  <si>
    <t>SR11S___TCDN6_calc</t>
  </si>
  <si>
    <t>SR11S___TCDN7_calc</t>
  </si>
  <si>
    <t>SR11S___TCDN8_calc</t>
  </si>
  <si>
    <t>SR11S___TCDN9_calc</t>
  </si>
  <si>
    <t>SR11S___TCMLL_calc</t>
  </si>
  <si>
    <t>SR11S___TCMLR_calc</t>
  </si>
  <si>
    <t>SR11S___TCMUL_calc</t>
  </si>
  <si>
    <t>SR11S___TCMUR_calc</t>
  </si>
  <si>
    <t>SR11S___TCUP0_calc</t>
  </si>
  <si>
    <t>SR11S___TCUP1_calc</t>
  </si>
  <si>
    <t>SR11S___TCUP2_calc</t>
  </si>
  <si>
    <t>SR11S___TCUP3_calc</t>
  </si>
  <si>
    <t>SR11S___TCUP4_calc</t>
  </si>
  <si>
    <t>SR11S___TCUP5_calc</t>
  </si>
  <si>
    <t>SR11S___TCUP6_calc</t>
  </si>
  <si>
    <t>SR11S___TCUP7_calc</t>
  </si>
  <si>
    <t>SR11S___TCUP8_calc</t>
  </si>
  <si>
    <t>SR11S___TCUP9_calc</t>
  </si>
  <si>
    <t>SR12S___TCDN0_calc</t>
  </si>
  <si>
    <t>SR12S___TCDN1_calc</t>
  </si>
  <si>
    <t>SR12S___TCDN2_calc</t>
  </si>
  <si>
    <t>SR12S___TCDN3_calc</t>
  </si>
  <si>
    <t>SR12S___TCDN4_calc</t>
  </si>
  <si>
    <t>SR12S___TCDN5_calc</t>
  </si>
  <si>
    <t>SR12S___TCDN6_calc</t>
  </si>
  <si>
    <t>SR12S___TCDN7_calc</t>
  </si>
  <si>
    <t>SR12S___TCDN8_calc</t>
  </si>
  <si>
    <t>SR12S___TCDN9_calc</t>
  </si>
  <si>
    <t>SR12S___TCUP0_calc</t>
  </si>
  <si>
    <t>SR12S___TCUP1_calc</t>
  </si>
  <si>
    <t>SR12S___TCUP2_calc</t>
  </si>
  <si>
    <t>SR12S___TCUP3_calc</t>
  </si>
  <si>
    <t>SR12S___TCUP4_calc</t>
  </si>
  <si>
    <t>SR12S___TCUP5_calc</t>
  </si>
  <si>
    <t>SR12S___TCUP6_calc</t>
  </si>
  <si>
    <t>SR12S___TCUP7_calc</t>
  </si>
  <si>
    <t>SR12S___TCUP8_calc</t>
  </si>
  <si>
    <t>SR12S___TCUP9_calc</t>
  </si>
  <si>
    <t>epbi:hb</t>
  </si>
  <si>
    <t>SR04S___DN_throttle</t>
  </si>
  <si>
    <t>SR04S___UP_throttle</t>
  </si>
  <si>
    <t>SR05W___03_throttle</t>
  </si>
  <si>
    <t>SR05W___DN_throttle</t>
  </si>
  <si>
    <t>SR05W___UP_throttle</t>
  </si>
  <si>
    <t>SR06S___DN_throttle</t>
  </si>
  <si>
    <t>SR06S___UP_throttle</t>
  </si>
  <si>
    <t>SR07S___DN_throttle</t>
  </si>
  <si>
    <t>SR07S___UP_throttle</t>
  </si>
  <si>
    <t>SR08S___DN_throttle</t>
  </si>
  <si>
    <t>SR08S___UP_throttle</t>
  </si>
  <si>
    <t>SR09S___DN_throttle</t>
  </si>
  <si>
    <t>SR09S___UP_throttle</t>
  </si>
  <si>
    <t>SR10S___03_throttle</t>
  </si>
  <si>
    <t>SR10S___DN_throttle</t>
  </si>
  <si>
    <t>SR10S___UP_throttle</t>
  </si>
  <si>
    <t>SR11S___03_throttle</t>
  </si>
  <si>
    <t>SR11S___DN_throttle</t>
  </si>
  <si>
    <t>SR11S___UP_throttle</t>
  </si>
  <si>
    <t>SR12S___DN_throttle</t>
  </si>
  <si>
    <t>SR12S___UP_throttle</t>
  </si>
  <si>
    <t>SR04S___DNHEAT_RST0</t>
  </si>
  <si>
    <t>SR04S___DNHEAT_RST1</t>
  </si>
  <si>
    <t>SR04S___TCLB1_seq</t>
  </si>
  <si>
    <t>SR04S___TCLB2_seq</t>
  </si>
  <si>
    <t>SR04S___TCLL__seq</t>
  </si>
  <si>
    <t>SR04S___TCLQ__seq</t>
  </si>
  <si>
    <t>SR04S___TCLR__seq</t>
  </si>
  <si>
    <t>SR04S___TCLSD_seq</t>
  </si>
  <si>
    <t>SR04S___TCMLL_seq</t>
  </si>
  <si>
    <t>SR04S___TCMLM_seq</t>
  </si>
  <si>
    <t>SR04S___TCMLR_seq</t>
  </si>
  <si>
    <t>SR04S___TCMUC_seq</t>
  </si>
  <si>
    <t>SR04S___TCMUL_seq</t>
  </si>
  <si>
    <t>SR04S___TCMUM_seq</t>
  </si>
  <si>
    <t>SR04S___TCMUR_seq</t>
  </si>
  <si>
    <t>SR04S___TCUB1_seq</t>
  </si>
  <si>
    <t>SR04S___TCUB2_seq</t>
  </si>
  <si>
    <t>SR04S___TCUL__seq</t>
  </si>
  <si>
    <t>SR04S___TCUP9_seq</t>
  </si>
  <si>
    <t>SR04S___TCUQ__seq</t>
  </si>
  <si>
    <t>SR04S___TCUR__seq</t>
  </si>
  <si>
    <t>SR04S___TCUSD_seq</t>
  </si>
  <si>
    <t>SR04S___UPHEAT_RST0</t>
  </si>
  <si>
    <t>SR04S___UPHEAT_RST1</t>
  </si>
  <si>
    <t>SR05W___03HEAT_RST0</t>
  </si>
  <si>
    <t>SR05W___03HEAT_RST1</t>
  </si>
  <si>
    <t>SR05W___DNHEAT_RST0</t>
  </si>
  <si>
    <t>SR05W___DNHEAT_RST1</t>
  </si>
  <si>
    <t>SR05W___TCDN0_seq</t>
  </si>
  <si>
    <t>SR05W___TCDN1_seq</t>
  </si>
  <si>
    <t>SR05W___TCDN2_seq</t>
  </si>
  <si>
    <t>SR05W___TCDN3_seq</t>
  </si>
  <si>
    <t>SR05W___TCDN4_seq</t>
  </si>
  <si>
    <t>SR05W___TCDN5_seq</t>
  </si>
  <si>
    <t>SR05W___TCDN6_seq</t>
  </si>
  <si>
    <t>SR05W___TCDN7_seq</t>
  </si>
  <si>
    <t>SR05W___TCDN8_seq</t>
  </si>
  <si>
    <t>SR05W___TCDN9_seq</t>
  </si>
  <si>
    <t>SR05W___TCEFL0_seq</t>
  </si>
  <si>
    <t>SR05W___TCEFL1_seq</t>
  </si>
  <si>
    <t>SR05W___TCIDN0_seq</t>
  </si>
  <si>
    <t>SR05W___TCIDN1_seq</t>
  </si>
  <si>
    <t>SR05W___TCIDN2_seq</t>
  </si>
  <si>
    <t>SR05W___TCIUP0_seq</t>
  </si>
  <si>
    <t>SR05W___TCIUP1_seq</t>
  </si>
  <si>
    <t>SR05W___TCIUP2_seq</t>
  </si>
  <si>
    <t>SR05W___TCUP0_seq</t>
  </si>
  <si>
    <t>SR05W___TCUP1_seq</t>
  </si>
  <si>
    <t>SR05W___TCUP2_seq</t>
  </si>
  <si>
    <t>SR05W___TCUP3_seq</t>
  </si>
  <si>
    <t>SR05W___TCUP4_seq</t>
  </si>
  <si>
    <t>SR05W___TCUP5_seq</t>
  </si>
  <si>
    <t>SR05W___TCUP6_seq</t>
  </si>
  <si>
    <t>SR05W___TCUP7_seq</t>
  </si>
  <si>
    <t>SR05W___TCUP8_seq</t>
  </si>
  <si>
    <t>SR05W___TCUP9_seq</t>
  </si>
  <si>
    <t>SR05W___TCXXX0_seq</t>
  </si>
  <si>
    <t>SR05W___TCXXX1_seq</t>
  </si>
  <si>
    <t>SR05W___UPHEAT_RST0</t>
  </si>
  <si>
    <t>SR05W___UPHEAT_RST1</t>
  </si>
  <si>
    <t>SR06S___DNHEAT_RST0</t>
  </si>
  <si>
    <t>SR06S___DNHEAT_RST1</t>
  </si>
  <si>
    <t>SR06S___TCDN0_seq</t>
  </si>
  <si>
    <t>SR06S___TCDN1_seq</t>
  </si>
  <si>
    <t>SR06S___TCDN2_seq</t>
  </si>
  <si>
    <t>SR06S___TCDN3_seq</t>
  </si>
  <si>
    <t>SR06S___TCDN4_seq</t>
  </si>
  <si>
    <t>SR06S___TCDN5_seq</t>
  </si>
  <si>
    <t>SR06S___TCDN6_seq</t>
  </si>
  <si>
    <t>SR06S___TCDN7_seq</t>
  </si>
  <si>
    <t>SR06S___TCDN8_seq</t>
  </si>
  <si>
    <t>SR06S___TCDN9_seq</t>
  </si>
  <si>
    <t>SR06S___TCUP0_seq</t>
  </si>
  <si>
    <t>SR06S___TCUP1_seq</t>
  </si>
  <si>
    <t>SR06S___TCUP2_seq</t>
  </si>
  <si>
    <t>SR06S___TCUP3_seq</t>
  </si>
  <si>
    <t>SR06S___TCUP4_seq</t>
  </si>
  <si>
    <t>SR06S___TCUP5_seq</t>
  </si>
  <si>
    <t>SR06S___TCUP6_seq</t>
  </si>
  <si>
    <t>SR06S___TCUP7_seq</t>
  </si>
  <si>
    <t>SR06S___TCUP8_seq</t>
  </si>
  <si>
    <t>SR06S___TCUP9_seq</t>
  </si>
  <si>
    <t>SR06S___UPHEAT_RST0</t>
  </si>
  <si>
    <t>SR06S___UPHEAT_RST1</t>
  </si>
  <si>
    <t>SR07S___DNHEAT_RST0</t>
  </si>
  <si>
    <t>SR07S___DNHEAT_RST1</t>
  </si>
  <si>
    <t>SR07S___TCDN0_seq</t>
  </si>
  <si>
    <t>SR07S___TCDN1_seq</t>
  </si>
  <si>
    <t>SR07S___TCDN2_seq</t>
  </si>
  <si>
    <t>SR07S___TCDN3_seq</t>
  </si>
  <si>
    <t>SR07S___TCDN4_seq</t>
  </si>
  <si>
    <t>SR07S___TCDN5_seq</t>
  </si>
  <si>
    <t>SR07S___TCDN6_seq</t>
  </si>
  <si>
    <t>SR07S___TCDN7_seq</t>
  </si>
  <si>
    <t>SR07S___TCDN8_seq</t>
  </si>
  <si>
    <t>SR07S___TCDN9_seq</t>
  </si>
  <si>
    <t>SR07S___TCUP0_seq</t>
  </si>
  <si>
    <t>SR07S___TCUP1_seq</t>
  </si>
  <si>
    <t>SR07S___TCUP2_seq</t>
  </si>
  <si>
    <t>SR07S___TCUP3_seq</t>
  </si>
  <si>
    <t>SR07S___TCUP4_seq</t>
  </si>
  <si>
    <t>SR07S___TCUP5_seq</t>
  </si>
  <si>
    <t>SR07S___TCUP6_seq</t>
  </si>
  <si>
    <t>SR07S___TCUP7_seq</t>
  </si>
  <si>
    <t>SR07S___TCUP8_seq</t>
  </si>
  <si>
    <t>SR07S___TCUP9_seq</t>
  </si>
  <si>
    <t>SR07S___UPHEAT_RST0</t>
  </si>
  <si>
    <t>SR07S___UPHEAT_RST1</t>
  </si>
  <si>
    <t>SR08S___DNHEAT_RST0</t>
  </si>
  <si>
    <t>SR08S___DNHEAT_RST1</t>
  </si>
  <si>
    <t>SR08S___TCDN0_seq</t>
  </si>
  <si>
    <t>SR08S___TCDN1_seq</t>
  </si>
  <si>
    <t>SR08S___TCDN2_seq</t>
  </si>
  <si>
    <t>SR08S___TCDN3_seq</t>
  </si>
  <si>
    <t>SR08S___TCDN4_seq</t>
  </si>
  <si>
    <t>SR08S___TCDN5_seq</t>
  </si>
  <si>
    <t>SR08S___TCDN6_seq</t>
  </si>
  <si>
    <t>SR08S___TCDN7_seq</t>
  </si>
  <si>
    <t>SR08S___TCDN8_seq</t>
  </si>
  <si>
    <t>SR08S___TCDN9_seq</t>
  </si>
  <si>
    <t>SR08S___TCUP0_seq</t>
  </si>
  <si>
    <t>SR08S___TCUP1_seq</t>
  </si>
  <si>
    <t>SR08S___TCUP2_seq</t>
  </si>
  <si>
    <t>SR08S___TCUP3_seq</t>
  </si>
  <si>
    <t>SR08S___TCUP4_seq</t>
  </si>
  <si>
    <t>SR08S___TCUP5_seq</t>
  </si>
  <si>
    <t>SR08S___TCUP6_seq</t>
  </si>
  <si>
    <t>SR08S___TCUP7_seq</t>
  </si>
  <si>
    <t>SR08S___TCUP8_seq</t>
  </si>
  <si>
    <t>SR08S___TCUP9_seq</t>
  </si>
  <si>
    <t>SR08S___UPHEAT_RST0</t>
  </si>
  <si>
    <t>SR08S___UPHEAT_RST1</t>
  </si>
  <si>
    <t>SR09S___DNHEAT_RST0</t>
  </si>
  <si>
    <t>SR09S___DNHEAT_RST1</t>
  </si>
  <si>
    <t>SR09S___TCDN0_seq</t>
  </si>
  <si>
    <t>SR09S___TCDN1_seq</t>
  </si>
  <si>
    <t>SR09S___TCDN2_seq</t>
  </si>
  <si>
    <t>SR09S___TCDN3_seq</t>
  </si>
  <si>
    <t>SR09S___TCDN4_seq</t>
  </si>
  <si>
    <t>SR09S___TCDN5_seq</t>
  </si>
  <si>
    <t>SR09S___TCDN6_seq</t>
  </si>
  <si>
    <t>SR09S___TCDN7_seq</t>
  </si>
  <si>
    <t>SR09S___TCDN8_seq</t>
  </si>
  <si>
    <t>SR09S___TCDN9_seq</t>
  </si>
  <si>
    <t>SR09S___TCUP0_seq</t>
  </si>
  <si>
    <t>SR09S___TCUP1_seq</t>
  </si>
  <si>
    <t>SR09S___TCUP2_seq</t>
  </si>
  <si>
    <t>SR09S___TCUP3_seq</t>
  </si>
  <si>
    <t>SR09S___TCUP4_seq</t>
  </si>
  <si>
    <t>SR09S___TCUP5_seq</t>
  </si>
  <si>
    <t>SR09S___TCUP6_seq</t>
  </si>
  <si>
    <t>SR09S___TCUP7_seq</t>
  </si>
  <si>
    <t>SR09S___TCUP8_seq</t>
  </si>
  <si>
    <t>SR09S___TCUP9_seq</t>
  </si>
  <si>
    <t>SR09S___UPHEAT_RST0</t>
  </si>
  <si>
    <t>SR09S___UPHEAT_RST1</t>
  </si>
  <si>
    <t>SR10S___03HEAT_RST0</t>
  </si>
  <si>
    <t>SR10S___03HEAT_RST1</t>
  </si>
  <si>
    <t>SR10S___DNHEAT_RST0</t>
  </si>
  <si>
    <t>SR10S___DNHEAT_RST1</t>
  </si>
  <si>
    <t>SR10S___TCDN0_seq</t>
  </si>
  <si>
    <t>SR10S___TCDN1_seq</t>
  </si>
  <si>
    <t>SR10S___TCDN2_seq</t>
  </si>
  <si>
    <t>SR10S___TCDN3_seq</t>
  </si>
  <si>
    <t>SR10S___TCDN4_seq</t>
  </si>
  <si>
    <t>SR10S___TCDN5_seq</t>
  </si>
  <si>
    <t>SR10S___TCDN6_seq</t>
  </si>
  <si>
    <t>SR10S___TCDN7_seq</t>
  </si>
  <si>
    <t>SR10S___TCDN8_seq</t>
  </si>
  <si>
    <t>SR10S___TCDN9_seq</t>
  </si>
  <si>
    <t>SR10S___TCLL_seq</t>
  </si>
  <si>
    <t>SR10S___TCLR_seq</t>
  </si>
  <si>
    <t>SR10S___TCUL_seq</t>
  </si>
  <si>
    <t>SR10S___TCUP0_seq</t>
  </si>
  <si>
    <t>SR10S___TCUP1_seq</t>
  </si>
  <si>
    <t>SR10S___TCUP2_seq</t>
  </si>
  <si>
    <t>SR10S___TCUP3_seq</t>
  </si>
  <si>
    <t>SR10S___TCUP4_seq</t>
  </si>
  <si>
    <t>SR10S___TCUP5_seq</t>
  </si>
  <si>
    <t>SR10S___TCUP6_seq</t>
  </si>
  <si>
    <t>SR10S___TCUP7_seq</t>
  </si>
  <si>
    <t>SR10S___TCUP8_seq</t>
  </si>
  <si>
    <t>SR10S___TCUP9_seq</t>
  </si>
  <si>
    <t>SR10S___TCUR_seq</t>
  </si>
  <si>
    <t>SR10S___UPHEAT_RST0</t>
  </si>
  <si>
    <t>SR10S___UPHEAT_RST1</t>
  </si>
  <si>
    <t>SR11S___03HEAT_RST0</t>
  </si>
  <si>
    <t>SR11S___03HEAT_RST1</t>
  </si>
  <si>
    <t>SR11S___DNHEAT_RST0</t>
  </si>
  <si>
    <t>SR11S___DNHEAT_RST1</t>
  </si>
  <si>
    <t>SR11S___TCDN0_seq</t>
  </si>
  <si>
    <t>SR11S___TCDN1_seq</t>
  </si>
  <si>
    <t>SR11S___TCDN2_seq</t>
  </si>
  <si>
    <t>SR11S___TCDN3_seq</t>
  </si>
  <si>
    <t>SR11S___TCDN4_seq</t>
  </si>
  <si>
    <t>SR11S___TCDN5_seq</t>
  </si>
  <si>
    <t>SR11S___TCDN6_seq</t>
  </si>
  <si>
    <t>SR11S___TCDN7_seq</t>
  </si>
  <si>
    <t>SR11S___TCDN8_seq</t>
  </si>
  <si>
    <t>SR11S___TCDN9_seq</t>
  </si>
  <si>
    <t>SR11S___TCMLL_seq</t>
  </si>
  <si>
    <t>SR11S___TCMLR_seq</t>
  </si>
  <si>
    <t>SR11S___TCMUL_seq</t>
  </si>
  <si>
    <t>SR11S___TCMUR_seq</t>
  </si>
  <si>
    <t>SR11S___TCUP0_seq</t>
  </si>
  <si>
    <t>SR11S___TCUP1_seq</t>
  </si>
  <si>
    <t>SR11S___TCUP2_seq</t>
  </si>
  <si>
    <t>SR11S___TCUP3_seq</t>
  </si>
  <si>
    <t>SR11S___TCUP4_seq</t>
  </si>
  <si>
    <t>SR11S___TCUP5_seq</t>
  </si>
  <si>
    <t>SR11S___TCUP6_seq</t>
  </si>
  <si>
    <t>SR11S___TCUP7_seq</t>
  </si>
  <si>
    <t>SR11S___TCUP8_seq</t>
  </si>
  <si>
    <t>SR11S___TCUP9_seq</t>
  </si>
  <si>
    <t>SR11S___UPHEAT_RST0</t>
  </si>
  <si>
    <t>SR11S___UPHEAT_RST1</t>
  </si>
  <si>
    <t>SR12S___DNHEAT_RST0</t>
  </si>
  <si>
    <t>SR12S___DNHEAT_RST1</t>
  </si>
  <si>
    <t>SR12S___TCDN0_seq</t>
  </si>
  <si>
    <t>SR12S___TCDN1_seq</t>
  </si>
  <si>
    <t>SR12S___TCDN2_seq</t>
  </si>
  <si>
    <t>SR12S___TCDN3_seq</t>
  </si>
  <si>
    <t>SR12S___TCDN4_seq</t>
  </si>
  <si>
    <t>SR12S___TCDN5_seq</t>
  </si>
  <si>
    <t>SR12S___TCDN6_seq</t>
  </si>
  <si>
    <t>SR12S___TCDN7_seq</t>
  </si>
  <si>
    <t>SR12S___TCDN8_seq</t>
  </si>
  <si>
    <t>SR12S___TCDN9_seq</t>
  </si>
  <si>
    <t>SR12S___TCUP0_seq</t>
  </si>
  <si>
    <t>SR12S___TCUP1_seq</t>
  </si>
  <si>
    <t>SR12S___TCUP2_seq</t>
  </si>
  <si>
    <t>SR12S___TCUP3_seq</t>
  </si>
  <si>
    <t>SR12S___TCUP4_seq</t>
  </si>
  <si>
    <t>SR12S___TCUP5_seq</t>
  </si>
  <si>
    <t>SR12S___TCUP6_seq</t>
  </si>
  <si>
    <t>SR12S___TCUP7_seq</t>
  </si>
  <si>
    <t>SR12S___TCUP8_seq</t>
  </si>
  <si>
    <t>SR12S___TCUP9_seq</t>
  </si>
  <si>
    <t>SR12S___UPHEAT_RST0</t>
  </si>
  <si>
    <t>SR12S___UPHEAT_RST1</t>
  </si>
  <si>
    <t>SR04S___DNFIRMWARE_SI</t>
  </si>
  <si>
    <t>SR04S___UPFIRMWARE_SI</t>
  </si>
  <si>
    <t>SR05W___03FIRMWARE_SI</t>
  </si>
  <si>
    <t>SR05W___DNFIRMWARE_SI</t>
  </si>
  <si>
    <t>SR05W___UPFIRMWARE_SI</t>
  </si>
  <si>
    <t>SR06S___DNFIRMWARE_SI</t>
  </si>
  <si>
    <t>SR06S___UPFIRMWARE_SI</t>
  </si>
  <si>
    <t>SR07S___DNFIRMWARE_SI</t>
  </si>
  <si>
    <t>SR07S___UPFIRMWARE_SI</t>
  </si>
  <si>
    <t>SR08S___DNFIRMWARE_SI</t>
  </si>
  <si>
    <t>SR08S___UPFIRMWARE_SI</t>
  </si>
  <si>
    <t>SR09S___DNFIRMWARE_SI</t>
  </si>
  <si>
    <t>SR09S___UPFIRMWARE_SI</t>
  </si>
  <si>
    <t>SR10S___03FIRMWARE_SI</t>
  </si>
  <si>
    <t>SR10S___DNFIRMWARE_SI</t>
  </si>
  <si>
    <t>SR10S___UPFIRMWARE_SI</t>
  </si>
  <si>
    <t>SR11S___03FIRMWARE_SI</t>
  </si>
  <si>
    <t>SR11S___DNFIRMWARE_SI</t>
  </si>
  <si>
    <t>SR11S___UPFIRMWARE_SI</t>
  </si>
  <si>
    <t>SR12S___DNFIRMWARE_SI</t>
  </si>
  <si>
    <t>SR12S___UPFIRMWARE_SI</t>
  </si>
  <si>
    <t>epbi:exit</t>
  </si>
  <si>
    <t>SR04S___TCLB1_WF_AM</t>
  </si>
  <si>
    <t>SR04S___TCLB1_WF_BM</t>
  </si>
  <si>
    <t>SR04S___TCLB2_WF_AM</t>
  </si>
  <si>
    <t>SR04S___TCLB2_WF_BM</t>
  </si>
  <si>
    <t>SR04S___TCLL__WF_AM</t>
  </si>
  <si>
    <t>SR04S___TCLL__WF_BM</t>
  </si>
  <si>
    <t>SR04S___TCLQ__WF_AM</t>
  </si>
  <si>
    <t>SR04S___TCLQ__WF_BM</t>
  </si>
  <si>
    <t>SR04S___TCLR__WF_AM</t>
  </si>
  <si>
    <t>SR04S___TCLR__WF_BM</t>
  </si>
  <si>
    <t>SR04S___TCLSD_WF_AM</t>
  </si>
  <si>
    <t>SR04S___TCLSD_WF_BM</t>
  </si>
  <si>
    <t>SR04S___TCMLL_WF_AM</t>
  </si>
  <si>
    <t>SR04S___TCMLL_WF_BM</t>
  </si>
  <si>
    <t>SR04S___TCMLM_WF_AM</t>
  </si>
  <si>
    <t>SR04S___TCMLM_WF_BM</t>
  </si>
  <si>
    <t>SR04S___TCMLR_WF_AM</t>
  </si>
  <si>
    <t>SR04S___TCMLR_WF_BM</t>
  </si>
  <si>
    <t>SR04S___TCMUC_WF_AM</t>
  </si>
  <si>
    <t>SR04S___TCMUC_WF_BM</t>
  </si>
  <si>
    <t>SR04S___TCMUL_WF_AM</t>
  </si>
  <si>
    <t>SR04S___TCMUL_WF_BM</t>
  </si>
  <si>
    <t>SR04S___TCMUM_WF_AM</t>
  </si>
  <si>
    <t>SR04S___TCMUM_WF_BM</t>
  </si>
  <si>
    <t>SR04S___TCMUR_WF_AM</t>
  </si>
  <si>
    <t>SR04S___TCMUR_WF_BM</t>
  </si>
  <si>
    <t>SR04S___TCUB1_WF_AM</t>
  </si>
  <si>
    <t>SR04S___TCUB1_WF_BM</t>
  </si>
  <si>
    <t>SR04S___TCUB2_WF_AM</t>
  </si>
  <si>
    <t>SR04S___TCUB2_WF_BM</t>
  </si>
  <si>
    <t>SR04S___TCUL__WF_AM</t>
  </si>
  <si>
    <t>SR04S___TCUL__WF_BM</t>
  </si>
  <si>
    <t>SR04S___TCUP9_WF_AM</t>
  </si>
  <si>
    <t>SR04S___TCUP9_WF_BM</t>
  </si>
  <si>
    <t>SR04S___TCUQ__WF_AM</t>
  </si>
  <si>
    <t>SR04S___TCUQ__WF_BM</t>
  </si>
  <si>
    <t>SR04S___TCUR__WF_AM</t>
  </si>
  <si>
    <t>SR04S___TCUR__WF_BM</t>
  </si>
  <si>
    <t>SR04S___TCUSD_WF_AM</t>
  </si>
  <si>
    <t>SR04S___TCUSD_WF_BM</t>
  </si>
  <si>
    <t>SR05W___TCDN0_WF_AM</t>
  </si>
  <si>
    <t>SR05W___TCDN0_WF_BM</t>
  </si>
  <si>
    <t>SR05W___TCDN1_WF_AM</t>
  </si>
  <si>
    <t>SR05W___TCDN1_WF_BM</t>
  </si>
  <si>
    <t>SR05W___TCDN2_WF_AM</t>
  </si>
  <si>
    <t>SR05W___TCDN2_WF_BM</t>
  </si>
  <si>
    <t>SR05W___TCDN3_WF_AM</t>
  </si>
  <si>
    <t>SR05W___TCDN3_WF_BM</t>
  </si>
  <si>
    <t>SR05W___TCDN4_WF_AM</t>
  </si>
  <si>
    <t>SR05W___TCDN4_WF_BM</t>
  </si>
  <si>
    <t>SR05W___TCDN5_WF_AM</t>
  </si>
  <si>
    <t>SR05W___TCDN5_WF_BM</t>
  </si>
  <si>
    <t>SR05W___TCDN6_WF_AM</t>
  </si>
  <si>
    <t>SR05W___TCDN6_WF_BM</t>
  </si>
  <si>
    <t>SR05W___TCDN7_WF_AM</t>
  </si>
  <si>
    <t>SR05W___TCDN7_WF_BM</t>
  </si>
  <si>
    <t>SR05W___TCDN8_WF_AM</t>
  </si>
  <si>
    <t>SR05W___TCDN8_WF_BM</t>
  </si>
  <si>
    <t>SR05W___TCDN9_WF_AM</t>
  </si>
  <si>
    <t>SR05W___TCDN9_WF_BM</t>
  </si>
  <si>
    <t>SR05W___TCEFL0_WF_AM</t>
  </si>
  <si>
    <t>SR05W___TCEFL0_WF_BM</t>
  </si>
  <si>
    <t>SR05W___TCEFL1_WF_AM</t>
  </si>
  <si>
    <t>SR05W___TCEFL1_WF_BM</t>
  </si>
  <si>
    <t>SR05W___TCIDN0_WF_AM</t>
  </si>
  <si>
    <t>SR05W___TCIDN0_WF_BM</t>
  </si>
  <si>
    <t>SR05W___TCIDN1_WF_AM</t>
  </si>
  <si>
    <t>SR05W___TCIDN1_WF_BM</t>
  </si>
  <si>
    <t>SR05W___TCIDN2_WF_AM</t>
  </si>
  <si>
    <t>SR05W___TCIDN2_WF_BM</t>
  </si>
  <si>
    <t>SR05W___TCIUP0_WF_AM</t>
  </si>
  <si>
    <t>SR05W___TCIUP0_WF_BM</t>
  </si>
  <si>
    <t>SR05W___TCIUP1_WF_AM</t>
  </si>
  <si>
    <t>SR05W___TCIUP1_WF_BM</t>
  </si>
  <si>
    <t>SR05W___TCIUP2_WF_AM</t>
  </si>
  <si>
    <t>SR05W___TCIUP2_WF_BM</t>
  </si>
  <si>
    <t>SR05W___TCUP0_WF_AM</t>
  </si>
  <si>
    <t>SR05W___TCUP0_WF_BM</t>
  </si>
  <si>
    <t>SR05W___TCUP1_WF_AM</t>
  </si>
  <si>
    <t>SR05W___TCUP1_WF_BM</t>
  </si>
  <si>
    <t>SR05W___TCUP2_WF_AM</t>
  </si>
  <si>
    <t>SR05W___TCUP2_WF_BM</t>
  </si>
  <si>
    <t>SR05W___TCUP3_WF_AM</t>
  </si>
  <si>
    <t>SR05W___TCUP3_WF_BM</t>
  </si>
  <si>
    <t>SR05W___TCUP4_WF_AM</t>
  </si>
  <si>
    <t>SR05W___TCUP4_WF_BM</t>
  </si>
  <si>
    <t>SR05W___TCUP5_WF_AM</t>
  </si>
  <si>
    <t>SR05W___TCUP5_WF_BM</t>
  </si>
  <si>
    <t>SR05W___TCUP6_WF_AM</t>
  </si>
  <si>
    <t>SR05W___TCUP6_WF_BM</t>
  </si>
  <si>
    <t>SR05W___TCUP7_WF_AM</t>
  </si>
  <si>
    <t>SR05W___TCUP7_WF_BM</t>
  </si>
  <si>
    <t>SR05W___TCUP8_WF_AM</t>
  </si>
  <si>
    <t>SR05W___TCUP8_WF_BM</t>
  </si>
  <si>
    <t>SR05W___TCUP9_WF_AM</t>
  </si>
  <si>
    <t>SR05W___TCUP9_WF_BM</t>
  </si>
  <si>
    <t>SR05W___TCXXX0_WF_AM</t>
  </si>
  <si>
    <t>SR05W___TCXXX0_WF_BM</t>
  </si>
  <si>
    <t>SR05W___TCXXX1_WF_AM</t>
  </si>
  <si>
    <t>SR05W___TCXXX1_WF_BM</t>
  </si>
  <si>
    <t>SR06S___TCDN0_WF_AM</t>
  </si>
  <si>
    <t>SR06S___TCDN0_WF_BM</t>
  </si>
  <si>
    <t>SR06S___TCDN1_WF_AM</t>
  </si>
  <si>
    <t>SR06S___TCDN1_WF_BM</t>
  </si>
  <si>
    <t>SR06S___TCDN2_WF_AM</t>
  </si>
  <si>
    <t>SR06S___TCDN2_WF_BM</t>
  </si>
  <si>
    <t>SR06S___TCDN3_WF_AM</t>
  </si>
  <si>
    <t>SR06S___TCDN3_WF_BM</t>
  </si>
  <si>
    <t>SR06S___TCDN4_WF_AM</t>
  </si>
  <si>
    <t>SR06S___TCDN4_WF_BM</t>
  </si>
  <si>
    <t>SR06S___TCDN5_WF_AM</t>
  </si>
  <si>
    <t>SR06S___TCDN5_WF_BM</t>
  </si>
  <si>
    <t>SR06S___TCDN6_WF_AM</t>
  </si>
  <si>
    <t>SR06S___TCDN6_WF_BM</t>
  </si>
  <si>
    <t>SR06S___TCDN7_WF_AM</t>
  </si>
  <si>
    <t>SR06S___TCDN7_WF_BM</t>
  </si>
  <si>
    <t>SR06S___TCDN8_WF_AM</t>
  </si>
  <si>
    <t>SR06S___TCDN8_WF_BM</t>
  </si>
  <si>
    <t>SR06S___TCDN9_WF_AM</t>
  </si>
  <si>
    <t>SR06S___TCDN9_WF_BM</t>
  </si>
  <si>
    <t>SR06S___TCUP0_WF_AM</t>
  </si>
  <si>
    <t>SR06S___TCUP0_WF_BM</t>
  </si>
  <si>
    <t>SR06S___TCUP1_WF_AM</t>
  </si>
  <si>
    <t>SR06S___TCUP1_WF_BM</t>
  </si>
  <si>
    <t>SR06S___TCUP2_WF_AM</t>
  </si>
  <si>
    <t>SR06S___TCUP2_WF_BM</t>
  </si>
  <si>
    <t>SR06S___TCUP3_WF_AM</t>
  </si>
  <si>
    <t>SR06S___TCUP3_WF_BM</t>
  </si>
  <si>
    <t>SR06S___TCUP4_WF_AM</t>
  </si>
  <si>
    <t>SR06S___TCUP4_WF_BM</t>
  </si>
  <si>
    <t>SR06S___TCUP5_WF_AM</t>
  </si>
  <si>
    <t>SR06S___TCUP5_WF_BM</t>
  </si>
  <si>
    <t>SR06S___TCUP6_WF_AM</t>
  </si>
  <si>
    <t>SR06S___TCUP6_WF_BM</t>
  </si>
  <si>
    <t>SR06S___TCUP7_WF_AM</t>
  </si>
  <si>
    <t>SR06S___TCUP7_WF_BM</t>
  </si>
  <si>
    <t>SR06S___TCUP8_WF_AM</t>
  </si>
  <si>
    <t>SR06S___TCUP8_WF_BM</t>
  </si>
  <si>
    <t>SR06S___TCUP9_WF_AM</t>
  </si>
  <si>
    <t>SR06S___TCUP9_WF_BM</t>
  </si>
  <si>
    <t>SR07S___TCDN0_WF_AM</t>
  </si>
  <si>
    <t>SR07S___TCDN0_WF_BM</t>
  </si>
  <si>
    <t>SR07S___TCDN1_WF_AM</t>
  </si>
  <si>
    <t>SR07S___TCDN1_WF_BM</t>
  </si>
  <si>
    <t>SR07S___TCDN2_WF_AM</t>
  </si>
  <si>
    <t>SR07S___TCDN2_WF_BM</t>
  </si>
  <si>
    <t>SR07S___TCDN3_WF_AM</t>
  </si>
  <si>
    <t>SR07S___TCDN3_WF_BM</t>
  </si>
  <si>
    <t>SR07S___TCDN4_WF_AM</t>
  </si>
  <si>
    <t>SR07S___TCDN4_WF_BM</t>
  </si>
  <si>
    <t>SR07S___TCDN5_WF_AM</t>
  </si>
  <si>
    <t>SR07S___TCDN5_WF_BM</t>
  </si>
  <si>
    <t>SR07S___TCDN6_WF_AM</t>
  </si>
  <si>
    <t>SR07S___TCDN6_WF_BM</t>
  </si>
  <si>
    <t>SR07S___TCDN7_WF_AM</t>
  </si>
  <si>
    <t>SR07S___TCDN7_WF_BM</t>
  </si>
  <si>
    <t>SR07S___TCDN8_WF_AM</t>
  </si>
  <si>
    <t>SR07S___TCDN8_WF_BM</t>
  </si>
  <si>
    <t>SR07S___TCDN9_WF_AM</t>
  </si>
  <si>
    <t>SR07S___TCDN9_WF_BM</t>
  </si>
  <si>
    <t>SR07S___TCUP0_WF_AM</t>
  </si>
  <si>
    <t>SR07S___TCUP0_WF_BM</t>
  </si>
  <si>
    <t>SR07S___TCUP1_WF_AM</t>
  </si>
  <si>
    <t>SR07S___TCUP1_WF_BM</t>
  </si>
  <si>
    <t>SR07S___TCUP2_WF_AM</t>
  </si>
  <si>
    <t>SR07S___TCUP2_WF_BM</t>
  </si>
  <si>
    <t>SR07S___TCUP3_WF_AM</t>
  </si>
  <si>
    <t>SR07S___TCUP3_WF_BM</t>
  </si>
  <si>
    <t>SR07S___TCUP4_WF_AM</t>
  </si>
  <si>
    <t>SR07S___TCUP4_WF_BM</t>
  </si>
  <si>
    <t>SR07S___TCUP5_WF_AM</t>
  </si>
  <si>
    <t>SR07S___TCUP5_WF_BM</t>
  </si>
  <si>
    <t>SR07S___TCUP6_WF_AM</t>
  </si>
  <si>
    <t>SR07S___TCUP6_WF_BM</t>
  </si>
  <si>
    <t>SR07S___TCUP7_WF_AM</t>
  </si>
  <si>
    <t>SR07S___TCUP7_WF_BM</t>
  </si>
  <si>
    <t>SR07S___TCUP8_WF_AM</t>
  </si>
  <si>
    <t>SR07S___TCUP8_WF_BM</t>
  </si>
  <si>
    <t>SR07S___TCUP9_WF_AM</t>
  </si>
  <si>
    <t>SR07S___TCUP9_WF_BM</t>
  </si>
  <si>
    <t>SR08S___TCDN0_WF_AM</t>
  </si>
  <si>
    <t>SR08S___TCDN0_WF_BM</t>
  </si>
  <si>
    <t>SR08S___TCDN1_WF_AM</t>
  </si>
  <si>
    <t>SR08S___TCDN1_WF_BM</t>
  </si>
  <si>
    <t>SR08S___TCDN2_WF_AM</t>
  </si>
  <si>
    <t>SR08S___TCDN2_WF_BM</t>
  </si>
  <si>
    <t>SR08S___TCDN3_WF_AM</t>
  </si>
  <si>
    <t>SR08S___TCDN3_WF_BM</t>
  </si>
  <si>
    <t>SR08S___TCDN4_WF_AM</t>
  </si>
  <si>
    <t>SR08S___TCDN4_WF_BM</t>
  </si>
  <si>
    <t>SR08S___TCDN5_WF_AM</t>
  </si>
  <si>
    <t>SR08S___TCDN5_WF_BM</t>
  </si>
  <si>
    <t>SR08S___TCDN6_WF_AM</t>
  </si>
  <si>
    <t>SR08S___TCDN6_WF_BM</t>
  </si>
  <si>
    <t>SR08S___TCDN7_WF_AM</t>
  </si>
  <si>
    <t>SR08S___TCDN7_WF_BM</t>
  </si>
  <si>
    <t>SR08S___TCDN8_WF_AM</t>
  </si>
  <si>
    <t>SR08S___TCDN8_WF_BM</t>
  </si>
  <si>
    <t>SR08S___TCDN9_WF_AM</t>
  </si>
  <si>
    <t>SR08S___TCDN9_WF_BM</t>
  </si>
  <si>
    <t>SR08S___TCUP0_WF_AM</t>
  </si>
  <si>
    <t>SR08S___TCUP0_WF_BM</t>
  </si>
  <si>
    <t>SR08S___TCUP1_WF_AM</t>
  </si>
  <si>
    <t>SR08S___TCUP1_WF_BM</t>
  </si>
  <si>
    <t>SR08S___TCUP2_WF_AM</t>
  </si>
  <si>
    <t>SR08S___TCUP2_WF_BM</t>
  </si>
  <si>
    <t>SR08S___TCUP3_WF_AM</t>
  </si>
  <si>
    <t>SR08S___TCUP3_WF_BM</t>
  </si>
  <si>
    <t>SR08S___TCUP4_WF_AM</t>
  </si>
  <si>
    <t>SR08S___TCUP4_WF_BM</t>
  </si>
  <si>
    <t>SR08S___TCUP5_WF_AM</t>
  </si>
  <si>
    <t>SR08S___TCUP5_WF_BM</t>
  </si>
  <si>
    <t>SR08S___TCUP6_WF_AM</t>
  </si>
  <si>
    <t>SR08S___TCUP6_WF_BM</t>
  </si>
  <si>
    <t>SR08S___TCUP7_WF_AM</t>
  </si>
  <si>
    <t>SR08S___TCUP7_WF_BM</t>
  </si>
  <si>
    <t>SR08S___TCUP8_WF_AM</t>
  </si>
  <si>
    <t>SR08S___TCUP8_WF_BM</t>
  </si>
  <si>
    <t>SR08S___TCUP9_WF_AM</t>
  </si>
  <si>
    <t>SR08S___TCUP9_WF_BM</t>
  </si>
  <si>
    <t>SR09S___TCDN0_WF_AM</t>
  </si>
  <si>
    <t>SR09S___TCDN0_WF_BM</t>
  </si>
  <si>
    <t>SR09S___TCDN1_WF_AM</t>
  </si>
  <si>
    <t>SR09S___TCDN1_WF_BM</t>
  </si>
  <si>
    <t>SR09S___TCDN2_WF_AM</t>
  </si>
  <si>
    <t>SR09S___TCDN2_WF_BM</t>
  </si>
  <si>
    <t>SR09S___TCDN3_WF_AM</t>
  </si>
  <si>
    <t>SR09S___TCDN3_WF_BM</t>
  </si>
  <si>
    <t>SR09S___TCDN4_WF_AM</t>
  </si>
  <si>
    <t>SR09S___TCDN4_WF_BM</t>
  </si>
  <si>
    <t>SR09S___TCDN5_WF_AM</t>
  </si>
  <si>
    <t>SR09S___TCDN5_WF_BM</t>
  </si>
  <si>
    <t>SR09S___TCDN6_WF_AM</t>
  </si>
  <si>
    <t>SR09S___TCDN6_WF_BM</t>
  </si>
  <si>
    <t>SR09S___TCDN7_WF_AM</t>
  </si>
  <si>
    <t>SR09S___TCDN7_WF_BM</t>
  </si>
  <si>
    <t>SR09S___TCDN8_WF_AM</t>
  </si>
  <si>
    <t>SR09S___TCDN8_WF_BM</t>
  </si>
  <si>
    <t>SR09S___TCDN9_WF_AM</t>
  </si>
  <si>
    <t>SR09S___TCDN9_WF_BM</t>
  </si>
  <si>
    <t>SR09S___TCUP0_WF_AM</t>
  </si>
  <si>
    <t>SR09S___TCUP0_WF_BM</t>
  </si>
  <si>
    <t>SR09S___TCUP1_WF_AM</t>
  </si>
  <si>
    <t>SR09S___TCUP1_WF_BM</t>
  </si>
  <si>
    <t>SR09S___TCUP2_WF_AM</t>
  </si>
  <si>
    <t>SR09S___TCUP2_WF_BM</t>
  </si>
  <si>
    <t>SR09S___TCUP3_WF_AM</t>
  </si>
  <si>
    <t>SR09S___TCUP3_WF_BM</t>
  </si>
  <si>
    <t>SR09S___TCUP4_WF_AM</t>
  </si>
  <si>
    <t>SR09S___TCUP4_WF_BM</t>
  </si>
  <si>
    <t>SR09S___TCUP5_WF_AM</t>
  </si>
  <si>
    <t>SR09S___TCUP5_WF_BM</t>
  </si>
  <si>
    <t>SR09S___TCUP6_WF_AM</t>
  </si>
  <si>
    <t>SR09S___TCUP6_WF_BM</t>
  </si>
  <si>
    <t>SR09S___TCUP7_WF_AM</t>
  </si>
  <si>
    <t>SR09S___TCUP7_WF_BM</t>
  </si>
  <si>
    <t>SR09S___TCUP8_WF_AM</t>
  </si>
  <si>
    <t>SR09S___TCUP8_WF_BM</t>
  </si>
  <si>
    <t>SR09S___TCUP9_WF_AM</t>
  </si>
  <si>
    <t>SR09S___TCUP9_WF_BM</t>
  </si>
  <si>
    <t>SR10S___TCDN0_WF_AM</t>
  </si>
  <si>
    <t>SR10S___TCDN0_WF_BM</t>
  </si>
  <si>
    <t>SR10S___TCDN1_WF_AM</t>
  </si>
  <si>
    <t>SR10S___TCDN1_WF_BM</t>
  </si>
  <si>
    <t>SR10S___TCDN2_WF_AM</t>
  </si>
  <si>
    <t>SR10S___TCDN2_WF_BM</t>
  </si>
  <si>
    <t>SR10S___TCDN3_WF_AM</t>
  </si>
  <si>
    <t>SR10S___TCDN3_WF_BM</t>
  </si>
  <si>
    <t>SR10S___TCDN4_WF_AM</t>
  </si>
  <si>
    <t>SR10S___TCDN4_WF_BM</t>
  </si>
  <si>
    <t>SR10S___TCDN5_WF_AM</t>
  </si>
  <si>
    <t>SR10S___TCDN5_WF_BM</t>
  </si>
  <si>
    <t>SR10S___TCDN6_WF_AM</t>
  </si>
  <si>
    <t>SR10S___TCDN6_WF_BM</t>
  </si>
  <si>
    <t>SR10S___TCDN7_WF_AM</t>
  </si>
  <si>
    <t>SR10S___TCDN7_WF_BM</t>
  </si>
  <si>
    <t>SR10S___TCDN8_WF_AM</t>
  </si>
  <si>
    <t>SR10S___TCDN8_WF_BM</t>
  </si>
  <si>
    <t>SR10S___TCDN9_WF_AM</t>
  </si>
  <si>
    <t>SR10S___TCDN9_WF_BM</t>
  </si>
  <si>
    <t>SR10S___TCLL_WF_AM</t>
  </si>
  <si>
    <t>SR10S___TCLL_WF_BM</t>
  </si>
  <si>
    <t>SR10S___TCLR_WF_AM</t>
  </si>
  <si>
    <t>SR10S___TCLR_WF_BM</t>
  </si>
  <si>
    <t>SR10S___TCUL_WF_AM</t>
  </si>
  <si>
    <t>SR10S___TCUL_WF_BM</t>
  </si>
  <si>
    <t>SR10S___TCUP0_WF_AM</t>
  </si>
  <si>
    <t>SR10S___TCUP0_WF_BM</t>
  </si>
  <si>
    <t>SR10S___TCUP1_WF_AM</t>
  </si>
  <si>
    <t>SR10S___TCUP1_WF_BM</t>
  </si>
  <si>
    <t>SR10S___TCUP2_WF_AM</t>
  </si>
  <si>
    <t>SR10S___TCUP2_WF_BM</t>
  </si>
  <si>
    <t>SR10S___TCUP3_WF_AM</t>
  </si>
  <si>
    <t>SR10S___TCUP3_WF_BM</t>
  </si>
  <si>
    <t>SR10S___TCUP4_WF_AM</t>
  </si>
  <si>
    <t>SR10S___TCUP4_WF_BM</t>
  </si>
  <si>
    <t>SR10S___TCUP5_WF_AM</t>
  </si>
  <si>
    <t>SR10S___TCUP5_WF_BM</t>
  </si>
  <si>
    <t>SR10S___TCUP6_WF_AM</t>
  </si>
  <si>
    <t>SR10S___TCUP6_WF_BM</t>
  </si>
  <si>
    <t>SR10S___TCUP7_WF_AM</t>
  </si>
  <si>
    <t>SR10S___TCUP7_WF_BM</t>
  </si>
  <si>
    <t>SR10S___TCUP8_WF_AM</t>
  </si>
  <si>
    <t>SR10S___TCUP8_WF_BM</t>
  </si>
  <si>
    <t>SR10S___TCUP9_WF_AM</t>
  </si>
  <si>
    <t>SR10S___TCUP9_WF_BM</t>
  </si>
  <si>
    <t>SR10S___TCUR_WF_AM</t>
  </si>
  <si>
    <t>SR10S___TCUR_WF_BM</t>
  </si>
  <si>
    <t>SR11S___TCDN0_WF_AM</t>
  </si>
  <si>
    <t>SR11S___TCDN0_WF_BM</t>
  </si>
  <si>
    <t>SR11S___TCDN1_WF_AM</t>
  </si>
  <si>
    <t>SR11S___TCDN1_WF_BM</t>
  </si>
  <si>
    <t>SR11S___TCDN2_WF_AM</t>
  </si>
  <si>
    <t>SR11S___TCDN2_WF_BM</t>
  </si>
  <si>
    <t>SR11S___TCDN3_WF_AM</t>
  </si>
  <si>
    <t>SR11S___TCDN3_WF_BM</t>
  </si>
  <si>
    <t>SR11S___TCDN4_WF_AM</t>
  </si>
  <si>
    <t>SR11S___TCDN4_WF_BM</t>
  </si>
  <si>
    <t>SR11S___TCDN5_WF_AM</t>
  </si>
  <si>
    <t>SR11S___TCDN5_WF_BM</t>
  </si>
  <si>
    <t>SR11S___TCDN6_WF_AM</t>
  </si>
  <si>
    <t>SR11S___TCDN6_WF_BM</t>
  </si>
  <si>
    <t>SR11S___TCDN7_WF_AM</t>
  </si>
  <si>
    <t>SR11S___TCDN7_WF_BM</t>
  </si>
  <si>
    <t>SR11S___TCDN8_WF_AM</t>
  </si>
  <si>
    <t>SR11S___TCDN8_WF_BM</t>
  </si>
  <si>
    <t>SR11S___TCDN9_WF_AM</t>
  </si>
  <si>
    <t>SR11S___TCDN9_WF_BM</t>
  </si>
  <si>
    <t>SR11S___TCMLL_WF_AM</t>
  </si>
  <si>
    <t>SR11S___TCMLL_WF_BM</t>
  </si>
  <si>
    <t>SR11S___TCMLR_WF_AM</t>
  </si>
  <si>
    <t>SR11S___TCMLR_WF_BM</t>
  </si>
  <si>
    <t>SR11S___TCMUL_WF_AM</t>
  </si>
  <si>
    <t>SR11S___TCMUL_WF_BM</t>
  </si>
  <si>
    <t>SR11S___TCMUR_WF_AM</t>
  </si>
  <si>
    <t>SR11S___TCMUR_WF_BM</t>
  </si>
  <si>
    <t>SR11S___TCUP0_WF_AM</t>
  </si>
  <si>
    <t>SR11S___TCUP0_WF_BM</t>
  </si>
  <si>
    <t>SR11S___TCUP1_WF_AM</t>
  </si>
  <si>
    <t>SR11S___TCUP1_WF_BM</t>
  </si>
  <si>
    <t>SR11S___TCUP2_WF_AM</t>
  </si>
  <si>
    <t>SR11S___TCUP2_WF_BM</t>
  </si>
  <si>
    <t>SR11S___TCUP3_WF_AM</t>
  </si>
  <si>
    <t>SR11S___TCUP3_WF_BM</t>
  </si>
  <si>
    <t>SR11S___TCUP4_WF_AM</t>
  </si>
  <si>
    <t>SR11S___TCUP4_WF_BM</t>
  </si>
  <si>
    <t>SR11S___TCUP5_WF_AM</t>
  </si>
  <si>
    <t>SR11S___TCUP5_WF_BM</t>
  </si>
  <si>
    <t>SR11S___TCUP6_WF_AM</t>
  </si>
  <si>
    <t>SR11S___TCUP6_WF_BM</t>
  </si>
  <si>
    <t>SR11S___TCUP7_WF_AM</t>
  </si>
  <si>
    <t>SR11S___TCUP7_WF_BM</t>
  </si>
  <si>
    <t>SR11S___TCUP8_WF_AM</t>
  </si>
  <si>
    <t>SR11S___TCUP8_WF_BM</t>
  </si>
  <si>
    <t>SR11S___TCUP9_WF_AM</t>
  </si>
  <si>
    <t>SR11S___TCUP9_WF_BM</t>
  </si>
  <si>
    <t>SR12S___TCDN0_WF_AM</t>
  </si>
  <si>
    <t>SR12S___TCDN0_WF_BM</t>
  </si>
  <si>
    <t>SR12S___TCDN1_WF_AM</t>
  </si>
  <si>
    <t>SR12S___TCDN1_WF_BM</t>
  </si>
  <si>
    <t>SR12S___TCDN2_WF_AM</t>
  </si>
  <si>
    <t>SR12S___TCDN2_WF_BM</t>
  </si>
  <si>
    <t>SR12S___TCDN3_WF_AM</t>
  </si>
  <si>
    <t>SR12S___TCDN3_WF_BM</t>
  </si>
  <si>
    <t>SR12S___TCDN4_WF_AM</t>
  </si>
  <si>
    <t>SR12S___TCDN4_WF_BM</t>
  </si>
  <si>
    <t>SR12S___TCDN5_WF_AM</t>
  </si>
  <si>
    <t>SR12S___TCDN5_WF_BM</t>
  </si>
  <si>
    <t>SR12S___TCDN6_WF_AM</t>
  </si>
  <si>
    <t>SR12S___TCDN6_WF_BM</t>
  </si>
  <si>
    <t>SR12S___TCDN7_WF_AM</t>
  </si>
  <si>
    <t>SR12S___TCDN7_WF_BM</t>
  </si>
  <si>
    <t>SR12S___TCDN8_WF_AM</t>
  </si>
  <si>
    <t>SR12S___TCDN8_WF_BM</t>
  </si>
  <si>
    <t>SR12S___TCDN9_WF_AM</t>
  </si>
  <si>
    <t>SR12S___TCDN9_WF_BM</t>
  </si>
  <si>
    <t>SR12S___TCUP0_WF_AM</t>
  </si>
  <si>
    <t>SR12S___TCUP0_WF_BM</t>
  </si>
  <si>
    <t>SR12S___TCUP1_WF_AM</t>
  </si>
  <si>
    <t>SR12S___TCUP1_WF_BM</t>
  </si>
  <si>
    <t>SR12S___TCUP2_WF_AM</t>
  </si>
  <si>
    <t>SR12S___TCUP2_WF_BM</t>
  </si>
  <si>
    <t>SR12S___TCUP3_WF_AM</t>
  </si>
  <si>
    <t>SR12S___TCUP3_WF_BM</t>
  </si>
  <si>
    <t>SR12S___TCUP4_WF_AM</t>
  </si>
  <si>
    <t>SR12S___TCUP4_WF_BM</t>
  </si>
  <si>
    <t>SR12S___TCUP5_WF_AM</t>
  </si>
  <si>
    <t>SR12S___TCUP5_WF_BM</t>
  </si>
  <si>
    <t>SR12S___TCUP6_WF_AM</t>
  </si>
  <si>
    <t>SR12S___TCUP6_WF_BM</t>
  </si>
  <si>
    <t>SR12S___TCUP7_WF_AM</t>
  </si>
  <si>
    <t>SR12S___TCUP7_WF_BM</t>
  </si>
  <si>
    <t>SR12S___TCUP8_WF_AM</t>
  </si>
  <si>
    <t>SR12S___TCUP8_WF_BM</t>
  </si>
  <si>
    <t>SR12S___TCUP9_WF_AM</t>
  </si>
  <si>
    <t>SR12S___TCUP9_WF_BM</t>
  </si>
  <si>
    <t>EPBI:asyn</t>
  </si>
  <si>
    <t>BR1_____B__PSDLYM</t>
  </si>
  <si>
    <t>BR1_____QF_PSDLYM</t>
  </si>
  <si>
    <t>BR1_____QD_PSDLYM</t>
  </si>
  <si>
    <t>siocdpsc:hb</t>
  </si>
  <si>
    <t>BR1_____B__PSGNAM00</t>
  </si>
  <si>
    <t>BR1_____QF_PSGNAM00</t>
  </si>
  <si>
    <t>BR1_____QD_PSGNAM00</t>
  </si>
  <si>
    <t>siocdpsc:exit</t>
  </si>
  <si>
    <t>BR1_____B__PSGNAM01</t>
  </si>
  <si>
    <t>BR1_____QF_PSGNAM01</t>
  </si>
  <si>
    <t>BR1_____QD_PSGNAM01</t>
  </si>
  <si>
    <t>BR1:asyn</t>
  </si>
  <si>
    <t>BR1_____B__PSGNAM02</t>
  </si>
  <si>
    <t>BR1_____QF_PSGNAM02</t>
  </si>
  <si>
    <t>BR1_____QD_PSGNAM02</t>
  </si>
  <si>
    <t>BR1_____B__PS__AM00</t>
  </si>
  <si>
    <t>BR1_____QF_PS__AM00</t>
  </si>
  <si>
    <t>BR1_____QD_PS__AM00</t>
  </si>
  <si>
    <t>BR1_____B__Temperature</t>
  </si>
  <si>
    <t>BR1_____QF_Temperature</t>
  </si>
  <si>
    <t>BR1_____QD_Temperature</t>
  </si>
  <si>
    <t>BR1_____B__PSDLYC</t>
  </si>
  <si>
    <t>BR1_____QF_PSDLYC</t>
  </si>
  <si>
    <t>BR1_____QD_PSDLYC</t>
  </si>
  <si>
    <t>BR1_____B__PSGNAC00</t>
  </si>
  <si>
    <t>BR1_____QF_PSGNAC00</t>
  </si>
  <si>
    <t>BR1_____QD_PSGNAC00</t>
  </si>
  <si>
    <t>BR1_____B__PSGNAC01</t>
  </si>
  <si>
    <t>BR1_____QF_PSGNAC01</t>
  </si>
  <si>
    <t>BR1_____QD_PSGNAC01</t>
  </si>
  <si>
    <t>BR1_____B__PSGNAC02</t>
  </si>
  <si>
    <t>BR1_____QF_PSGNAC02</t>
  </si>
  <si>
    <t>BR1_____QD_PSGNAC02</t>
  </si>
  <si>
    <t>BR1_____B__FPremote</t>
  </si>
  <si>
    <t>BR1_____QF_FPremote</t>
  </si>
  <si>
    <t>BR1_____QD_FPremote</t>
  </si>
  <si>
    <t>BR1_____B__PSREBM00</t>
  </si>
  <si>
    <t>BR1_____QF_PSREBM00</t>
  </si>
  <si>
    <t>BR1_____QD_PSREBM00</t>
  </si>
  <si>
    <t>BR1_____B__PS__BM00</t>
  </si>
  <si>
    <t>BR1_____QF_PS__BM00</t>
  </si>
  <si>
    <t>BR1_____QD_PS__BM00</t>
  </si>
  <si>
    <t>BR1_____B__PS__BM01</t>
  </si>
  <si>
    <t>BR1_____QF_PS__BM01</t>
  </si>
  <si>
    <t>BR1_____QD_PS__BM01</t>
  </si>
  <si>
    <t>BR1_____B__PS__BM02</t>
  </si>
  <si>
    <t>BR1_____QF_PS__BM02</t>
  </si>
  <si>
    <t>BR1_____QD_PS__BM02</t>
  </si>
  <si>
    <t>BR1_____B__PS__BM03</t>
  </si>
  <si>
    <t>BR1_____QF_PS__BM03</t>
  </si>
  <si>
    <t>BR1_____QD_PS__BM03</t>
  </si>
  <si>
    <t>BR1_____B__PS__BM04</t>
  </si>
  <si>
    <t>BR1_____QF_PS__BM04</t>
  </si>
  <si>
    <t>BR1_____QD_PS__BM04</t>
  </si>
  <si>
    <t>BR1_____B__PS__BM05</t>
  </si>
  <si>
    <t>BR1_____QF_PS__BM05</t>
  </si>
  <si>
    <t>BR1_____QD_PS__BM05</t>
  </si>
  <si>
    <t>BR1_____B__PS__BM06</t>
  </si>
  <si>
    <t>BR1_____QF_PS__BM06</t>
  </si>
  <si>
    <t>BR1_____QD_PS__BM06</t>
  </si>
  <si>
    <t>BR1_____B__PS__BM07</t>
  </si>
  <si>
    <t>BR1_____QF_PS__BM07</t>
  </si>
  <si>
    <t>BR1_____QD_PS__BM07</t>
  </si>
  <si>
    <t>BR1_____B__PS__BM08</t>
  </si>
  <si>
    <t>BR1_____QF_PS__BM08</t>
  </si>
  <si>
    <t>BR1_____QD_PS__BM08</t>
  </si>
  <si>
    <t>BR1_____B__PS__BM09</t>
  </si>
  <si>
    <t>BR1_____QF_PS__BM09</t>
  </si>
  <si>
    <t>BR1_____QD_PS__BM09</t>
  </si>
  <si>
    <t>BR1_____B__PS__BM10</t>
  </si>
  <si>
    <t>BR1_____QF_PS__BM10</t>
  </si>
  <si>
    <t>BR1_____QD_PS__BM10</t>
  </si>
  <si>
    <t>BR1_____B__PS__BM11</t>
  </si>
  <si>
    <t>BR1_____QF_PS__BM11</t>
  </si>
  <si>
    <t>BR1_____QD_PS__BM11</t>
  </si>
  <si>
    <t>BR1_____B__PS__BM12</t>
  </si>
  <si>
    <t>BR1_____QF_PS__BM12</t>
  </si>
  <si>
    <t>BR1_____QD_PS__BM12</t>
  </si>
  <si>
    <t>BR1_____B__PS__BM13</t>
  </si>
  <si>
    <t>BR1_____QF_PS__BM13</t>
  </si>
  <si>
    <t>BR1_____QD_PS__BM13</t>
  </si>
  <si>
    <t>BR1_____B__PS__BM14</t>
  </si>
  <si>
    <t>BR1_____QF_PS__BM14</t>
  </si>
  <si>
    <t>BR1_____QD_PS__BM14</t>
  </si>
  <si>
    <t>BR1_____B__PS__BM15</t>
  </si>
  <si>
    <t>BR1_____QF_PS__BM15</t>
  </si>
  <si>
    <t>BR1_____QD_PS__BM15</t>
  </si>
  <si>
    <t>BR1_____B__PS__BM16</t>
  </si>
  <si>
    <t>BR1_____QF_PS__BM16</t>
  </si>
  <si>
    <t>BR1_____QD_PS__BM16</t>
  </si>
  <si>
    <t>BR1_____B__PS__BM17</t>
  </si>
  <si>
    <t>BR1_____QF_PS__BM17</t>
  </si>
  <si>
    <t>BR1_____QD_PS__BM17</t>
  </si>
  <si>
    <t>BR1_____B__PS__BM18</t>
  </si>
  <si>
    <t>BR1_____QF_PS__BM18</t>
  </si>
  <si>
    <t>BR1_____QD_PS__BM18</t>
  </si>
  <si>
    <t>BR1_____B__PS__BM19</t>
  </si>
  <si>
    <t>BR1_____QF_PS__BM19</t>
  </si>
  <si>
    <t>BR1_____QD_PS__BM19</t>
  </si>
  <si>
    <t>BR1_____B__PS__BM20</t>
  </si>
  <si>
    <t>BR1_____QF_PS__BM20</t>
  </si>
  <si>
    <t>BR1_____QD_PS__BM20</t>
  </si>
  <si>
    <t>BR1_____B__PS__BM21</t>
  </si>
  <si>
    <t>BR1_____QF_PS__BM21</t>
  </si>
  <si>
    <t>BR1_____QD_PS__BM21</t>
  </si>
  <si>
    <t>BR1_____B__PS__BM22</t>
  </si>
  <si>
    <t>BR1_____QF_PS__BM22</t>
  </si>
  <si>
    <t>BR1_____QD_PS__BM22</t>
  </si>
  <si>
    <t>BR1_____B__PS__BM23</t>
  </si>
  <si>
    <t>BR1_____QF_PS__BM23</t>
  </si>
  <si>
    <t>BR1_____QD_PS__BM23</t>
  </si>
  <si>
    <t>BR1_____B__PS__BM24</t>
  </si>
  <si>
    <t>BR1_____QF_PS__BM24</t>
  </si>
  <si>
    <t>BR1_____QD_PS__BM24</t>
  </si>
  <si>
    <t>BR1_____B__PSREBC00</t>
  </si>
  <si>
    <t>BR1_____QF_PSREBC00</t>
  </si>
  <si>
    <t>BR1_____QD_PSREBC00</t>
  </si>
  <si>
    <t>BR1_____B__PS_ResetReference</t>
  </si>
  <si>
    <t>BR1_____QF_PS_ResetReference</t>
  </si>
  <si>
    <t>BR1_____QD_PS_ResetReference</t>
  </si>
  <si>
    <t>BR1_____B__PSGNAM00_rbc</t>
  </si>
  <si>
    <t>BR1_____QF_PSGNAM00_rbc</t>
  </si>
  <si>
    <t>BR1_____QD_PSGNAM00_rbc</t>
  </si>
  <si>
    <t>BR1_____B__PSGNAM01_rbc</t>
  </si>
  <si>
    <t>BR1_____QF_PSGNAM01_rbc</t>
  </si>
  <si>
    <t>BR1_____QD_PSGNAM01_rbc</t>
  </si>
  <si>
    <t>BR1_____B__PSGNAM02_rbc</t>
  </si>
  <si>
    <t>BR1_____QF_PSGNAM02_rbc</t>
  </si>
  <si>
    <t>BR1_____QD_PSGNAM02_rbc</t>
  </si>
  <si>
    <t>BR1_____B__PSOFAM00_rbc</t>
  </si>
  <si>
    <t>BR1_____QF_PSOFAM00_rbc</t>
  </si>
  <si>
    <t>BR1_____QD_PSOFAM00_rbc</t>
  </si>
  <si>
    <t>BR1_____B__PSOFAM01_rbc</t>
  </si>
  <si>
    <t>BR1_____QF_PSOFAM01_rbc</t>
  </si>
  <si>
    <t>BR1_____QD_PSOFAM01_rbc</t>
  </si>
  <si>
    <t>BR1_____B__PSOFAM02_rbc</t>
  </si>
  <si>
    <t>BR1_____QF_PSOFAM02_rbc</t>
  </si>
  <si>
    <t>BR1_____QD_PSOFAM02_rbc</t>
  </si>
  <si>
    <t>BR1:B:ReadbackThreadStatus</t>
  </si>
  <si>
    <t>BR1:QF:ReadbackThreadStatus</t>
  </si>
  <si>
    <t>BR1:QD:ReadbackThreadStatus</t>
  </si>
  <si>
    <t>BR1:B:TABLE_LEN</t>
  </si>
  <si>
    <t>BR1:QF:TABLE_LEN</t>
  </si>
  <si>
    <t>BR1:QD:TABLE_LEN</t>
  </si>
  <si>
    <t>BR1_____B__PSOFAM00</t>
  </si>
  <si>
    <t>BR1_____QF_PSOFAM00</t>
  </si>
  <si>
    <t>BR1_____QD_PSOFAM00</t>
  </si>
  <si>
    <t>BR1_____B__PSOFAM01</t>
  </si>
  <si>
    <t>BR1_____QF_PSOFAM01</t>
  </si>
  <si>
    <t>BR1_____QD_PSOFAM01</t>
  </si>
  <si>
    <t>BR1_____B__PSOFAM02</t>
  </si>
  <si>
    <t>BR1_____QF_PSOFAM02</t>
  </si>
  <si>
    <t>BR1_____QD_PSOFAM02</t>
  </si>
  <si>
    <t>BR1:B:SET_TABLE_LEN</t>
  </si>
  <si>
    <t>BR1:QF:SET_TABLE_LEN</t>
  </si>
  <si>
    <t>BR1:QD:SET_TABLE_LEN</t>
  </si>
  <si>
    <t>BR1:B_PS_debug</t>
  </si>
  <si>
    <t>BR1:QF_PS_debug</t>
  </si>
  <si>
    <t>BR1:QD_PS_debug</t>
  </si>
  <si>
    <t>BR1_____B__PSOFAC00</t>
  </si>
  <si>
    <t>BR1_____QF_PSOFAC00</t>
  </si>
  <si>
    <t>BR1_____QD_PSOFAC00</t>
  </si>
  <si>
    <t>BR1_____B__PSOFAC01</t>
  </si>
  <si>
    <t>BR1_____QF_PSOFAC01</t>
  </si>
  <si>
    <t>BR1_____QD_PSOFAC01</t>
  </si>
  <si>
    <t>BR1_____B__PSOFAC02</t>
  </si>
  <si>
    <t>BR1_____QF_PSOFAC02</t>
  </si>
  <si>
    <t>BR1_____QD_PSOFAC02</t>
  </si>
  <si>
    <t>BR1:B_IDN</t>
  </si>
  <si>
    <t>BR1:QF_IDN</t>
  </si>
  <si>
    <t>BR1:QD_IDN</t>
  </si>
  <si>
    <t>BR1:B:RAMPI</t>
  </si>
  <si>
    <t>BR1:QF:RAMPI</t>
  </si>
  <si>
    <t>BR1:QD:RAMPI</t>
  </si>
  <si>
    <t>BR1:B:RAMPI_COND</t>
  </si>
  <si>
    <t>BR1:QF:RAMPI_COND</t>
  </si>
  <si>
    <t>BR1:QD:RAMPI_COND</t>
  </si>
  <si>
    <t>BR1:B:RAMPSET</t>
  </si>
  <si>
    <t>BR1:QF:RAMPSET</t>
  </si>
  <si>
    <t>BR1:QD:RAMPSET</t>
  </si>
  <si>
    <t>Project</t>
  </si>
  <si>
    <t>Total Drops</t>
  </si>
  <si>
    <t>Subnet 71</t>
  </si>
  <si>
    <t>Subnet 196</t>
  </si>
  <si>
    <t>Subnet 202</t>
  </si>
  <si>
    <t>Subnet 89</t>
  </si>
  <si>
    <t>Subnet 93</t>
  </si>
  <si>
    <t>IOC</t>
  </si>
  <si>
    <t>This project</t>
  </si>
  <si>
    <t>EPBI</t>
  </si>
  <si>
    <t>b04lxioc02</t>
  </si>
  <si>
    <t>Project almost complete</t>
  </si>
  <si>
    <t>IRM (ILC replacement)</t>
  </si>
  <si>
    <t>Detailed locations on IRM tab</t>
  </si>
  <si>
    <t>BPMs</t>
  </si>
  <si>
    <t>ID</t>
  </si>
  <si>
    <t>1 Delta Tau controller, hot spare, diagnostic </t>
  </si>
  <si>
    <t>Timing system</t>
  </si>
  <si>
    <t>IOC per  crate</t>
  </si>
  <si>
    <t>See below</t>
  </si>
  <si>
    <t>Injector power supplies (Caen)</t>
  </si>
  <si>
    <t>b04lxioc01 / siocinjps</t>
  </si>
  <si>
    <t>Enet to serial adapters</t>
  </si>
  <si>
    <t>Project completed</t>
  </si>
  <si>
    <t>Computers (sioc servers, etc.?)</t>
  </si>
  <si>
    <t>b04lxioc01, b04lxioc02, sr07lxioc02, sr07lxioc03</t>
  </si>
  <si>
    <t>Fast Magnets</t>
  </si>
  <si>
    <t>Or mini-IOC</t>
  </si>
  <si>
    <t>Other projects</t>
  </si>
  <si>
    <t>CCD Cameras</t>
  </si>
  <si>
    <t>SR Kepco Replacement</t>
  </si>
  <si>
    <t>https://docs.google.com/a/lbl.gov/spreadsheet/ccc?key=0AvlZ4PRydfv9dFVXaUZRcGNQM2QwSDhwbmNSaGtOQ3c#gid=0</t>
  </si>
  <si>
    <t>SR skew quads (Sext Project)</t>
  </si>
  <si>
    <t>New SR sextupoles</t>
  </si>
  <si>
    <t>Number of drop may depend on the power supply vendor!</t>
  </si>
  <si>
    <t>Recent projects</t>
  </si>
  <si>
    <t>Scopes</t>
  </si>
  <si>
    <t>Internal</t>
  </si>
  <si>
    <t>BR - DPSC</t>
  </si>
  <si>
    <t>b04lxioc01 / siocdpsc?</t>
  </si>
  <si>
    <t>Uses a privite subnet to BEND, QF, QD</t>
  </si>
  <si>
    <t>...</t>
  </si>
  <si>
    <t>Total drops</t>
  </si>
  <si>
    <t>Total</t>
  </si>
  <si>
    <t>More Details Per Project</t>
  </si>
  <si>
    <t>Rack Location by Project</t>
  </si>
  <si>
    <t>Subnet</t>
  </si>
  <si>
    <t>Device #</t>
  </si>
  <si>
    <t>Timing System</t>
  </si>
  <si>
    <t>LI11</t>
  </si>
  <si>
    <t>Master location (EVG)</t>
  </si>
  <si>
    <t>B0215</t>
  </si>
  <si>
    <t>Booster ramped magnets, pulsed magnets, BPMs, CCDs; BTS BPMs, CCDs</t>
  </si>
  <si>
    <t>S0817</t>
  </si>
  <si>
    <t>Injection Kicker, LTB BPMs, GTL/LTB CCDs</t>
  </si>
  <si>
    <t>S0119</t>
  </si>
  <si>
    <t>SR pulsed magnets</t>
  </si>
  <si>
    <t>Sxx02</t>
  </si>
  <si>
    <t>BPMs, etc.</t>
  </si>
  <si>
    <t>CR</t>
  </si>
  <si>
    <t>Convenience triggers</t>
  </si>
  <si>
    <t>GTB, Linac</t>
  </si>
  <si>
    <t>S0818</t>
  </si>
  <si>
    <t>B0106</t>
  </si>
  <si>
    <t>Booster</t>
  </si>
  <si>
    <t>B0206</t>
  </si>
  <si>
    <t>B0306</t>
  </si>
  <si>
    <t>B0406</t>
  </si>
  <si>
    <t>B0210</t>
  </si>
  <si>
    <t>Storage ring (122 BPM, 12 cell controllers for FOFB)</t>
  </si>
  <si>
    <t>Cameras</t>
  </si>
  <si>
    <t>https://docs.google.com/a/lbl.gov/spreadsheet/ccc?key=0AvlZ4PRydfv9dGdPUXQ1LURhU0pYcm9iNVFkSVQ2VWc#gid=2</t>
  </si>
  <si>
    <t>S0816 (or close by)</t>
  </si>
  <si>
    <t>GTL, Linac, LTB</t>
  </si>
  <si>
    <t>B0205</t>
  </si>
  <si>
    <t>BTS and SR</t>
  </si>
  <si>
    <t>Injector Power Supplies</t>
  </si>
  <si>
    <t>GTL</t>
  </si>
  <si>
    <t>GTL and Linac correctors</t>
  </si>
  <si>
    <t>Linac HC2, VC2</t>
  </si>
  <si>
    <t>LI09</t>
  </si>
  <si>
    <t>Linac Q1.1, Q1.2</t>
  </si>
  <si>
    <t>.1, </t>
  </si>
  <si>
    <t>S0713, S0714, S0715</t>
  </si>
  <si>
    <t>S0813, S0814</t>
  </si>
  <si>
    <t>B0219, B0220, B0221</t>
  </si>
  <si>
    <t>S1117, S1118, S1119</t>
  </si>
  <si>
    <t>BTS (Caen sextupole power supplies will also be in this rack group) </t>
  </si>
  <si>
    <t>New Network Switches</t>
  </si>
  <si>
    <t>Drops Needed</t>
  </si>
  <si>
    <t>Switch Size</t>
  </si>
  <si>
    <t>Installed</t>
  </si>
  <si>
    <t>Upstream Switch</t>
  </si>
  <si>
    <t>Project / Comments</t>
  </si>
  <si>
    <t>c35s-6-li10-r202</t>
  </si>
  <si>
    <t>IRM (open cable tray from LI18 to S11, install patch panels in LI18 &amp; LI21)</t>
  </si>
  <si>
    <t>B04</t>
  </si>
  <si>
    <t>c35s-6-li10-r89</t>
  </si>
  <si>
    <t>Caen PS, Timing, BPM</t>
  </si>
  <si>
    <t>S07, S08 (injector, +4 in S1016/17)</t>
  </si>
  <si>
    <t>S0722</t>
  </si>
  <si>
    <t>c35s-6-s0820-r202</t>
  </si>
  <si>
    <t>IRM (Consider adding S0616 IRMs?)</t>
  </si>
  <si>
    <t>S07, S08 (injector)</t>
  </si>
  <si>
    <t>c35s-6-s0820-r89</t>
  </si>
  <si>
    <t>Caen PS, Timing</t>
  </si>
  <si>
    <t>B01</t>
  </si>
  <si>
    <t>IRM (pull from B0218)</t>
  </si>
  <si>
    <t>BPM</t>
  </si>
  <si>
    <t>B02</t>
  </si>
  <si>
    <t>c35s-6-b0218-r202</t>
  </si>
  <si>
    <t>c35s-6-b0218-r89</t>
  </si>
  <si>
    <t>Caen PS, Timing, BPM (BR &amp; BTS)</t>
  </si>
  <si>
    <t>c35s-6-b0218-r93</t>
  </si>
  <si>
    <t>B03</t>
  </si>
  <si>
    <t>BPM (use existing switch)</t>
  </si>
  <si>
    <t>c35s-6-s1120-r196</t>
  </si>
  <si>
    <t>Caen PS (BTS &amp; Sext upgrade) (Can also reach LI area)</t>
  </si>
  <si>
    <t>S01</t>
  </si>
  <si>
    <t>S0102</t>
  </si>
  <si>
    <t>BPM + Cell controller</t>
  </si>
  <si>
    <t>c29s-6-s0111-r196</t>
  </si>
  <si>
    <t>Sext upgrade, Kepco replacement, Timing</t>
  </si>
  <si>
    <t>S02</t>
  </si>
  <si>
    <t>S0206</t>
  </si>
  <si>
    <t>BPM + Cell controller (already in S0206 with 25 open ports)</t>
  </si>
  <si>
    <t>Sext upgrade, Kepco replacement, Timing (already in S0204 with 28 open ports)</t>
  </si>
  <si>
    <t>c35s-6-s0204-r202</t>
  </si>
  <si>
    <t>IRM (also the level 2 switch for the 202 subnet)</t>
  </si>
  <si>
    <t>S03</t>
  </si>
  <si>
    <t>S0306</t>
  </si>
  <si>
    <t>IRM (17 more if all SR RF are converted to IRMs before the Horner PLC is ready)</t>
  </si>
  <si>
    <t>S04</t>
  </si>
  <si>
    <t>S0411</t>
  </si>
  <si>
    <t>IRM, EPBI</t>
  </si>
  <si>
    <t>S05</t>
  </si>
  <si>
    <t>S0515</t>
  </si>
  <si>
    <t>IRM, EPBI (may want to use S06 switch?)</t>
  </si>
  <si>
    <t>S06</t>
  </si>
  <si>
    <t>S0602</t>
  </si>
  <si>
    <t>BT08</t>
  </si>
  <si>
    <t>c35s-6-s0619-r202</t>
  </si>
  <si>
    <t>IRM, EPBI (also the distribution switch - fiber) (may want to use S0820 for S0616 IRMs)</t>
  </si>
  <si>
    <t>S07</t>
  </si>
  <si>
    <t>S0711</t>
  </si>
  <si>
    <t>S08</t>
  </si>
  <si>
    <t>S0811</t>
  </si>
  <si>
    <t>S09</t>
  </si>
  <si>
    <t>S0911</t>
  </si>
  <si>
    <t>S09 (covers 2 IRM + 3 EPBI in S10)</t>
  </si>
  <si>
    <t>c35s-6-s0910-r202</t>
  </si>
  <si>
    <t>S10</t>
  </si>
  <si>
    <t>S1002</t>
  </si>
  <si>
    <t>S1011</t>
  </si>
  <si>
    <t>S11</t>
  </si>
  <si>
    <t>c35s-6-s1110-r196</t>
  </si>
  <si>
    <t>Sext upgrade, Kepco replacement (might have double count with S1119???), Timing</t>
  </si>
  <si>
    <t>c35s-6-s1110-r202</t>
  </si>
  <si>
    <t>S12</t>
  </si>
  <si>
    <t>S1202</t>
  </si>
  <si>
    <t>S1211</t>
  </si>
  <si>
    <t>S12 &amp; S1119</t>
  </si>
  <si>
    <t>IRM, EPBI (advantage of S1204 is it's easier to reuse a long run cable) </t>
  </si>
  <si>
    <t>Upstream Equipment</t>
  </si>
  <si>
    <t>S02 Distribution</t>
  </si>
  <si>
    <t>Counted on line 89</t>
  </si>
  <si>
    <t>Both a level 2 &amp; 3 switch</t>
  </si>
  <si>
    <t>Already there</t>
  </si>
  <si>
    <t>S06 Distribution</t>
  </si>
  <si>
    <t>Counted on line 101</t>
  </si>
  <si>
    <t>S07 Distribution</t>
  </si>
  <si>
    <t> c35s-6-s0722-r202</t>
  </si>
  <si>
    <t>Ports</t>
  </si>
  <si>
    <t>Number Needed</t>
  </si>
  <si>
    <t>C2960S Series</t>
  </si>
  <si>
    <t>C3560S Series</t>
  </si>
  <si>
    <t>FOFB purchased later</t>
  </si>
  <si>
    <t>Dec Purchase</t>
  </si>
  <si>
    <t>Oct Purchase</t>
  </si>
  <si>
    <t>Ports Needed</t>
  </si>
  <si>
    <t>Total Ports</t>
  </si>
  <si>
    <t>Switches</t>
  </si>
  <si>
    <t>WS-C2960S-24TS-L, 24-port 10/100/1000 with 4xSFP, $2100 + Optics ($350/connection)</t>
  </si>
  <si>
    <t>WS-C3560X-24T-L, 24-port 10/100/1000, single PS, $2380 + Fiber module ($350) + Optics ($350/connection)</t>
  </si>
  <si>
    <t>WS-C2960S-48TS-L, 48-port 10/100/1000 with 4xSFP, $3500 + Optics ($350/connection)</t>
  </si>
  <si>
    <t>WS-C3560X-48T-L, 48-port 10/100/1000, single PS, $4270 + Fiber module ($350) + Optics ($350/connection)</t>
  </si>
  <si>
    <t>C3KX-PWR-350WAC=, second power supply, $350</t>
  </si>
  <si>
    <t>C3KX-NM-1G, 4-port fiber/SFP module, $350</t>
  </si>
  <si>
    <t>Ion pumps not monitored </t>
  </si>
  <si>
    <t>Incomplete List</t>
  </si>
  <si>
    <t>1154-A                                              B0103-29                                               BR1IP1</t>
  </si>
  <si>
    <t>1149                                                  B0103-33                                               BR1IP2</t>
  </si>
  <si>
    <t>1342                                                  B0103-37                                               BR1IP3</t>
  </si>
  <si>
    <t>834                                                    B0203-27                                               BR2IP1</t>
  </si>
  <si>
    <t>570                                                    B0203-31                                               BR2IP2</t>
  </si>
  <si>
    <t>445                                                    B0203-35                                               BR2IP3</t>
  </si>
  <si>
    <t>1468                                                 SR1213-31                                             SR12CIP1</t>
  </si>
  <si>
    <t>838                                                   S0108-35                                               SR01SIP3</t>
  </si>
  <si>
    <t>835                                                   S0215-26                                               S02IP2</t>
  </si>
  <si>
    <t>630                                                   S0308-21                                               SR03SIP3</t>
  </si>
  <si>
    <t>Ion pumps not being monitored</t>
  </si>
  <si>
    <t>S0822</t>
  </si>
  <si>
    <t>BL 8.3 (Digitel MPC and DIGI-PAK 270) are not being monitored</t>
  </si>
  <si>
    <t>S0824</t>
  </si>
  <si>
    <t>BL 8.0 (1 Digitel 1500, 1 Digitel 500) pumps are not being monitored</t>
  </si>
  <si>
    <t>BL 9.3 1 (3 Digitel 500) pumps are not being monitored</t>
  </si>
  <si>
    <t>S0912</t>
  </si>
  <si>
    <t>BL 9.0 (1 Digitel 1500, 1 Digitel 500) pumps are not being monitored</t>
  </si>
  <si>
    <t>S1010</t>
  </si>
  <si>
    <t>BL 10.3 1 (3 Digitel 500) pumps are not being monitored</t>
  </si>
  <si>
    <t>etc</t>
  </si>
  <si>
    <t>Photon Stops Temperature Interlocks</t>
  </si>
  <si>
    <t>PLC </t>
  </si>
  <si>
    <t>EG______IP1____BM15</t>
  </si>
  <si>
    <t>GTL_____IP1____BM14</t>
  </si>
  <si>
    <t>GTL_____IP1____BM13</t>
  </si>
  <si>
    <t>GTL_____IP1____BM12</t>
  </si>
  <si>
    <t>GTL_____IP1____BM11</t>
  </si>
  <si>
    <t>GTL_____IP2____BM10</t>
  </si>
  <si>
    <t>GTL_____IP2____BM09</t>
  </si>
  <si>
    <t>GTL_____IP2____BM08</t>
  </si>
  <si>
    <t>GTL_____IP2____BM07</t>
  </si>
  <si>
    <t>BR1_____SIM_MONBM06</t>
  </si>
  <si>
    <t>BR1_____SIM_LOCBM05</t>
  </si>
  <si>
    <t>LTB_____IP1____BC01</t>
  </si>
  <si>
    <t>LTB_____IP2____BC02</t>
  </si>
  <si>
    <t>LTB_____IP3____BC03</t>
  </si>
  <si>
    <t>LTB_____IP1____BM03</t>
  </si>
  <si>
    <t>LTB_____IP1____BM04</t>
  </si>
  <si>
    <t>LTB_____IP2____BM06</t>
  </si>
  <si>
    <t>LTB_____IP2____BM07</t>
  </si>
  <si>
    <t>LTB_____IP3____BM08</t>
  </si>
  <si>
    <t>LTB_____IP3____BM09</t>
  </si>
  <si>
    <t>BR1_____IP1____BC00</t>
  </si>
  <si>
    <t>BR1_____IP2____BC02</t>
  </si>
  <si>
    <t>BR1_____IP3____BC03</t>
  </si>
  <si>
    <t>BR1_____IP2____BM06</t>
  </si>
  <si>
    <t>BR1_____IP2____BM07</t>
  </si>
  <si>
    <t>BR1_____IP3____BM08</t>
  </si>
  <si>
    <t>BR1_____IP3____BM09</t>
  </si>
  <si>
    <t>BR1_____IP1____BM01</t>
  </si>
  <si>
    <t>BR1_____IP1____BM02</t>
  </si>
  <si>
    <t>BR2_____IP1____BC00</t>
  </si>
  <si>
    <t>BR2_____IP2____BC02</t>
  </si>
  <si>
    <t>BR2_____IP3____BC03</t>
  </si>
  <si>
    <t>BR2_____IP1____BM01</t>
  </si>
  <si>
    <t>BR2_____IP1____BM02</t>
  </si>
  <si>
    <t>BR2_____IP2____BM06</t>
  </si>
  <si>
    <t>BR2_____IP2____BM07</t>
  </si>
  <si>
    <t>BR2_____IP3____BM06</t>
  </si>
  <si>
    <t>BR2_____IP3____BM07</t>
  </si>
  <si>
    <t>BR3_____IP2____BC02</t>
  </si>
  <si>
    <t>BR3_____IP3____BC03</t>
  </si>
  <si>
    <t>BR3_____IP1____BC00</t>
  </si>
  <si>
    <t>BR3_____IP1____BM02</t>
  </si>
  <si>
    <t>BR3_____IP1____BM01</t>
  </si>
  <si>
    <t>BR3_____IP2____BM07</t>
  </si>
  <si>
    <t>BR3_____IP2____BM06</t>
  </si>
  <si>
    <t>BR3_____IP3____BM08</t>
  </si>
  <si>
    <t>BR3_____IP3____BM09</t>
  </si>
  <si>
    <t>BR4_____IP3____BC03</t>
  </si>
  <si>
    <t>BR4_____IP1____BC00</t>
  </si>
  <si>
    <t>BR4_____IP2____BC02</t>
  </si>
  <si>
    <t>BR4_____IP1____BM01</t>
  </si>
  <si>
    <t>BR4_____IP1____BM02</t>
  </si>
  <si>
    <t>BR4_____IP2____BM06</t>
  </si>
  <si>
    <t>BR4_____IP2____BM07</t>
  </si>
  <si>
    <t>BR4_____IP3____BM08</t>
  </si>
  <si>
    <t>BR4_____IP3____BM09</t>
  </si>
  <si>
    <t>BTS_____IP1____BC00</t>
  </si>
  <si>
    <t>BTS_____IP2____BC00</t>
  </si>
  <si>
    <t>BTSFE___IP1____BC00</t>
  </si>
  <si>
    <t>BTS_____IP1____BM01</t>
  </si>
  <si>
    <t>BTS_____IP1____BM00</t>
  </si>
  <si>
    <t>BTS_____IP2____BM01</t>
  </si>
  <si>
    <t>BTS_____IP2____BM00</t>
  </si>
  <si>
    <t>BTSFE___IP1____BM00</t>
  </si>
  <si>
    <t>BTSFE___IP1____BM01</t>
  </si>
  <si>
    <t>SR01S___IP1____BC00</t>
  </si>
  <si>
    <t>SR01S___IP2____BC00</t>
  </si>
  <si>
    <t>SR01S___IP3____BC00</t>
  </si>
  <si>
    <t>SR01S___IP4____BC00</t>
  </si>
  <si>
    <t>SR01S___IG2____BC00</t>
  </si>
  <si>
    <t>SR01S___IP5____BC00</t>
  </si>
  <si>
    <t>SR01S___IG1____BC00</t>
  </si>
  <si>
    <t>SR01S___IG1____BM02</t>
  </si>
  <si>
    <t>SR01S___IG1____BM01</t>
  </si>
  <si>
    <t>SR01S___IG1____BM00</t>
  </si>
  <si>
    <t>SR01S___IP1____BM00</t>
  </si>
  <si>
    <t>SR01S___IP1____BM01</t>
  </si>
  <si>
    <t>SR01S___IP2____BM00</t>
  </si>
  <si>
    <t>SR01S___IP2____BM01</t>
  </si>
  <si>
    <t>SR01S___IP3____BM00</t>
  </si>
  <si>
    <t>SR01S___IP3____BM01</t>
  </si>
  <si>
    <t>SR01S___IP4____BM00</t>
  </si>
  <si>
    <t>SR01S___IP4____BM01</t>
  </si>
  <si>
    <t>SR01S___IG2____BM00</t>
  </si>
  <si>
    <t>SR01S___IG2____BM01</t>
  </si>
  <si>
    <t>SR01S___IG2____BM02</t>
  </si>
  <si>
    <t>SR01S___IP5____BM01</t>
  </si>
  <si>
    <t>SR01S___IP5____BM00</t>
  </si>
  <si>
    <t>SR01C___IP1____BC00</t>
  </si>
  <si>
    <t>SR01C___IP2____BC00</t>
  </si>
  <si>
    <t>SR01C___IP3____BC00</t>
  </si>
  <si>
    <t>SR01C___IP4____BC00</t>
  </si>
  <si>
    <t>SR01C___IP5____BC00</t>
  </si>
  <si>
    <t>SR01C___IP6____BC00</t>
  </si>
  <si>
    <t>SR01C___IP1____BM00</t>
  </si>
  <si>
    <t>SR01C___IP1____BM01</t>
  </si>
  <si>
    <t>SR01C___IP2____BM01</t>
  </si>
  <si>
    <t>SR01C___IP2____BM00</t>
  </si>
  <si>
    <t>SR01C___IP3____BM00</t>
  </si>
  <si>
    <t>SR01C___IP3____BM01</t>
  </si>
  <si>
    <t>SR01C___IP4____BM00</t>
  </si>
  <si>
    <t>SR01C___IP4____BM01</t>
  </si>
  <si>
    <t>SR01C___IP5____BM00</t>
  </si>
  <si>
    <t>SR01C___IP5____BM01</t>
  </si>
  <si>
    <t>SR01C___IP6____BM00</t>
  </si>
  <si>
    <t>SR01C___IP6____BM01</t>
  </si>
  <si>
    <t>SR02S___IP1____BC00</t>
  </si>
  <si>
    <t>SR02S___IP1____BM00</t>
  </si>
  <si>
    <t>SR02S___IP1____BM01</t>
  </si>
  <si>
    <t>SR02C___IP1____BC00</t>
  </si>
  <si>
    <t>SR02C___IP2____BC00</t>
  </si>
  <si>
    <t>SR02C___IP3____BC00</t>
  </si>
  <si>
    <t>SR02C___IP4____BC00</t>
  </si>
  <si>
    <t>SR02C___IP5____BC00</t>
  </si>
  <si>
    <t>SR02C___IP6____BC00</t>
  </si>
  <si>
    <t>SR02C___IP1____BM00</t>
  </si>
  <si>
    <t>SR02C___IP1____BM01</t>
  </si>
  <si>
    <t>SR02C___IP2____BM01</t>
  </si>
  <si>
    <t>SR02C___IP2____BM00</t>
  </si>
  <si>
    <t>SR02C___IP3____BM00</t>
  </si>
  <si>
    <t>SR02C___IP3____BM01</t>
  </si>
  <si>
    <t>SR02C___IP4____BM01</t>
  </si>
  <si>
    <t>SR02C___IP4____BM00</t>
  </si>
  <si>
    <t>SR02C___IP5____BM01</t>
  </si>
  <si>
    <t>SR02C___IP5____BM00</t>
  </si>
  <si>
    <t>SR02C___IP6____BM00</t>
  </si>
  <si>
    <t>SR02C___IP6____BM01</t>
  </si>
  <si>
    <t>SR03S___IP2____BC00</t>
  </si>
  <si>
    <t>SR03S___IP8____BC03</t>
  </si>
  <si>
    <t>SR03S___IP2____BM00</t>
  </si>
  <si>
    <t>SR03S___IP2____BM01</t>
  </si>
  <si>
    <t>SR03S___IP8____BM07</t>
  </si>
  <si>
    <t>SR03S___IP8____BM08</t>
  </si>
  <si>
    <t>SR03S___IP1____BC00</t>
  </si>
  <si>
    <t>SR03S___IP4____BC01</t>
  </si>
  <si>
    <t>SR03S___IP5____BC02</t>
  </si>
  <si>
    <t>SR03S___IP6____BC03</t>
  </si>
  <si>
    <t>SR03S___IP7____BC04</t>
  </si>
  <si>
    <t>SR03S___IP1____BM00</t>
  </si>
  <si>
    <t>SR03S___IP1____BM01</t>
  </si>
  <si>
    <t>SR03S___IP4____BM02</t>
  </si>
  <si>
    <t>SR03S___IP4____BM03</t>
  </si>
  <si>
    <t>SR03S___IP5____BM04</t>
  </si>
  <si>
    <t>SR03S___IP5____BM05</t>
  </si>
  <si>
    <t>SR03S___IP6____BM06</t>
  </si>
  <si>
    <t>SR03S___IP6____BM07</t>
  </si>
  <si>
    <t>SR03S___IP7____BM08</t>
  </si>
  <si>
    <t>SR03S___IP7____BM09</t>
  </si>
  <si>
    <t>SR03C___BPMFAD4BC99</t>
  </si>
  <si>
    <t>SR03C___IP1____BC00</t>
  </si>
  <si>
    <t>SR03C___IP2____BC00</t>
  </si>
  <si>
    <t>SR03C___IP3____BC00</t>
  </si>
  <si>
    <t>SR03C___IP4____BC00</t>
  </si>
  <si>
    <t>SR03C___IP5____BC00</t>
  </si>
  <si>
    <t>SR03C___IP6____BC00</t>
  </si>
  <si>
    <t>SR03C___IP1____BM00</t>
  </si>
  <si>
    <t>SR03C___IP1____BM01</t>
  </si>
  <si>
    <t>SR03C___IP2____BM00</t>
  </si>
  <si>
    <t>SR03C___IP2____BM01</t>
  </si>
  <si>
    <t>SR03C___IP3____BM01</t>
  </si>
  <si>
    <t>SR03C___IP3____BM00</t>
  </si>
  <si>
    <t>SR03C___IP4____BM00</t>
  </si>
  <si>
    <t>SR03C___IP4____BM01</t>
  </si>
  <si>
    <t>SR03C___IP5____BM01</t>
  </si>
  <si>
    <t>SR03C___IP5____BM00</t>
  </si>
  <si>
    <t>SR03C___IP6____BM00</t>
  </si>
  <si>
    <t>SR03C___IP6____BM01</t>
  </si>
  <si>
    <t>SR04U___IP1____BC00</t>
  </si>
  <si>
    <t>SR04U___IP2____BC00</t>
  </si>
  <si>
    <t>SR04U___IP3____BC00</t>
  </si>
  <si>
    <t>SR04U___IP4____BC00</t>
  </si>
  <si>
    <t>SR04U___IP1____BM00</t>
  </si>
  <si>
    <t>SR04U___IP1____BM01</t>
  </si>
  <si>
    <t>SR04U___IP2____BM00</t>
  </si>
  <si>
    <t>SR04U___IP2____BM01</t>
  </si>
  <si>
    <t>SR04U___IP3____BM00</t>
  </si>
  <si>
    <t>SR04U___IP3____BM01</t>
  </si>
  <si>
    <t>SR04U___IP4____BM00</t>
  </si>
  <si>
    <t>SR04U___IP4____BM01</t>
  </si>
  <si>
    <t>SR04C___IP1____BC00</t>
  </si>
  <si>
    <t>SR04C___IP2____BC00</t>
  </si>
  <si>
    <t>SR04C___IP3____BC00</t>
  </si>
  <si>
    <t>SR04C___IP4____BC00</t>
  </si>
  <si>
    <t>SR04C___IP5____BC00</t>
  </si>
  <si>
    <t>SR04C___IP6____BC00</t>
  </si>
  <si>
    <t>SR04C___IP1____BM01</t>
  </si>
  <si>
    <t>SR04C___IP1____BM00</t>
  </si>
  <si>
    <t>SR04C___IP2____BM00</t>
  </si>
  <si>
    <t>SR04C___IP2____BM01</t>
  </si>
  <si>
    <t>SR04C___IP3____BM00</t>
  </si>
  <si>
    <t>SR04C___IP3____BM01</t>
  </si>
  <si>
    <t>SR04C___IP4____BM01</t>
  </si>
  <si>
    <t>SR04C___IP4____BM00</t>
  </si>
  <si>
    <t>SR04C___IP5____BM01</t>
  </si>
  <si>
    <t>SR04C___IP5____BM00</t>
  </si>
  <si>
    <t>SR04C___IP6____BM01</t>
  </si>
  <si>
    <t>SR04C___IP6____BM00</t>
  </si>
  <si>
    <t>SR05W___IP1____BC00</t>
  </si>
  <si>
    <t>SR05W___IP3____BC00</t>
  </si>
  <si>
    <t>SR05W___IP5____BC00</t>
  </si>
  <si>
    <t>SR05W___IP1____BM01</t>
  </si>
  <si>
    <t>SR05W___IP1____BM00</t>
  </si>
  <si>
    <t>SR05W___IP3____BM00</t>
  </si>
  <si>
    <t>SR05W___IP3____BM01</t>
  </si>
  <si>
    <t>SR05W___IP5____BM01</t>
  </si>
  <si>
    <t>SR05W___IP5____BM00</t>
  </si>
  <si>
    <t>SR05C___IP1____BC00</t>
  </si>
  <si>
    <t>SR05C___IP2____BC00</t>
  </si>
  <si>
    <t>SR05C___IP3____BC00</t>
  </si>
  <si>
    <t>SR05C___IP4____BC00</t>
  </si>
  <si>
    <t>SR05C___IP5____BC00</t>
  </si>
  <si>
    <t>SR05C___IP6____BC00</t>
  </si>
  <si>
    <t>SR05C___IP1____BM01</t>
  </si>
  <si>
    <t>SR05C___IP1____BM00</t>
  </si>
  <si>
    <t>SR05C___IP2____BM01</t>
  </si>
  <si>
    <t>SR05C___IP2____BM00</t>
  </si>
  <si>
    <t>SR05C___IP3____BM01</t>
  </si>
  <si>
    <t>SR05C___IP3____BM00</t>
  </si>
  <si>
    <t>SR05C___IP4____BM01</t>
  </si>
  <si>
    <t>SR05C___IP4____BM00</t>
  </si>
  <si>
    <t>SR05C___IP5____BM01</t>
  </si>
  <si>
    <t>SR05C___IP5____BM00</t>
  </si>
  <si>
    <t>SR05C___IP6____BM00</t>
  </si>
  <si>
    <t>SR05C___IP6____BM01</t>
  </si>
  <si>
    <t>SR06S___IP1____BC00</t>
  </si>
  <si>
    <t>SR06S___IP2____BC00</t>
  </si>
  <si>
    <t>SR06S___IP1____BM00</t>
  </si>
  <si>
    <t>SR06S___IP1____BM01</t>
  </si>
  <si>
    <t>SR06S___IP2____BM01</t>
  </si>
  <si>
    <t>SR06S___IP2____BM00</t>
  </si>
  <si>
    <t>SR06C___IP2____BC00</t>
  </si>
  <si>
    <t>SR06C___IP3____BC00</t>
  </si>
  <si>
    <t>SR06C___IP4____BC00</t>
  </si>
  <si>
    <t>SR06C___IP5____BC00</t>
  </si>
  <si>
    <t>SR06C___IP6____BC00</t>
  </si>
  <si>
    <t>SR06C___IP1____BC00</t>
  </si>
  <si>
    <t>SR06C___IP1____BM01</t>
  </si>
  <si>
    <t>SR06C___IP1____BM00</t>
  </si>
  <si>
    <t>SR06C___IP2____BM00</t>
  </si>
  <si>
    <t>SR06C___IP2____BM01</t>
  </si>
  <si>
    <t>SR06C___IP3____BM00</t>
  </si>
  <si>
    <t>SR06C___IP3____BM01</t>
  </si>
  <si>
    <t>SR06C___IP4____BM01</t>
  </si>
  <si>
    <t>SR06C___IP4____BM00</t>
  </si>
  <si>
    <t>SR06C___IP5____BM01</t>
  </si>
  <si>
    <t>SR06C___IP5____BM00</t>
  </si>
  <si>
    <t>SR06C___IP6____BM00</t>
  </si>
  <si>
    <t>SR06C___IP6____BM01</t>
  </si>
  <si>
    <t>SR07U___IP1____BC00</t>
  </si>
  <si>
    <t>SR07U___IP3____BC00</t>
  </si>
  <si>
    <t>SR07U___IP5____BC00</t>
  </si>
  <si>
    <t>SR07U___IP1____BM00</t>
  </si>
  <si>
    <t>SR07U___IP1____BM01</t>
  </si>
  <si>
    <t>SR07U___IP3____BM01</t>
  </si>
  <si>
    <t>SR07U___IP3____BM00</t>
  </si>
  <si>
    <t>SR07U___IP5____BM01</t>
  </si>
  <si>
    <t>SR07U___IP5____BM00</t>
  </si>
  <si>
    <t>SR07C___IP1____BC00</t>
  </si>
  <si>
    <t>SR07C___IP2____BC00</t>
  </si>
  <si>
    <t>SR07C___IP3____BC00</t>
  </si>
  <si>
    <t>SR07C___IP4____BC00</t>
  </si>
  <si>
    <t>SR07C___IP5____BC00</t>
  </si>
  <si>
    <t>SR07C___IP6____BC00</t>
  </si>
  <si>
    <t>SR07C___IP1____BM01</t>
  </si>
  <si>
    <t>SR07C___IP1____BM00</t>
  </si>
  <si>
    <t>SR07C___IP2____BM00</t>
  </si>
  <si>
    <t>SR07C___IP2____BM01</t>
  </si>
  <si>
    <t>SR07C___IP3____BM00</t>
  </si>
  <si>
    <t>SR07C___IP3____BM01</t>
  </si>
  <si>
    <t>SR07C___IP4____BM01</t>
  </si>
  <si>
    <t>SR07C___IP4____BM00</t>
  </si>
  <si>
    <t>SR07C___IP5____BM01</t>
  </si>
  <si>
    <t>SR07C___IP5____BM00</t>
  </si>
  <si>
    <t>SR07C___IP6____BM01</t>
  </si>
  <si>
    <t>SR07C___IP6____BM00</t>
  </si>
  <si>
    <t>SR08U___IP1____BC00</t>
  </si>
  <si>
    <t>SR08U___IP3____BC00</t>
  </si>
  <si>
    <t>SR08U___IP5____BC00</t>
  </si>
  <si>
    <t>SR08U___IP1____BM01</t>
  </si>
  <si>
    <t>SR08U___IP1____BM00</t>
  </si>
  <si>
    <t>SR08U___IP3____BM00</t>
  </si>
  <si>
    <t>SR08U___IP3____BM01</t>
  </si>
  <si>
    <t>SR08U___IP5____BM00</t>
  </si>
  <si>
    <t>SR08U___IP5____BM01</t>
  </si>
  <si>
    <t>SR08C___IP1____BC00</t>
  </si>
  <si>
    <t>SR08C___IP2____BC00</t>
  </si>
  <si>
    <t>SR08C___IP3____BC00</t>
  </si>
  <si>
    <t>SR08C___IP4____BC00</t>
  </si>
  <si>
    <t>SR08C___IP5____BC00</t>
  </si>
  <si>
    <t>SR08C___IP6____BC00</t>
  </si>
  <si>
    <t>SR08C___IP1____BM01</t>
  </si>
  <si>
    <t>SR08C___IP1____BM00</t>
  </si>
  <si>
    <t>SR08C___IP2____BM01</t>
  </si>
  <si>
    <t>SR08C___IP2____BM00</t>
  </si>
  <si>
    <t>SR08C___IP3____BM01</t>
  </si>
  <si>
    <t>SR08C___IP3____BM00</t>
  </si>
  <si>
    <t>SR08C___IP4____BM00</t>
  </si>
  <si>
    <t>SR08C___IP4____BM01</t>
  </si>
  <si>
    <t>SR08C___IP5____BM01</t>
  </si>
  <si>
    <t>SR08C___IP5____BM00</t>
  </si>
  <si>
    <t>SR08C___IP6____BM00</t>
  </si>
  <si>
    <t>SR08C___IP6____BM01</t>
  </si>
  <si>
    <t>SR09U___IP1____BC00</t>
  </si>
  <si>
    <t>SR09U___IP3____BC00</t>
  </si>
  <si>
    <t>SR09U___IP5____BC00</t>
  </si>
  <si>
    <t>SR09U___IP1____BM01</t>
  </si>
  <si>
    <t>SR09U___IP1____BM00</t>
  </si>
  <si>
    <t>SR09U___IP3____BM01</t>
  </si>
  <si>
    <t>SR09U___IP3____BM00</t>
  </si>
  <si>
    <t>SR09U___IP5____BM01</t>
  </si>
  <si>
    <t>SR09U___IP5____BM00</t>
  </si>
  <si>
    <t>SR09C___IP1____BC00</t>
  </si>
  <si>
    <t>SR09C___IP2____BC00</t>
  </si>
  <si>
    <t>SR09C___IP3____BC00</t>
  </si>
  <si>
    <t>SR09C___IP4____BC00</t>
  </si>
  <si>
    <t>SR09C___IP5____BC00</t>
  </si>
  <si>
    <t>SR09C___IP6____BC00</t>
  </si>
  <si>
    <t>SR09C___IP1____BM00</t>
  </si>
  <si>
    <t>SR09C___IP1____BM01</t>
  </si>
  <si>
    <t>SR09C___IP2____BM01</t>
  </si>
  <si>
    <t>SR09C___IP2____BM00</t>
  </si>
  <si>
    <t>SR09C___IP3____BM00</t>
  </si>
  <si>
    <t>SR09C___IP3____BM01</t>
  </si>
  <si>
    <t>SR09C___IP4____BM01</t>
  </si>
  <si>
    <t>SR09C___IP4____BM00</t>
  </si>
  <si>
    <t>SR09C___IP5____BM01</t>
  </si>
  <si>
    <t>SR09C___IP5____BM00</t>
  </si>
  <si>
    <t>SR09C___IP6____BM01</t>
  </si>
  <si>
    <t>SR09C___IP6____BM00</t>
  </si>
  <si>
    <t>SR10U___IP1____BC00</t>
  </si>
  <si>
    <t>SR10U___IP3____BC00</t>
  </si>
  <si>
    <t>SR10U___IP5____BC00</t>
  </si>
  <si>
    <t>SR10U___IP1____BM01</t>
  </si>
  <si>
    <t>SR10U___IP1____BM00</t>
  </si>
  <si>
    <t>SR10U___IP3____BM00</t>
  </si>
  <si>
    <t>SR10U___IP3____BM01</t>
  </si>
  <si>
    <t>SR10U___IP5____BM00</t>
  </si>
  <si>
    <t>SR10U___IP5____BM01</t>
  </si>
  <si>
    <t>SR10C___IP1____BC00</t>
  </si>
  <si>
    <t>SR10C___IP2____BC00</t>
  </si>
  <si>
    <t>SR10C___IP3____BC00</t>
  </si>
  <si>
    <t>SR10C___IP4____BC00</t>
  </si>
  <si>
    <t>SR10C___IP5____BC00</t>
  </si>
  <si>
    <t>SR10C___IP6____BC00</t>
  </si>
  <si>
    <t>SR10C___IP1____BM01</t>
  </si>
  <si>
    <t>SR10C___IP1____BM00</t>
  </si>
  <si>
    <t>SR10C___IP2____BM01</t>
  </si>
  <si>
    <t>SR10C___IP2____BM00</t>
  </si>
  <si>
    <t>SR10C___IP3____BM01</t>
  </si>
  <si>
    <t>SR10C___IP3____BM00</t>
  </si>
  <si>
    <t>SR10C___IP4____BM00</t>
  </si>
  <si>
    <t>SR10C___IP4____BM01</t>
  </si>
  <si>
    <t>SR10C___IP5____BM00</t>
  </si>
  <si>
    <t>SR10C___IP5____BM01</t>
  </si>
  <si>
    <t>SR10C___IP6____BM00</t>
  </si>
  <si>
    <t>SR10C___IP6____BM01</t>
  </si>
  <si>
    <t>SR11C___IP1____BC00</t>
  </si>
  <si>
    <t>SR11C___IP2____BC00</t>
  </si>
  <si>
    <t>SR11C___IP3____BC00</t>
  </si>
  <si>
    <t>SR11C___IP4____BC00</t>
  </si>
  <si>
    <t>SR11C___IP5____BC00</t>
  </si>
  <si>
    <t>SR11C___IP1____BM01</t>
  </si>
  <si>
    <t>SR11C___IP1____BM00</t>
  </si>
  <si>
    <t>SR11C___IP2____BM01</t>
  </si>
  <si>
    <t>SR11C___IP2____BM00</t>
  </si>
  <si>
    <t>SR11C___IP3____BM01</t>
  </si>
  <si>
    <t>SR11C___IP3____BM00</t>
  </si>
  <si>
    <t>SR11C___IP4____BM01</t>
  </si>
  <si>
    <t>SR11C___IP4____BM00</t>
  </si>
  <si>
    <t>SR11C___IP5____BM01</t>
  </si>
  <si>
    <t>SR11C___IP5____BM00</t>
  </si>
  <si>
    <t>SR12U___IP1____BC02</t>
  </si>
  <si>
    <t>SR12U___IP3____BC03</t>
  </si>
  <si>
    <t>SR12U___IP5____BC04</t>
  </si>
  <si>
    <t>SR12U___IP1____BM00</t>
  </si>
  <si>
    <t>SR12U___IP1____BM01</t>
  </si>
  <si>
    <t>SR12U___IP3____BM05</t>
  </si>
  <si>
    <t>SR12U___IP3____BM06</t>
  </si>
  <si>
    <t>SR12U___IP5____BM08</t>
  </si>
  <si>
    <t>SR12U___IP5____BM07</t>
  </si>
  <si>
    <t>SR12C___IP1____BC00</t>
  </si>
  <si>
    <t>SR12C___IP2____BC00</t>
  </si>
  <si>
    <t>SR12C___IP3____BC00</t>
  </si>
  <si>
    <t>SR12C___IP4____BC00</t>
  </si>
  <si>
    <t>SR12C___IP5____BC00</t>
  </si>
  <si>
    <t>SR12C___IP6____BC00</t>
  </si>
  <si>
    <t>SR12C___IP1____BM00</t>
  </si>
  <si>
    <t>SR12C___IP1____BM01</t>
  </si>
  <si>
    <t>SR12C___IP2____BM01</t>
  </si>
  <si>
    <t>SR12C___IP2____BM00</t>
  </si>
  <si>
    <t>SR12C___IP3____BM01</t>
  </si>
  <si>
    <t>SR12C___IP3____BM00</t>
  </si>
  <si>
    <t>SR12C___IP4____BM01</t>
  </si>
  <si>
    <t>SR12C___IP4____BM00</t>
  </si>
  <si>
    <t>SR12C___IP5____BM01</t>
  </si>
  <si>
    <t>SR12C___IP5____BM00</t>
  </si>
  <si>
    <t>SR12C___IP6____BM00</t>
  </si>
  <si>
    <t>SR12C___IP6____BM01</t>
  </si>
</sst>
</file>

<file path=xl/styles.xml><?xml version="1.0" encoding="utf-8"?>
<styleSheet xmlns="http://schemas.openxmlformats.org/spreadsheetml/2006/main" xmlns:x14ac="http://schemas.microsoft.com/office/spreadsheetml/2009/9/ac" xmlns:mc="http://schemas.openxmlformats.org/markup-compatibility/2006">
  <numFmts count="73">
    <numFmt numFmtId="164" formatCode="#,##0.000"/>
    <numFmt numFmtId="165" formatCode="&quot;$&quot;#,##0.00"/>
    <numFmt numFmtId="166" formatCode="#,##0.000"/>
    <numFmt numFmtId="167" formatCode="#,##0.###############"/>
    <numFmt numFmtId="168" formatCode="#,##0.0000"/>
    <numFmt numFmtId="169" formatCode="#,##0.0"/>
    <numFmt numFmtId="170" formatCode="#,##0.0"/>
    <numFmt numFmtId="171" formatCode="#,##0.0"/>
    <numFmt numFmtId="172" formatCode="#,##0.0"/>
    <numFmt numFmtId="173" formatCode="#,##0.0000"/>
    <numFmt numFmtId="174" formatCode="#,##0.0"/>
    <numFmt numFmtId="175" formatCode="#,##0.0"/>
    <numFmt numFmtId="176" formatCode="#,##0.###############"/>
    <numFmt numFmtId="177" formatCode="#,##0.0"/>
    <numFmt numFmtId="178" formatCode="#,##0.0000"/>
    <numFmt numFmtId="179" formatCode="#,##0.000"/>
    <numFmt numFmtId="180" formatCode="#,##0.000"/>
    <numFmt numFmtId="181" formatCode="#,##0.###############"/>
    <numFmt numFmtId="182" formatCode="#,##0.0"/>
    <numFmt numFmtId="183" formatCode="#,##0.###############"/>
    <numFmt numFmtId="184" formatCode="#,##0.0"/>
    <numFmt numFmtId="185" formatCode="#,##0.###############"/>
    <numFmt numFmtId="186" formatCode="#,##0.0"/>
    <numFmt numFmtId="187" formatCode="#,##0.###############"/>
    <numFmt numFmtId="188" formatCode="&quot;$&quot;#,##0.00"/>
    <numFmt numFmtId="189" formatCode="&quot;$&quot;#,##0"/>
    <numFmt numFmtId="190" formatCode="&quot;$&quot;#,##0"/>
    <numFmt numFmtId="191" formatCode="#,##0.0"/>
    <numFmt numFmtId="192" formatCode="#,##0.00000"/>
    <numFmt numFmtId="193" formatCode="#,##0.0000"/>
    <numFmt numFmtId="194" formatCode="&quot;$&quot;#,##0"/>
    <numFmt numFmtId="195" formatCode="#,##0.###############"/>
    <numFmt numFmtId="196" formatCode="#,##0.0000"/>
    <numFmt numFmtId="197" formatCode="#,##0.0000"/>
    <numFmt numFmtId="198" formatCode="#,##0.000"/>
    <numFmt numFmtId="199" formatCode="&quot;$&quot;#,##0"/>
    <numFmt numFmtId="200" formatCode="#,##0.###############"/>
    <numFmt numFmtId="201" formatCode="#,##0.0"/>
    <numFmt numFmtId="202" formatCode="&quot;$&quot;#,##0"/>
    <numFmt numFmtId="203" formatCode="#,##0.###############"/>
    <numFmt numFmtId="204" formatCode="&quot;$&quot;#,##0.00"/>
    <numFmt numFmtId="205" formatCode="#,##0.000"/>
    <numFmt numFmtId="206" formatCode="&quot;$&quot;#,##0"/>
    <numFmt numFmtId="207" formatCode="&quot;$&quot;#,##0.00"/>
    <numFmt numFmtId="208" formatCode="#,##0.000"/>
    <numFmt numFmtId="209" formatCode="#,##0.00000"/>
    <numFmt numFmtId="210" formatCode="#,##0.###############"/>
    <numFmt numFmtId="211" formatCode="#,##0.0000"/>
    <numFmt numFmtId="212" formatCode="#,##0.0"/>
    <numFmt numFmtId="213" formatCode="#,##0.000"/>
    <numFmt numFmtId="214" formatCode="&quot;$&quot;#,##0"/>
    <numFmt numFmtId="215" formatCode="#,##0.###############"/>
    <numFmt numFmtId="216" formatCode="#,##0.0000"/>
    <numFmt numFmtId="217" formatCode="&quot;$&quot;#,##0"/>
    <numFmt numFmtId="218" formatCode="#,##0.0000"/>
    <numFmt numFmtId="219" formatCode="#,##0.0000"/>
    <numFmt numFmtId="220" formatCode="&quot;$&quot;#,##0"/>
    <numFmt numFmtId="221" formatCode="&quot;$&quot;#,##0"/>
    <numFmt numFmtId="222" formatCode="&quot;$&quot;#,##0"/>
    <numFmt numFmtId="223" formatCode="#,##0.0"/>
    <numFmt numFmtId="224" formatCode="#,##0.000"/>
    <numFmt numFmtId="225" formatCode="#,##0.0"/>
    <numFmt numFmtId="226" formatCode="#,##0.0"/>
    <numFmt numFmtId="227" formatCode="#,##0.000"/>
    <numFmt numFmtId="228" formatCode="#,##0.###############"/>
    <numFmt numFmtId="229" formatCode="#,##0.000"/>
    <numFmt numFmtId="230" formatCode="&quot;$&quot;#,##0"/>
    <numFmt numFmtId="231" formatCode="#,##0.0"/>
    <numFmt numFmtId="232" formatCode="#,##0.000"/>
    <numFmt numFmtId="233" formatCode="#,##0.0000"/>
    <numFmt numFmtId="234" formatCode="#,##0.0"/>
    <numFmt numFmtId="235" formatCode="#,##0.0"/>
    <numFmt numFmtId="236" formatCode="#,##0.0"/>
  </numFmts>
  <fonts count="249">
    <font>
      <b val="0"/>
      <i val="0"/>
      <strike val="0"/>
      <u val="none"/>
      <sz val="10.0"/>
      <color rgb="FF000000"/>
      <name val="Arial"/>
    </font>
    <font>
      <b/>
      <i val="0"/>
      <strike val="0"/>
      <u val="none"/>
      <sz val="11.0"/>
      <color rgb="FF000000"/>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val="0"/>
      <i val="0"/>
      <strike val="0"/>
      <u val="none"/>
      <sz val="11.0"/>
      <color rgb="FF000000"/>
      <name val="Calibri"/>
    </font>
    <font>
      <b/>
      <i val="0"/>
      <strike val="0"/>
      <u val="none"/>
      <sz val="10.0"/>
      <color rgb="FF000000"/>
      <name val="Arial"/>
    </font>
    <font>
      <b val="0"/>
      <i val="0"/>
      <strike val="0"/>
      <u val="none"/>
      <sz val="12.0"/>
      <color rgb="FF000000"/>
      <name val="Arial"/>
    </font>
    <font>
      <b val="0"/>
      <i val="0"/>
      <strike val="0"/>
      <u val="none"/>
      <sz val="11.0"/>
      <color rgb="FF000000"/>
      <name val="Arial"/>
    </font>
    <font>
      <b val="0"/>
      <i val="0"/>
      <strike val="0"/>
      <u val="none"/>
      <sz val="10.0"/>
      <color rgb="FF000000"/>
      <name val="Arial"/>
    </font>
    <font>
      <b val="0"/>
      <i val="0"/>
      <strike val="0"/>
      <u val="none"/>
      <sz val="11.0"/>
      <color rgb="FF666666"/>
      <name val="Arial"/>
    </font>
    <font>
      <b val="0"/>
      <i val="0"/>
      <strike val="0"/>
      <u val="none"/>
      <sz val="11.0"/>
      <color rgb="FF000000"/>
      <name val="Arial"/>
    </font>
    <font>
      <b/>
      <i val="0"/>
      <strike val="0"/>
      <u val="none"/>
      <sz val="11.0"/>
      <color rgb="FF000000"/>
      <name val="Arial"/>
    </font>
    <font>
      <b/>
      <i val="0"/>
      <strike val="0"/>
      <u val="none"/>
      <sz val="10.0"/>
      <color rgb="FF000000"/>
      <name val="Arial"/>
    </font>
    <font>
      <b val="0"/>
      <i val="0"/>
      <strike val="0"/>
      <u val="none"/>
      <sz val="12.0"/>
      <color rgb="FF000000"/>
      <name val="Arial"/>
    </font>
    <font>
      <b val="0"/>
      <i val="0"/>
      <strike val="0"/>
      <u val="none"/>
      <sz val="11.0"/>
      <color rgb="FF000000"/>
      <name val="Arial"/>
    </font>
    <font>
      <b val="0"/>
      <i val="0"/>
      <strike val="0"/>
      <u val="none"/>
      <sz val="11.0"/>
      <color rgb="FF000000"/>
      <name val="Arial"/>
    </font>
    <font>
      <b val="0"/>
      <i val="0"/>
      <strike val="0"/>
      <u val="none"/>
      <sz val="10.0"/>
      <color rgb="FF666666"/>
      <name val="Arial"/>
    </font>
    <font>
      <b val="0"/>
      <i val="0"/>
      <strike val="0"/>
      <u val="none"/>
      <sz val="11.0"/>
      <color rgb="FF000000"/>
      <name val="Arial"/>
    </font>
    <font>
      <b val="0"/>
      <i val="0"/>
      <strike val="0"/>
      <u val="none"/>
      <sz val="11.0"/>
      <color rgb="FF000000"/>
      <name val="Arial"/>
    </font>
    <font>
      <b/>
      <i val="0"/>
      <strike val="0"/>
      <u val="none"/>
      <sz val="10.0"/>
      <color rgb="FFD9D9D9"/>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1.0"/>
      <color rgb="FF000000"/>
      <name val="Arial"/>
    </font>
    <font>
      <b val="0"/>
      <i val="0"/>
      <strike val="0"/>
      <u val="none"/>
      <sz val="11.0"/>
      <color rgb="FF000000"/>
      <name val="Arial"/>
    </font>
    <font>
      <b/>
      <i val="0"/>
      <strike val="0"/>
      <u val="none"/>
      <sz val="11.0"/>
      <color rgb="FF000000"/>
      <name val="Arial"/>
    </font>
    <font>
      <b/>
      <i val="0"/>
      <strike val="0"/>
      <u val="none"/>
      <sz val="10.0"/>
      <color rgb="FF000000"/>
      <name val="Arial"/>
    </font>
    <font>
      <b/>
      <i val="0"/>
      <strike val="0"/>
      <u val="none"/>
      <sz val="10.0"/>
      <color rgb="FF000000"/>
      <name val="Arial"/>
    </font>
    <font>
      <b/>
      <i val="0"/>
      <strike val="0"/>
      <u val="none"/>
      <sz val="11.0"/>
      <color rgb="FF274E13"/>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2.0"/>
      <color rgb="FF000000"/>
      <name val="Arial"/>
    </font>
    <font>
      <b val="0"/>
      <i val="0"/>
      <strike val="0"/>
      <u val="none"/>
      <sz val="11.0"/>
      <color rgb="FF000000"/>
      <name val="Arial"/>
    </font>
    <font>
      <b/>
      <i val="0"/>
      <strike val="0"/>
      <u val="none"/>
      <sz val="11.0"/>
      <color rgb="FF000000"/>
      <name val="Arial"/>
    </font>
    <font>
      <b/>
      <i val="0"/>
      <strike val="0"/>
      <u val="none"/>
      <sz val="11.0"/>
      <color rgb="FF000000"/>
      <name val="Arial"/>
    </font>
    <font>
      <b val="0"/>
      <i val="0"/>
      <strike val="0"/>
      <u val="none"/>
      <sz val="11.0"/>
      <color rgb="FF666666"/>
      <name val="Arial"/>
    </font>
    <font>
      <b val="0"/>
      <i val="0"/>
      <strike val="0"/>
      <u val="none"/>
      <sz val="11.0"/>
      <color rgb="FF000000"/>
      <name val="Arial"/>
    </font>
    <font>
      <b val="0"/>
      <i val="0"/>
      <strike val="0"/>
      <u val="none"/>
      <sz val="10.0"/>
      <color rgb="FF000000"/>
      <name val="Arial"/>
    </font>
    <font>
      <b val="0"/>
      <i val="0"/>
      <strike val="0"/>
      <u val="none"/>
      <sz val="11.0"/>
      <color rgb="FF000000"/>
      <name val="Arial"/>
    </font>
    <font>
      <b/>
      <i val="0"/>
      <strike val="0"/>
      <u val="none"/>
      <sz val="10.0"/>
      <color rgb="FF000000"/>
      <name val="Calibri"/>
    </font>
    <font>
      <b val="0"/>
      <i val="0"/>
      <strike val="0"/>
      <u val="none"/>
      <sz val="10.0"/>
      <color rgb="FF666666"/>
      <name val="Arial"/>
    </font>
    <font>
      <b val="0"/>
      <i val="0"/>
      <strike val="0"/>
      <u val="none"/>
      <sz val="10.0"/>
      <color rgb="FF980000"/>
      <name val="Arial"/>
    </font>
    <font>
      <b val="0"/>
      <i val="0"/>
      <strike val="0"/>
      <u val="none"/>
      <sz val="11.0"/>
      <color rgb="FF000000"/>
      <name val="Arial"/>
    </font>
    <font>
      <b val="0"/>
      <i val="0"/>
      <strike val="0"/>
      <u val="none"/>
      <sz val="10.0"/>
      <color rgb="FF000000"/>
      <name val="Arial"/>
    </font>
    <font>
      <b val="0"/>
      <i val="0"/>
      <strike val="0"/>
      <u val="none"/>
      <sz val="11.0"/>
      <color rgb="FF000000"/>
      <name val="Calibri"/>
    </font>
    <font>
      <b/>
      <i val="0"/>
      <strike val="0"/>
      <u val="none"/>
      <sz val="11.0"/>
      <color rgb="FF000000"/>
      <name val="Arial"/>
    </font>
    <font>
      <b/>
      <i val="0"/>
      <strike val="0"/>
      <u val="none"/>
      <sz val="10.0"/>
      <color rgb="FF000000"/>
      <name val="Arial"/>
    </font>
    <font>
      <b/>
      <i val="0"/>
      <strike val="0"/>
      <u val="none"/>
      <sz val="10.0"/>
      <color rgb="FF000000"/>
      <name val="Arial"/>
    </font>
    <font>
      <b/>
      <i val="0"/>
      <strike val="0"/>
      <u val="none"/>
      <sz val="11.0"/>
      <color rgb="FF000000"/>
      <name val="Arial"/>
    </font>
    <font>
      <b/>
      <i val="0"/>
      <strike val="0"/>
      <u val="none"/>
      <sz val="10.0"/>
      <color rgb="FF000000"/>
      <name val="Arial"/>
    </font>
    <font>
      <b val="0"/>
      <i val="0"/>
      <strike val="0"/>
      <u val="none"/>
      <sz val="10.0"/>
      <color rgb="FF000000"/>
      <name val="Arial"/>
    </font>
    <font>
      <b val="0"/>
      <i val="0"/>
      <strike val="0"/>
      <u val="none"/>
      <sz val="11.0"/>
      <color rgb="FF000000"/>
      <name val="Arial"/>
    </font>
    <font>
      <b val="0"/>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i val="0"/>
      <strike val="0"/>
      <u val="none"/>
      <sz val="12.0"/>
      <color rgb="FF000000"/>
      <name val="Arial"/>
    </font>
    <font>
      <b val="0"/>
      <i val="0"/>
      <strike val="0"/>
      <u val="none"/>
      <sz val="11.0"/>
      <color rgb="FF000000"/>
      <name val="Arial"/>
    </font>
    <font>
      <b val="0"/>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0.0"/>
      <color rgb="FF666666"/>
      <name val="Arial"/>
    </font>
    <font>
      <b/>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val="0"/>
      <i val="0"/>
      <strike val="0"/>
      <u val="none"/>
      <sz val="11.0"/>
      <color rgb="FF000000"/>
      <name val="Calibri"/>
    </font>
    <font>
      <b/>
      <i val="0"/>
      <strike val="0"/>
      <u val="none"/>
      <sz val="10.0"/>
      <color rgb="FF000000"/>
      <name val="Arial"/>
    </font>
    <font>
      <b val="0"/>
      <i val="0"/>
      <strike val="0"/>
      <u val="none"/>
      <sz val="10.0"/>
      <color rgb="FF000000"/>
      <name val="Arial"/>
    </font>
    <font>
      <b val="0"/>
      <i/>
      <strike val="0"/>
      <u val="none"/>
      <sz val="10.0"/>
      <color rgb="FF000000"/>
      <name val="Arial"/>
    </font>
    <font>
      <b/>
      <i val="0"/>
      <strike val="0"/>
      <u val="none"/>
      <sz val="10.0"/>
      <color rgb="FF000000"/>
      <name val="Arial"/>
    </font>
    <font>
      <b/>
      <i val="0"/>
      <strike val="0"/>
      <u val="none"/>
      <sz val="11.0"/>
      <color rgb="FF000000"/>
      <name val="Arial"/>
    </font>
    <font>
      <b val="0"/>
      <i val="0"/>
      <strike val="0"/>
      <u val="none"/>
      <sz val="10.0"/>
      <color rgb="FF000000"/>
      <name val="Arial"/>
    </font>
    <font>
      <b/>
      <i val="0"/>
      <strike val="0"/>
      <u val="none"/>
      <sz val="10.0"/>
      <color rgb="FF000000"/>
      <name val="Arial"/>
    </font>
    <font>
      <b val="0"/>
      <i val="0"/>
      <strike val="0"/>
      <u val="none"/>
      <sz val="11.0"/>
      <color rgb="FF000000"/>
      <name val="Arial"/>
    </font>
    <font>
      <b/>
      <i val="0"/>
      <strike val="0"/>
      <u val="none"/>
      <sz val="11.0"/>
      <color rgb="FF000000"/>
      <name val="Arial"/>
    </font>
    <font>
      <b val="0"/>
      <i val="0"/>
      <strike val="0"/>
      <u val="none"/>
      <sz val="11.0"/>
      <color rgb="FF666666"/>
      <name val="Arial"/>
    </font>
    <font>
      <b val="0"/>
      <i val="0"/>
      <strike val="0"/>
      <u/>
      <sz val="10.0"/>
      <color rgb="FF000000"/>
      <name val="Arial"/>
    </font>
    <font>
      <b val="0"/>
      <i val="0"/>
      <strike val="0"/>
      <u val="none"/>
      <sz val="11.0"/>
      <color rgb="FF000000"/>
      <name val="Arial"/>
    </font>
    <font>
      <b/>
      <i val="0"/>
      <strike val="0"/>
      <u val="none"/>
      <sz val="11.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2.0"/>
      <color rgb="FF000000"/>
      <name val="Arial"/>
    </font>
    <font>
      <b/>
      <i val="0"/>
      <strike val="0"/>
      <u val="none"/>
      <sz val="11.0"/>
      <color rgb="FF000000"/>
      <name val="Arial"/>
    </font>
    <font>
      <b/>
      <i val="0"/>
      <strike val="0"/>
      <u val="none"/>
      <sz val="10.0"/>
      <color rgb="FF000000"/>
      <name val="Arial"/>
    </font>
    <font>
      <b val="0"/>
      <i val="0"/>
      <strike val="0"/>
      <u val="none"/>
      <sz val="11.0"/>
      <color rgb="FF000000"/>
      <name val="Arial"/>
    </font>
    <font>
      <b/>
      <i val="0"/>
      <strike val="0"/>
      <u val="none"/>
      <sz val="11.0"/>
      <color rgb="FF000000"/>
      <name val="Arial"/>
    </font>
    <font>
      <b/>
      <i val="0"/>
      <strike val="0"/>
      <u val="none"/>
      <sz val="10.0"/>
      <color rgb="FF000000"/>
      <name val="Arial"/>
    </font>
    <font>
      <b val="0"/>
      <i val="0"/>
      <strike val="0"/>
      <u val="none"/>
      <sz val="11.0"/>
      <color rgb="FF666666"/>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i val="0"/>
      <strike val="0"/>
      <u val="none"/>
      <sz val="10.0"/>
      <color rgb="FFD9D9D9"/>
      <name val="Arial"/>
    </font>
    <font>
      <b/>
      <i val="0"/>
      <strike val="0"/>
      <u val="none"/>
      <sz val="11.0"/>
      <color rgb="FF000000"/>
      <name val="Arial"/>
    </font>
    <font>
      <b/>
      <i val="0"/>
      <strike val="0"/>
      <u val="none"/>
      <sz val="10.0"/>
      <color rgb="FF000000"/>
      <name val="Arial"/>
    </font>
    <font>
      <b val="0"/>
      <i val="0"/>
      <strike val="0"/>
      <u val="none"/>
      <sz val="11.0"/>
      <color rgb="FF666666"/>
      <name val="Arial"/>
    </font>
    <font>
      <b/>
      <i val="0"/>
      <strike val="0"/>
      <u val="none"/>
      <sz val="11.0"/>
      <color rgb="FF000000"/>
      <name val="Arial"/>
    </font>
    <font>
      <b val="0"/>
      <i val="0"/>
      <strike val="0"/>
      <u val="none"/>
      <sz val="11.0"/>
      <color rgb="FF000000"/>
      <name val="Arial"/>
    </font>
    <font>
      <b/>
      <i val="0"/>
      <strike val="0"/>
      <u val="none"/>
      <sz val="10.0"/>
      <color rgb="FF000000"/>
      <name val="Arial"/>
    </font>
    <font>
      <b val="0"/>
      <i val="0"/>
      <strike val="0"/>
      <u val="none"/>
      <sz val="11.0"/>
      <color rgb="FF000000"/>
      <name val="Calibri"/>
    </font>
    <font>
      <b val="0"/>
      <i val="0"/>
      <strike val="0"/>
      <u val="none"/>
      <sz val="12.0"/>
      <color rgb="FF000000"/>
      <name val="Arial"/>
    </font>
    <font>
      <b val="0"/>
      <i val="0"/>
      <strike val="0"/>
      <u val="none"/>
      <sz val="11.0"/>
      <color rgb="FF666666"/>
      <name val="Arial"/>
    </font>
    <font>
      <b val="0"/>
      <i val="0"/>
      <strike val="0"/>
      <u val="none"/>
      <sz val="11.0"/>
      <color rgb="FF000000"/>
      <name val="Arial"/>
    </font>
    <font>
      <b val="0"/>
      <i val="0"/>
      <strike val="0"/>
      <u val="none"/>
      <sz val="10.0"/>
      <color rgb="FF000000"/>
      <name val="Arial"/>
    </font>
    <font>
      <b val="0"/>
      <i val="0"/>
      <strike val="0"/>
      <u val="none"/>
      <sz val="11.0"/>
      <color rgb="FF000000"/>
      <name val="Arial"/>
    </font>
    <font>
      <b/>
      <i val="0"/>
      <strike val="0"/>
      <u val="none"/>
      <sz val="11.0"/>
      <color rgb="FF000000"/>
      <name val="Arial"/>
    </font>
    <font>
      <b val="0"/>
      <i val="0"/>
      <strike val="0"/>
      <u val="none"/>
      <sz val="12.0"/>
      <color rgb="FF000000"/>
      <name val="Arial"/>
    </font>
    <font>
      <b/>
      <i val="0"/>
      <strike val="0"/>
      <u val="none"/>
      <sz val="11.0"/>
      <color rgb="FF000000"/>
      <name val="Arial"/>
    </font>
    <font>
      <b val="0"/>
      <i val="0"/>
      <strike val="0"/>
      <u val="none"/>
      <sz val="11.0"/>
      <color rgb="FF000000"/>
      <name val="Arial"/>
    </font>
    <font>
      <b/>
      <i val="0"/>
      <strike val="0"/>
      <u val="none"/>
      <sz val="10.0"/>
      <color rgb="FF000000"/>
      <name val="Arial"/>
    </font>
    <font>
      <b/>
      <i val="0"/>
      <strike val="0"/>
      <u val="none"/>
      <sz val="11.0"/>
      <color rgb="FF274E13"/>
      <name val="Arial"/>
    </font>
    <font>
      <b val="0"/>
      <i val="0"/>
      <strike val="0"/>
      <u val="none"/>
      <sz val="11.0"/>
      <color rgb="FF000000"/>
      <name val="Arial"/>
    </font>
    <font>
      <b/>
      <i val="0"/>
      <strike val="0"/>
      <u val="none"/>
      <sz val="11.0"/>
      <color rgb="FF000000"/>
      <name val="Arial"/>
    </font>
    <font>
      <b/>
      <i val="0"/>
      <strike val="0"/>
      <u val="none"/>
      <sz val="11.0"/>
      <color rgb="FF000000"/>
      <name val="Arial"/>
    </font>
    <font>
      <b/>
      <i val="0"/>
      <strike val="0"/>
      <u val="none"/>
      <sz val="10.0"/>
      <color rgb="FFD9D9D9"/>
      <name val="Arial"/>
    </font>
    <font>
      <b/>
      <i val="0"/>
      <strike val="0"/>
      <u val="none"/>
      <sz val="10.0"/>
      <color rgb="FF000000"/>
      <name val="Arial"/>
    </font>
    <font>
      <b val="0"/>
      <i val="0"/>
      <strike val="0"/>
      <u val="none"/>
      <sz val="10.0"/>
      <color rgb="FF000000"/>
      <name val="Arial"/>
    </font>
    <font>
      <b val="0"/>
      <i val="0"/>
      <strike val="0"/>
      <u val="none"/>
      <sz val="11.0"/>
      <color rgb="FF000000"/>
      <name val="Arial"/>
    </font>
    <font>
      <b val="0"/>
      <i val="0"/>
      <strike val="0"/>
      <u val="none"/>
      <sz val="11.0"/>
      <color rgb="FF000000"/>
      <name val="Arial"/>
    </font>
    <font>
      <b/>
      <i val="0"/>
      <strike val="0"/>
      <u val="none"/>
      <sz val="10.0"/>
      <color rgb="FF000000"/>
      <name val="Arial"/>
    </font>
    <font>
      <b/>
      <i val="0"/>
      <strike val="0"/>
      <u val="none"/>
      <sz val="11.0"/>
      <color rgb="FF000000"/>
      <name val="Arial"/>
    </font>
    <font>
      <b val="0"/>
      <i val="0"/>
      <strike val="0"/>
      <u val="none"/>
      <sz val="11.0"/>
      <color rgb="FF000000"/>
      <name val="Calibri"/>
    </font>
    <font>
      <b/>
      <i val="0"/>
      <strike val="0"/>
      <u val="none"/>
      <sz val="10.0"/>
      <color rgb="FF000000"/>
      <name val="Arial"/>
    </font>
    <font>
      <b/>
      <i val="0"/>
      <strike val="0"/>
      <u val="none"/>
      <sz val="10.0"/>
      <color rgb="FF000000"/>
      <name val="Arial"/>
    </font>
    <font>
      <b val="0"/>
      <i val="0"/>
      <strike val="0"/>
      <u val="none"/>
      <sz val="10.0"/>
      <color rgb="FF666666"/>
      <name val="Arial"/>
    </font>
    <font>
      <b/>
      <i val="0"/>
      <strike val="0"/>
      <u val="none"/>
      <sz val="10.0"/>
      <color rgb="FF000000"/>
      <name val="Arial"/>
    </font>
    <font>
      <b val="0"/>
      <i val="0"/>
      <strike val="0"/>
      <u val="none"/>
      <sz val="11.0"/>
      <color rgb="FF666666"/>
      <name val="Arial"/>
    </font>
    <font>
      <b val="0"/>
      <i val="0"/>
      <strike val="0"/>
      <u val="none"/>
      <sz val="11.0"/>
      <color rgb="FF666666"/>
      <name val="Arial"/>
    </font>
    <font>
      <b val="0"/>
      <i val="0"/>
      <strike val="0"/>
      <u val="none"/>
      <sz val="11.0"/>
      <color rgb="FF000000"/>
      <name val="Arial"/>
    </font>
    <font>
      <b val="0"/>
      <i val="0"/>
      <strike val="0"/>
      <u val="none"/>
      <sz val="10.0"/>
      <color rgb="FF000000"/>
      <name val="Arial"/>
    </font>
    <font>
      <b val="0"/>
      <i val="0"/>
      <strike val="0"/>
      <u val="none"/>
      <sz val="10.0"/>
      <color rgb="FF666666"/>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2.0"/>
      <color rgb="FF000000"/>
      <name val="Arial"/>
    </font>
    <font>
      <b val="0"/>
      <i val="0"/>
      <strike val="0"/>
      <u val="none"/>
      <sz val="11.0"/>
      <color rgb="FF000000"/>
      <name val="Arial"/>
    </font>
    <font>
      <b/>
      <i val="0"/>
      <strike val="0"/>
      <u val="none"/>
      <sz val="10.0"/>
      <color rgb="FF000000"/>
      <name val="Arial"/>
    </font>
    <font>
      <b val="0"/>
      <i val="0"/>
      <strike val="0"/>
      <u val="none"/>
      <sz val="11.0"/>
      <color rgb="FF666666"/>
      <name val="Arial"/>
    </font>
    <font>
      <b/>
      <i val="0"/>
      <strike val="0"/>
      <u val="none"/>
      <sz val="10.0"/>
      <color rgb="FF000000"/>
      <name val="Arial"/>
    </font>
    <font>
      <b val="0"/>
      <i val="0"/>
      <strike val="0"/>
      <u val="none"/>
      <sz val="10.0"/>
      <color rgb="FF666666"/>
      <name val="Arial"/>
    </font>
    <font>
      <b val="0"/>
      <i val="0"/>
      <strike val="0"/>
      <u val="none"/>
      <sz val="11.0"/>
      <color rgb="FF000000"/>
      <name val="Arial"/>
    </font>
    <font>
      <b val="0"/>
      <i val="0"/>
      <strike val="0"/>
      <u val="none"/>
      <sz val="11.0"/>
      <color rgb="FF000000"/>
      <name val="Calibri"/>
    </font>
    <font>
      <b/>
      <i val="0"/>
      <strike val="0"/>
      <u val="none"/>
      <sz val="11.0"/>
      <color rgb="FF000000"/>
      <name val="Arial"/>
    </font>
    <font>
      <b/>
      <i val="0"/>
      <strike val="0"/>
      <u val="none"/>
      <sz val="10.0"/>
      <color rgb="FF000000"/>
      <name val="Arial"/>
    </font>
    <font>
      <b val="0"/>
      <i val="0"/>
      <strike val="0"/>
      <u val="none"/>
      <sz val="11.0"/>
      <color rgb="FF000000"/>
      <name val="Arial"/>
    </font>
    <font>
      <b val="0"/>
      <i val="0"/>
      <strike val="0"/>
      <u val="none"/>
      <sz val="11.0"/>
      <color rgb="FF666666"/>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val="0"/>
      <i/>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val="0"/>
      <i val="0"/>
      <strike val="0"/>
      <u val="none"/>
      <sz val="11.0"/>
      <color rgb="FF666666"/>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val="0"/>
      <i val="0"/>
      <strike val="0"/>
      <u val="none"/>
      <sz val="10.0"/>
      <color rgb="FF666666"/>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1.0"/>
      <color rgb="FF000000"/>
      <name val="Arial"/>
    </font>
    <font>
      <b val="0"/>
      <i val="0"/>
      <strike val="0"/>
      <u val="none"/>
      <sz val="11.0"/>
      <color rgb="FF000000"/>
      <name val="Arial"/>
    </font>
    <font>
      <b/>
      <i val="0"/>
      <strike val="0"/>
      <u val="none"/>
      <sz val="12.0"/>
      <color rgb="FF000000"/>
      <name val="Arial"/>
    </font>
    <font>
      <b/>
      <i val="0"/>
      <strike val="0"/>
      <u val="none"/>
      <sz val="10.0"/>
      <color rgb="FF000000"/>
      <name val="Arial"/>
    </font>
    <font>
      <b/>
      <i val="0"/>
      <strike val="0"/>
      <u val="none"/>
      <sz val="10.0"/>
      <color rgb="FF000000"/>
      <name val="Arial"/>
    </font>
    <font>
      <b/>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i val="0"/>
      <strike val="0"/>
      <u val="none"/>
      <sz val="11.0"/>
      <color rgb="FF000000"/>
      <name val="Arial"/>
    </font>
    <font>
      <b val="0"/>
      <i val="0"/>
      <strike val="0"/>
      <u val="none"/>
      <sz val="11.0"/>
      <color rgb="FF000000"/>
      <name val="Arial"/>
    </font>
    <font>
      <b val="0"/>
      <i val="0"/>
      <strike val="0"/>
      <u val="none"/>
      <sz val="11.0"/>
      <color rgb="FF000000"/>
      <name val="Arial"/>
    </font>
    <font>
      <b val="0"/>
      <i val="0"/>
      <strike val="0"/>
      <u val="none"/>
      <sz val="12.0"/>
      <color rgb="FF000000"/>
      <name val="Arial"/>
    </font>
    <font>
      <b/>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1.0"/>
      <color rgb="FF000000"/>
      <name val="Arial"/>
    </font>
    <font>
      <b/>
      <i val="0"/>
      <strike val="0"/>
      <u val="none"/>
      <sz val="11.0"/>
      <color rgb="FF000000"/>
      <name val="Arial"/>
    </font>
    <font>
      <b val="0"/>
      <i val="0"/>
      <strike val="0"/>
      <u val="none"/>
      <sz val="11.0"/>
      <color rgb="FF000000"/>
      <name val="Calibri"/>
    </font>
    <font>
      <b val="0"/>
      <i val="0"/>
      <strike val="0"/>
      <u val="none"/>
      <sz val="11.0"/>
      <color rgb="FF000000"/>
      <name val="Arial"/>
    </font>
    <font>
      <b/>
      <i val="0"/>
      <strike val="0"/>
      <u val="none"/>
      <sz val="9.0"/>
      <color rgb="FF000000"/>
      <name val="Arial"/>
    </font>
    <font>
      <b val="0"/>
      <i val="0"/>
      <strike val="0"/>
      <u val="none"/>
      <sz val="11.0"/>
      <color rgb="FF000000"/>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val="0"/>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2.0"/>
      <color rgb="FF000000"/>
      <name val="Arial"/>
    </font>
    <font>
      <b val="0"/>
      <i val="0"/>
      <strike val="0"/>
      <u val="none"/>
      <sz val="11.0"/>
      <color rgb="FF000000"/>
      <name val="Arial"/>
    </font>
    <font>
      <b/>
      <i val="0"/>
      <strike val="0"/>
      <u val="none"/>
      <sz val="11.0"/>
      <color rgb="FF274E13"/>
      <name val="Arial"/>
    </font>
    <font>
      <b val="0"/>
      <i val="0"/>
      <strike val="0"/>
      <u val="none"/>
      <sz val="11.0"/>
      <color rgb="FF000000"/>
      <name val="Arial"/>
    </font>
    <font>
      <b val="0"/>
      <i val="0"/>
      <strike val="0"/>
      <u val="none"/>
      <sz val="11.0"/>
      <color rgb="FF000000"/>
      <name val="Arial"/>
    </font>
    <font>
      <b/>
      <i val="0"/>
      <strike val="0"/>
      <u val="none"/>
      <sz val="12.0"/>
      <color rgb="FF000000"/>
      <name val="Arial"/>
    </font>
    <font>
      <b val="0"/>
      <i val="0"/>
      <strike val="0"/>
      <u val="none"/>
      <sz val="10.0"/>
      <color rgb="FF000000"/>
      <name val="Calibri"/>
    </font>
    <font>
      <b/>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1.0"/>
      <color rgb="FF000000"/>
      <name val="Arial"/>
    </font>
    <font>
      <b val="0"/>
      <i val="0"/>
      <strike val="0"/>
      <u val="none"/>
      <sz val="11.0"/>
      <color rgb="FF666666"/>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i val="0"/>
      <strike val="0"/>
      <u val="none"/>
      <sz val="11.0"/>
      <color rgb="FF000000"/>
      <name val="Arial"/>
    </font>
    <font>
      <b val="0"/>
      <i val="0"/>
      <strike val="0"/>
      <u val="none"/>
      <sz val="9.0"/>
      <color rgb="FF000000"/>
      <name val="Arial"/>
    </font>
    <font>
      <b val="0"/>
      <i val="0"/>
      <strike val="0"/>
      <u val="none"/>
      <sz val="11.0"/>
      <color rgb="FF666666"/>
      <name val="Arial"/>
    </font>
    <font>
      <b val="0"/>
      <i val="0"/>
      <strike val="0"/>
      <u val="none"/>
      <sz val="12.0"/>
      <color rgb="FF000000"/>
      <name val="Arial"/>
    </font>
    <font>
      <b val="0"/>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val="0"/>
      <i val="0"/>
      <strike val="0"/>
      <u val="none"/>
      <sz val="11.0"/>
      <color rgb="FF000000"/>
      <name val="Arial"/>
    </font>
    <font>
      <b/>
      <i val="0"/>
      <strike val="0"/>
      <u val="none"/>
      <sz val="11.0"/>
      <color rgb="FF274E13"/>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val="0"/>
      <i val="0"/>
      <strike val="0"/>
      <u val="none"/>
      <sz val="11.0"/>
      <color rgb="FF000000"/>
      <name val="Arial"/>
    </font>
    <font>
      <b/>
      <i val="0"/>
      <strike val="0"/>
      <u val="none"/>
      <sz val="11.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i val="0"/>
      <strike val="0"/>
      <u val="none"/>
      <sz val="10.0"/>
      <color rgb="FF000000"/>
      <name val="Arial"/>
    </font>
    <font>
      <b/>
      <i val="0"/>
      <strike val="0"/>
      <u val="none"/>
      <sz val="11.0"/>
      <color rgb="FF000000"/>
      <name val="Arial"/>
    </font>
    <font>
      <b/>
      <i val="0"/>
      <strike val="0"/>
      <u val="none"/>
      <sz val="10.0"/>
      <color rgb="FF000000"/>
      <name val="Arial"/>
    </font>
    <font>
      <b val="0"/>
      <i val="0"/>
      <strike val="0"/>
      <u val="none"/>
      <sz val="11.0"/>
      <color rgb="FF000000"/>
      <name val="Arial"/>
    </font>
    <font>
      <b val="0"/>
      <i val="0"/>
      <strike val="0"/>
      <u val="none"/>
      <sz val="10.0"/>
      <color rgb="FF000000"/>
      <name val="Arial"/>
    </font>
    <font>
      <b/>
      <i val="0"/>
      <strike val="0"/>
      <u val="none"/>
      <sz val="10.0"/>
      <color rgb="FF000000"/>
      <name val="Arial"/>
    </font>
    <font>
      <b/>
      <i val="0"/>
      <strike val="0"/>
      <u val="none"/>
      <sz val="10.0"/>
      <color rgb="FFD9D9D9"/>
      <name val="Arial"/>
    </font>
    <font>
      <b/>
      <i val="0"/>
      <strike val="0"/>
      <u val="none"/>
      <sz val="11.0"/>
      <color rgb="FF000000"/>
      <name val="Arial"/>
    </font>
    <font>
      <b val="0"/>
      <i val="0"/>
      <strike val="0"/>
      <u val="none"/>
      <sz val="11.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s>
  <fills count="130">
    <fill>
      <patternFill patternType="none"/>
    </fill>
    <fill>
      <patternFill patternType="gray125">
        <bgColor rgb="FFFFFFFF"/>
      </patternFill>
    </fill>
    <fill>
      <patternFill patternType="solid">
        <fgColor rgb="FFDDDDDD"/>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808080"/>
        <bgColor indexed="64"/>
      </patternFill>
    </fill>
    <fill>
      <patternFill patternType="solid">
        <fgColor rgb="FFF3F3F3"/>
        <bgColor indexed="64"/>
      </patternFill>
    </fill>
    <fill>
      <patternFill patternType="solid">
        <fgColor rgb="FFFFFFFF"/>
        <bgColor indexed="64"/>
      </patternFill>
    </fill>
    <fill>
      <patternFill patternType="solid">
        <fgColor rgb="FFDDDDDD"/>
        <bgColor indexed="64"/>
      </patternFill>
    </fill>
    <fill>
      <patternFill patternType="solid">
        <fgColor rgb="FF9900FF"/>
        <bgColor indexed="64"/>
      </patternFill>
    </fill>
    <fill>
      <patternFill patternType="solid">
        <fgColor rgb="FFDDDDDD"/>
        <bgColor indexed="64"/>
      </patternFill>
    </fill>
    <fill>
      <patternFill patternType="solid">
        <fgColor rgb="FFCFE2F3"/>
        <bgColor indexed="64"/>
      </patternFill>
    </fill>
    <fill>
      <patternFill patternType="solid">
        <fgColor rgb="FFD9D9D9"/>
        <bgColor indexed="64"/>
      </patternFill>
    </fill>
    <fill>
      <patternFill patternType="solid">
        <fgColor rgb="FF808080"/>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CE5CD"/>
        <bgColor indexed="64"/>
      </patternFill>
    </fill>
    <fill>
      <patternFill patternType="solid">
        <fgColor rgb="FFCFE2F3"/>
        <bgColor indexed="64"/>
      </patternFill>
    </fill>
    <fill>
      <patternFill patternType="solid">
        <fgColor rgb="FFDDDDDD"/>
        <bgColor indexed="64"/>
      </patternFill>
    </fill>
    <fill>
      <patternFill patternType="solid">
        <fgColor rgb="FFDDDDDD"/>
        <bgColor indexed="64"/>
      </patternFill>
    </fill>
    <fill>
      <patternFill patternType="solid">
        <fgColor rgb="FF808080"/>
        <bgColor indexed="64"/>
      </patternFill>
    </fill>
    <fill>
      <patternFill patternType="solid">
        <fgColor rgb="FF808080"/>
        <bgColor indexed="64"/>
      </patternFill>
    </fill>
    <fill>
      <patternFill patternType="solid">
        <fgColor rgb="FFDDDDDD"/>
        <bgColor indexed="64"/>
      </patternFill>
    </fill>
    <fill>
      <patternFill patternType="solid">
        <fgColor rgb="FFDDDDDD"/>
        <bgColor indexed="64"/>
      </patternFill>
    </fill>
    <fill>
      <patternFill patternType="solid">
        <fgColor rgb="FFCFE2F3"/>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D9D9D9"/>
        <bgColor indexed="64"/>
      </patternFill>
    </fill>
    <fill>
      <patternFill patternType="solid">
        <fgColor rgb="FFDDDDDD"/>
        <bgColor indexed="64"/>
      </patternFill>
    </fill>
    <fill>
      <patternFill patternType="solid">
        <fgColor rgb="FF808080"/>
        <bgColor indexed="64"/>
      </patternFill>
    </fill>
    <fill>
      <patternFill patternType="solid">
        <fgColor rgb="FFDDDDDD"/>
        <bgColor indexed="64"/>
      </patternFill>
    </fill>
    <fill>
      <patternFill patternType="solid">
        <fgColor rgb="FFDDDDDD"/>
        <bgColor indexed="64"/>
      </patternFill>
    </fill>
    <fill>
      <patternFill patternType="solid">
        <fgColor rgb="FFEFEFEF"/>
        <bgColor indexed="64"/>
      </patternFill>
    </fill>
    <fill>
      <patternFill patternType="solid">
        <fgColor rgb="FFF3F3F3"/>
        <bgColor indexed="64"/>
      </patternFill>
    </fill>
    <fill>
      <patternFill patternType="solid">
        <fgColor rgb="FFDDDDDD"/>
        <bgColor indexed="64"/>
      </patternFill>
    </fill>
    <fill>
      <patternFill patternType="solid">
        <fgColor rgb="FFEFEFEF"/>
        <bgColor indexed="64"/>
      </patternFill>
    </fill>
    <fill>
      <patternFill patternType="solid">
        <fgColor rgb="FFDDDDDD"/>
        <bgColor indexed="64"/>
      </patternFill>
    </fill>
    <fill>
      <patternFill patternType="solid">
        <fgColor rgb="FFDDDDDD"/>
        <bgColor indexed="64"/>
      </patternFill>
    </fill>
    <fill>
      <patternFill patternType="solid">
        <fgColor rgb="FF969696"/>
        <bgColor indexed="64"/>
      </patternFill>
    </fill>
    <fill>
      <patternFill patternType="solid">
        <fgColor rgb="FFDDDDDD"/>
        <bgColor indexed="64"/>
      </patternFill>
    </fill>
    <fill>
      <patternFill patternType="solid">
        <fgColor rgb="FFEFEFEF"/>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DDDDDD"/>
        <bgColor indexed="64"/>
      </patternFill>
    </fill>
    <fill>
      <patternFill patternType="solid">
        <fgColor rgb="FFEFEFEF"/>
        <bgColor indexed="64"/>
      </patternFill>
    </fill>
    <fill>
      <patternFill patternType="solid">
        <fgColor rgb="FFF3F3F3"/>
        <bgColor indexed="64"/>
      </patternFill>
    </fill>
    <fill>
      <patternFill patternType="solid">
        <fgColor rgb="FFCFE2F3"/>
        <bgColor indexed="64"/>
      </patternFill>
    </fill>
    <fill>
      <patternFill patternType="solid">
        <fgColor rgb="FFD9D9D9"/>
        <bgColor indexed="64"/>
      </patternFill>
    </fill>
    <fill>
      <patternFill patternType="solid">
        <fgColor rgb="FFEFEFE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808080"/>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F3F3F3"/>
        <bgColor indexed="64"/>
      </patternFill>
    </fill>
    <fill>
      <patternFill patternType="solid">
        <fgColor rgb="FFEFEFEF"/>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EFEFEF"/>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CFE2F3"/>
        <bgColor indexed="64"/>
      </patternFill>
    </fill>
    <fill>
      <patternFill patternType="solid">
        <fgColor rgb="FFDDDDDD"/>
        <bgColor indexed="64"/>
      </patternFill>
    </fill>
    <fill>
      <patternFill patternType="solid">
        <fgColor rgb="FFEFEFEF"/>
        <bgColor indexed="64"/>
      </patternFill>
    </fill>
    <fill>
      <patternFill patternType="solid">
        <fgColor rgb="FFFFFFFF"/>
        <bgColor indexed="64"/>
      </patternFill>
    </fill>
    <fill>
      <patternFill patternType="solid">
        <fgColor rgb="FFEFEFE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EFEFEF"/>
        <bgColor indexed="64"/>
      </patternFill>
    </fill>
    <fill>
      <patternFill patternType="solid">
        <fgColor rgb="FFD9D9D9"/>
        <bgColor indexed="64"/>
      </patternFill>
    </fill>
    <fill>
      <patternFill patternType="solid">
        <fgColor rgb="FFDDDDDD"/>
        <bgColor indexed="64"/>
      </patternFill>
    </fill>
    <fill>
      <patternFill patternType="solid">
        <fgColor rgb="FFCFE2F3"/>
        <bgColor indexed="64"/>
      </patternFill>
    </fill>
    <fill>
      <patternFill patternType="solid">
        <fgColor rgb="FFDDDDDD"/>
        <bgColor indexed="64"/>
      </patternFill>
    </fill>
    <fill>
      <patternFill patternType="solid">
        <fgColor rgb="FFFFFFFF"/>
        <bgColor indexed="64"/>
      </patternFill>
    </fill>
    <fill>
      <patternFill patternType="solid">
        <fgColor rgb="FFD9D9D9"/>
        <bgColor indexed="64"/>
      </patternFill>
    </fill>
    <fill>
      <patternFill patternType="solid">
        <fgColor rgb="FFCFE2F3"/>
        <bgColor indexed="64"/>
      </patternFill>
    </fill>
    <fill>
      <patternFill patternType="solid">
        <fgColor rgb="FFDDDDDD"/>
        <bgColor indexed="64"/>
      </patternFill>
    </fill>
    <fill>
      <patternFill patternType="solid">
        <fgColor rgb="FFF3F3F3"/>
        <bgColor indexed="64"/>
      </patternFill>
    </fill>
    <fill>
      <patternFill patternType="solid">
        <fgColor rgb="FFD9D9D9"/>
        <bgColor indexed="64"/>
      </patternFill>
    </fill>
    <fill>
      <patternFill patternType="solid">
        <fgColor rgb="FFF3F3F3"/>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FFE599"/>
        <bgColor indexed="64"/>
      </patternFill>
    </fill>
    <fill>
      <patternFill patternType="solid">
        <fgColor rgb="FFDDDDDD"/>
        <bgColor indexed="64"/>
      </patternFill>
    </fill>
    <fill>
      <patternFill patternType="solid">
        <fgColor rgb="FFEFEFEF"/>
        <bgColor indexed="64"/>
      </patternFill>
    </fill>
    <fill>
      <patternFill patternType="solid">
        <fgColor rgb="FFEFEFEF"/>
        <bgColor indexed="64"/>
      </patternFill>
    </fill>
    <fill>
      <patternFill patternType="solid">
        <fgColor rgb="FFDDDDDD"/>
        <bgColor indexed="64"/>
      </patternFill>
    </fill>
    <fill>
      <patternFill patternType="solid">
        <fgColor rgb="FFDDDDDD"/>
        <bgColor indexed="64"/>
      </patternFill>
    </fill>
    <fill>
      <patternFill patternType="solid">
        <fgColor rgb="FFF3F3F3"/>
        <bgColor indexed="64"/>
      </patternFill>
    </fill>
    <fill>
      <patternFill patternType="solid">
        <fgColor rgb="FF808080"/>
        <bgColor indexed="64"/>
      </patternFill>
    </fill>
    <fill>
      <patternFill patternType="solid">
        <fgColor rgb="FFDDDDDD"/>
        <bgColor indexed="64"/>
      </patternFill>
    </fill>
    <fill>
      <patternFill patternType="solid">
        <fgColor rgb="FFF3F3F3"/>
        <bgColor indexed="64"/>
      </patternFill>
    </fill>
    <fill>
      <patternFill patternType="solid">
        <fgColor rgb="FFDDDDDD"/>
        <bgColor indexed="64"/>
      </patternFill>
    </fill>
    <fill>
      <patternFill patternType="solid">
        <fgColor rgb="FFFFFFFF"/>
        <bgColor indexed="64"/>
      </patternFill>
    </fill>
    <fill>
      <patternFill patternType="solid">
        <fgColor rgb="FFFF9900"/>
        <bgColor indexed="64"/>
      </patternFill>
    </fill>
    <fill>
      <patternFill patternType="solid">
        <fgColor rgb="FFDDDDDD"/>
        <bgColor indexed="64"/>
      </patternFill>
    </fill>
    <fill>
      <patternFill patternType="solid">
        <fgColor rgb="FFEFEFEF"/>
        <bgColor indexed="64"/>
      </patternFill>
    </fill>
    <fill>
      <patternFill patternType="solid">
        <fgColor rgb="FFF3F3F3"/>
        <bgColor indexed="64"/>
      </patternFill>
    </fill>
    <fill>
      <patternFill patternType="solid">
        <fgColor rgb="FFDDDDDD"/>
        <bgColor indexed="64"/>
      </patternFill>
    </fill>
    <fill>
      <patternFill patternType="solid">
        <fgColor rgb="FFDDDDDD"/>
        <bgColor indexed="64"/>
      </patternFill>
    </fill>
    <fill>
      <patternFill patternType="solid">
        <fgColor rgb="FF808080"/>
        <bgColor indexed="64"/>
      </patternFill>
    </fill>
    <fill>
      <patternFill patternType="solid">
        <fgColor rgb="FFDDDDDD"/>
        <bgColor indexed="64"/>
      </patternFill>
    </fill>
    <fill>
      <patternFill patternType="solid">
        <fgColor rgb="FFDDDDDD"/>
        <bgColor indexed="64"/>
      </patternFill>
    </fill>
    <fill>
      <patternFill patternType="solid">
        <fgColor rgb="FFCFE2F3"/>
        <bgColor indexed="64"/>
      </patternFill>
    </fill>
  </fills>
  <borders count="218">
    <border>
      <left/>
      <right/>
      <top/>
      <bottom/>
      <diagonal/>
    </border>
    <border>
      <left/>
      <right/>
      <top style="thin">
        <color rgb="FF000000"/>
      </top>
      <bottom/>
      <diagonal/>
    </border>
    <border>
      <left style="thin">
        <color indexed="64"/>
      </left>
      <right/>
      <top style="thin">
        <color indexed="64"/>
      </top>
      <bottom style="thin">
        <color indexed="64"/>
      </bottom>
      <diagonal/>
    </border>
    <border>
      <left/>
      <right/>
      <top/>
      <bottom style="thin">
        <color rgb="FF000000"/>
      </bottom>
      <diagonal/>
    </border>
    <border>
      <left/>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top/>
      <bottom style="thin">
        <color indexed="64"/>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indexed="64"/>
      </right>
      <top/>
      <bottom style="thin">
        <color indexed="64"/>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right/>
      <top style="thin">
        <color indexed="64"/>
      </top>
      <bottom/>
      <diagonal/>
    </border>
    <border>
      <left style="thin">
        <color rgb="FF000000"/>
      </left>
      <right/>
      <top/>
      <bottom style="thin">
        <color rgb="FF000000"/>
      </bottom>
      <diagonal/>
    </border>
    <border>
      <left/>
      <right/>
      <top/>
      <bottom style="thin">
        <color indexed="64"/>
      </bottom>
      <diagonal/>
    </border>
    <border>
      <left/>
      <right/>
      <top/>
      <bottom style="thin">
        <color rgb="FF000000"/>
      </bottom>
      <diagonal/>
    </border>
    <border>
      <left style="thin">
        <color indexed="64"/>
      </left>
      <right/>
      <top style="thin">
        <color indexed="64"/>
      </top>
      <bottom/>
      <diagonal/>
    </border>
    <border>
      <left style="thin">
        <color indexed="64"/>
      </left>
      <right/>
      <top/>
      <bottom/>
      <diagonal/>
    </border>
    <border>
      <left/>
      <right/>
      <top style="thin">
        <color rgb="FF000000"/>
      </top>
      <bottom/>
      <diagonal/>
    </border>
    <border>
      <left/>
      <right/>
      <top style="thin">
        <color rgb="FF000000"/>
      </top>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right/>
      <top style="thin">
        <color rgb="FF000000"/>
      </top>
      <bottom style="thin">
        <color rgb="FF000000"/>
      </bottom>
      <diagonal/>
    </border>
    <border>
      <left/>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thin">
        <color rgb="FF000000"/>
      </bottom>
      <diagonal/>
    </border>
    <border>
      <left style="thin">
        <color indexed="64"/>
      </left>
      <right/>
      <top/>
      <bottom/>
      <diagonal/>
    </border>
    <border>
      <left/>
      <right/>
      <top style="thin">
        <color rgb="FF000000"/>
      </top>
      <bottom/>
      <diagonal/>
    </border>
    <border>
      <left/>
      <right style="thin">
        <color indexed="64"/>
      </right>
      <top/>
      <bottom/>
      <diagonal/>
    </border>
    <border>
      <left/>
      <right/>
      <top style="thin">
        <color rgb="FF000000"/>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top/>
      <bottom/>
      <diagonal/>
    </border>
    <border>
      <left/>
      <right style="thin">
        <color indexed="64"/>
      </right>
      <top/>
      <bottom/>
      <diagonal/>
    </border>
    <border>
      <left/>
      <right style="thin">
        <color indexed="64"/>
      </right>
      <top/>
      <bottom/>
      <diagonal/>
    </border>
    <border>
      <left style="thin">
        <color rgb="FF000000"/>
      </left>
      <right/>
      <top/>
      <bottom/>
      <diagonal/>
    </border>
    <border>
      <left/>
      <right style="thin">
        <color indexed="64"/>
      </right>
      <top/>
      <bottom/>
      <diagonal/>
    </border>
    <border>
      <left/>
      <right style="thin">
        <color indexed="64"/>
      </right>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indexed="64"/>
      </left>
      <right/>
      <top/>
      <bottom/>
      <diagonal/>
    </border>
    <border>
      <left/>
      <right/>
      <top/>
      <bottom style="thin">
        <color indexed="64"/>
      </bottom>
      <diagonal/>
    </border>
    <border>
      <left/>
      <right/>
      <top style="thin">
        <color rgb="FF000000"/>
      </top>
      <bottom style="thin">
        <color indexed="64"/>
      </bottom>
      <diagonal/>
    </border>
    <border>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rgb="FF000000"/>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bottom style="thin">
        <color rgb="FF000000"/>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top style="thin">
        <color indexed="64"/>
      </top>
      <bottom/>
      <diagonal/>
    </border>
    <border>
      <left/>
      <right style="thin">
        <color indexed="64"/>
      </right>
      <top/>
      <bottom style="thin">
        <color rgb="FF000000"/>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diagonal/>
    </border>
    <border>
      <left/>
      <right style="thin">
        <color rgb="FF000000"/>
      </right>
      <top/>
      <bottom style="thin">
        <color rgb="FF000000"/>
      </bottom>
      <diagonal/>
    </border>
    <border>
      <left/>
      <right/>
      <top style="thin">
        <color indexed="64"/>
      </top>
      <bottom style="thin">
        <color indexed="64"/>
      </bottom>
      <diagonal/>
    </border>
    <border>
      <left/>
      <right style="thin">
        <color indexed="64"/>
      </right>
      <top/>
      <bottom/>
      <diagonal/>
    </border>
    <border>
      <left/>
      <right/>
      <top style="thin">
        <color rgb="FF000000"/>
      </top>
      <bottom/>
      <diagonal/>
    </border>
    <border>
      <left/>
      <right/>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rgb="FF000000"/>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rgb="FF000000"/>
      </bottom>
      <diagonal/>
    </border>
    <border>
      <left/>
      <right style="thin">
        <color indexed="64"/>
      </right>
      <top/>
      <bottom/>
      <diagonal/>
    </border>
    <border>
      <left/>
      <right style="thin">
        <color indexed="64"/>
      </right>
      <top/>
      <bottom/>
      <diagonal/>
    </border>
    <border>
      <left/>
      <right/>
      <top/>
      <bottom style="thin">
        <color rgb="FF000000"/>
      </bottom>
      <diagonal/>
    </border>
    <border>
      <left style="thin">
        <color indexed="64"/>
      </left>
      <right/>
      <top/>
      <bottom/>
      <diagonal/>
    </border>
    <border>
      <left/>
      <right/>
      <top style="thin">
        <color rgb="FF000000"/>
      </top>
      <bottom/>
      <diagonal/>
    </border>
    <border>
      <left style="thin">
        <color indexed="64"/>
      </left>
      <right/>
      <top/>
      <bottom/>
      <diagonal/>
    </border>
    <border>
      <left/>
      <right style="thin">
        <color indexed="64"/>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right style="thin">
        <color indexed="64"/>
      </right>
      <top/>
      <bottom/>
      <diagonal/>
    </border>
    <border>
      <left/>
      <right/>
      <top style="thin">
        <color rgb="FF000000"/>
      </top>
      <bottom/>
      <diagonal/>
    </border>
    <border>
      <left/>
      <right/>
      <top style="thin">
        <color rgb="FF000000"/>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style="thin">
        <color indexed="64"/>
      </top>
      <bottom/>
      <diagonal/>
    </border>
    <border>
      <left/>
      <right/>
      <top style="thin">
        <color rgb="FF000000"/>
      </top>
      <bottom style="thin">
        <color rgb="FF000000"/>
      </bottom>
      <diagonal/>
    </border>
    <border>
      <left/>
      <right/>
      <top/>
      <bottom style="thin">
        <color rgb="FF000000"/>
      </bottom>
      <diagonal/>
    </border>
    <border>
      <left style="thin">
        <color indexed="64"/>
      </left>
      <right/>
      <top/>
      <bottom/>
      <diagonal/>
    </border>
    <border>
      <left/>
      <right/>
      <top/>
      <bottom style="thin">
        <color indexed="64"/>
      </bottom>
      <diagonal/>
    </border>
    <border>
      <left/>
      <right/>
      <top style="thin">
        <color rgb="FF000000"/>
      </top>
      <bottom style="thin">
        <color rgb="FF000000"/>
      </bottom>
      <diagonal/>
    </border>
    <border>
      <left/>
      <right/>
      <top style="thin">
        <color indexed="64"/>
      </top>
      <bottom/>
      <diagonal/>
    </border>
    <border>
      <left/>
      <right/>
      <top style="thin">
        <color rgb="FF000000"/>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rgb="FF000000"/>
      </top>
      <bottom/>
      <diagonal/>
    </border>
    <border>
      <left/>
      <right/>
      <top/>
      <bottom style="thin">
        <color rgb="FF000000"/>
      </bottom>
      <diagonal/>
    </border>
    <border>
      <left/>
      <right style="thin">
        <color indexed="64"/>
      </right>
      <top/>
      <bottom/>
      <diagonal/>
    </border>
    <border>
      <left/>
      <right/>
      <top style="thin">
        <color indexed="64"/>
      </top>
      <bottom/>
      <diagonal/>
    </border>
    <border>
      <left style="thin">
        <color rgb="FF000000"/>
      </left>
      <right/>
      <top/>
      <bottom/>
      <diagonal/>
    </border>
    <border>
      <left/>
      <right/>
      <top style="thin">
        <color indexed="64"/>
      </top>
      <bottom/>
      <diagonal/>
    </border>
    <border>
      <left style="thin">
        <color rgb="FF000000"/>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n">
        <color rgb="FF000000"/>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rgb="FF000000"/>
      </right>
      <top/>
      <bottom/>
      <diagonal/>
    </border>
    <border>
      <left/>
      <right style="thin">
        <color indexed="64"/>
      </right>
      <top/>
      <bottom/>
      <diagonal/>
    </border>
    <border>
      <left/>
      <right/>
      <top style="thin">
        <color rgb="FF000000"/>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right style="thin">
        <color indexed="64"/>
      </right>
      <top/>
      <bottom/>
      <diagonal/>
    </border>
    <border>
      <left/>
      <right style="thin">
        <color indexed="64"/>
      </right>
      <top style="thin">
        <color rgb="FF000000"/>
      </top>
      <bottom/>
      <diagonal/>
    </border>
    <border>
      <left style="thin">
        <color indexed="64"/>
      </left>
      <right style="thin">
        <color indexed="64"/>
      </right>
      <top/>
      <bottom/>
      <diagonal/>
    </border>
    <border>
      <left/>
      <right/>
      <top style="thin">
        <color rgb="FF000000"/>
      </top>
      <bottom/>
      <diagonal/>
    </border>
    <border>
      <left style="thin">
        <color indexed="64"/>
      </left>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top/>
      <bottom/>
      <diagonal/>
    </border>
    <border>
      <left/>
      <right/>
      <top style="thin">
        <color rgb="FF000000"/>
      </top>
      <bottom style="thin">
        <color rgb="FF000000"/>
      </bottom>
      <diagonal/>
    </border>
    <border>
      <left style="thin">
        <color indexed="64"/>
      </left>
      <right/>
      <top/>
      <bottom/>
      <diagonal/>
    </border>
    <border>
      <left style="thin">
        <color indexed="64"/>
      </left>
      <right/>
      <top/>
      <bottom/>
      <diagonal/>
    </border>
    <border>
      <left/>
      <right/>
      <top style="thin">
        <color rgb="FF000000"/>
      </top>
      <bottom/>
      <diagonal/>
    </border>
    <border>
      <left/>
      <right/>
      <top style="thin">
        <color rgb="FF000000"/>
      </top>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top style="thin">
        <color rgb="FF000000"/>
      </top>
      <bottom style="thin">
        <color rgb="FF000000"/>
      </bottom>
      <diagonal/>
    </border>
    <border>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thin">
        <color rgb="FF000000"/>
      </bottom>
      <diagonal/>
    </border>
    <border>
      <left style="thin">
        <color indexed="64"/>
      </left>
      <right/>
      <top/>
      <bottom style="thin">
        <color indexed="64"/>
      </bottom>
      <diagonal/>
    </border>
    <border>
      <left/>
      <right style="thin">
        <color indexed="64"/>
      </right>
      <top/>
      <bottom/>
      <diagonal/>
    </border>
    <border>
      <left/>
      <right style="thin">
        <color indexed="64"/>
      </right>
      <top/>
      <bottom/>
      <diagonal/>
    </border>
    <border>
      <left/>
      <right style="thin">
        <color indexed="64"/>
      </right>
      <top/>
      <bottom/>
      <diagonal/>
    </border>
    <border>
      <left/>
      <right/>
      <top/>
      <bottom style="thin">
        <color rgb="FF000000"/>
      </bottom>
      <diagonal/>
    </border>
    <border>
      <left style="thin">
        <color indexed="64"/>
      </left>
      <right/>
      <top/>
      <bottom style="thin">
        <color indexed="64"/>
      </bottom>
      <diagonal/>
    </border>
    <border>
      <left/>
      <right/>
      <top/>
      <bottom style="thin">
        <color rgb="FF000000"/>
      </bottom>
      <diagonal/>
    </border>
    <border>
      <left/>
      <right style="thin">
        <color indexed="64"/>
      </right>
      <top/>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diagonal/>
    </border>
    <border>
      <left/>
      <right/>
      <top/>
      <bottom style="thin">
        <color rgb="FF000000"/>
      </bottom>
      <diagonal/>
    </border>
    <border>
      <left/>
      <right/>
      <top style="thin">
        <color rgb="FF000000"/>
      </top>
      <bottom/>
      <diagonal/>
    </border>
    <border>
      <left style="thin">
        <color indexed="64"/>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s>
  <cellStyleXfs count="1">
    <xf fillId="0" numFmtId="0" borderId="0" fontId="0"/>
  </cellStyleXfs>
  <cellXfs count="384">
    <xf applyAlignment="1" fillId="0" xfId="0" numFmtId="0" borderId="0" fontId="0">
      <alignment vertical="bottom" horizontal="general" wrapText="1"/>
    </xf>
    <xf applyAlignment="1" fillId="0" xfId="0" numFmtId="0" borderId="0" applyFont="1" fontId="1">
      <alignment vertical="bottom" horizontal="general" wrapText="1"/>
    </xf>
    <xf applyBorder="1" applyAlignment="1" fillId="0" xfId="0" numFmtId="0" borderId="1" applyFont="1" fontId="2">
      <alignment vertical="bottom" horizontal="center" wrapText="1"/>
    </xf>
    <xf applyBorder="1" applyAlignment="1" fillId="2" xfId="0" numFmtId="0" borderId="2" applyFont="1" fontId="3" applyFill="1">
      <alignment vertical="center" horizontal="center" wrapText="1"/>
    </xf>
    <xf applyBorder="1" applyAlignment="1" fillId="0" xfId="0" numFmtId="0" borderId="3" applyFont="1" fontId="4">
      <alignment vertical="bottom" horizontal="general" wrapText="1"/>
    </xf>
    <xf applyAlignment="1" fillId="3" xfId="0" numFmtId="0" borderId="0" applyFont="1" fontId="5" applyFill="1">
      <alignment vertical="center" horizontal="general" wrapText="1"/>
    </xf>
    <xf applyAlignment="1" fillId="0" xfId="0" numFmtId="0" borderId="0" fontId="0">
      <alignment vertical="center" horizontal="left" wrapText="1"/>
    </xf>
    <xf applyBorder="1" fillId="0" xfId="0" numFmtId="0" borderId="4" applyFont="1" fontId="6"/>
    <xf applyBorder="1" applyAlignment="1" fillId="0" xfId="0" numFmtId="164" borderId="5" fontId="0" applyNumberFormat="1">
      <alignment vertical="center" horizontal="center" wrapText="1"/>
    </xf>
    <xf applyBorder="1" applyAlignment="1" fillId="0" xfId="0" numFmtId="0" borderId="6" fontId="0" applyNumberFormat="1">
      <alignment vertical="center" horizontal="general" wrapText="1"/>
    </xf>
    <xf applyBorder="1" applyAlignment="1" fillId="0" xfId="0" numFmtId="0" borderId="7" fontId="0">
      <alignment vertical="center" horizontal="general" wrapText="1"/>
    </xf>
    <xf applyAlignment="1" fillId="4" xfId="0" numFmtId="3" borderId="0" applyFont="1" fontId="7" applyNumberFormat="1" applyFill="1">
      <alignment vertical="center" horizontal="general" wrapText="1"/>
    </xf>
    <xf applyAlignment="1" fillId="5" xfId="0" numFmtId="3" borderId="0" fontId="0" applyNumberFormat="1" applyFill="1">
      <alignment vertical="center" horizontal="center" wrapText="1"/>
    </xf>
    <xf applyBorder="1" applyAlignment="1" fillId="0" xfId="0" numFmtId="0" borderId="8" applyFont="1" fontId="8">
      <alignment vertical="bottom" horizontal="right" wrapText="1"/>
    </xf>
    <xf applyBorder="1" applyAlignment="1" fillId="0" xfId="0" numFmtId="0" borderId="9" applyFont="1" fontId="9">
      <alignment vertical="bottom" horizontal="center" wrapText="1"/>
    </xf>
    <xf applyAlignment="1" fillId="0" xfId="0" numFmtId="0" borderId="0" applyFont="1" fontId="10">
      <alignment vertical="center" horizontal="left" wrapText="1"/>
    </xf>
    <xf applyBorder="1" applyAlignment="1" fillId="6" xfId="0" numFmtId="0" borderId="10" applyFont="1" fontId="11" applyFill="1">
      <alignment vertical="bottom" horizontal="center" wrapText="1"/>
    </xf>
    <xf applyAlignment="1" fillId="0" xfId="0" numFmtId="0" borderId="0" applyFont="1" fontId="12">
      <alignment vertical="bottom" horizontal="general" wrapText="1"/>
    </xf>
    <xf applyAlignment="1" fillId="0" xfId="0" numFmtId="0" borderId="0" fontId="0">
      <alignment vertical="center" horizontal="general" wrapText="1"/>
    </xf>
    <xf applyAlignment="1" fillId="0" xfId="0" numFmtId="0" borderId="0" applyFont="1" fontId="13">
      <alignment vertical="bottom" horizontal="center" wrapText="1"/>
    </xf>
    <xf applyAlignment="1" fillId="7" xfId="0" numFmtId="0" borderId="0" applyFont="1" fontId="14" applyFill="1">
      <alignment vertical="center" horizontal="center" wrapText="1"/>
    </xf>
    <xf applyAlignment="1" fillId="0" xfId="0" numFmtId="0" borderId="0" applyFont="1" fontId="15">
      <alignment vertical="bottom" horizontal="right" wrapText="1"/>
    </xf>
    <xf applyBorder="1" applyAlignment="1" fillId="0" xfId="0" numFmtId="0" borderId="11" applyFont="1" fontId="16">
      <alignment vertical="center" horizontal="left" wrapText="1"/>
    </xf>
    <xf applyBorder="1" applyAlignment="1" fillId="0" xfId="0" numFmtId="0" borderId="12" applyFont="1" fontId="17">
      <alignment vertical="bottom" horizontal="center" wrapText="1"/>
    </xf>
    <xf applyBorder="1" applyAlignment="1" fillId="8" xfId="0" numFmtId="0" borderId="13" applyFont="1" fontId="18" applyFill="1">
      <alignment vertical="bottom" horizontal="center" wrapText="1"/>
    </xf>
    <xf applyBorder="1" applyAlignment="1" fillId="0" xfId="0" numFmtId="0" borderId="14" applyFont="1" fontId="19">
      <alignment vertical="center" horizontal="center" wrapText="1"/>
    </xf>
    <xf applyAlignment="1" fillId="9" xfId="0" numFmtId="0" borderId="0" fontId="0" applyFill="1">
      <alignment vertical="center" horizontal="left" wrapText="1"/>
    </xf>
    <xf applyBorder="1" applyAlignment="1" fillId="0" xfId="0" numFmtId="0" borderId="15" applyFont="1" fontId="20">
      <alignment vertical="center" horizontal="left" wrapText="1"/>
    </xf>
    <xf applyAlignment="1" fillId="10" xfId="0" numFmtId="0" borderId="0" applyFont="1" fontId="21" applyFill="1">
      <alignment vertical="center" horizontal="center" wrapText="1"/>
    </xf>
    <xf applyAlignment="1" fillId="11" xfId="0" numFmtId="0" borderId="0" applyFont="1" fontId="22" applyFill="1">
      <alignment vertical="center" horizontal="center" wrapText="1"/>
    </xf>
    <xf applyAlignment="1" fillId="0" xfId="0" numFmtId="165" borderId="0" fontId="0" applyNumberFormat="1">
      <alignment vertical="center" horizontal="center" wrapText="1"/>
    </xf>
    <xf applyAlignment="1" fillId="0" xfId="0" numFmtId="166" borderId="0" applyFont="1" fontId="23" applyNumberFormat="1">
      <alignment vertical="center" horizontal="center" wrapText="1"/>
    </xf>
    <xf applyAlignment="1" fillId="12" xfId="0" numFmtId="167" borderId="0" applyFont="1" fontId="24" applyNumberFormat="1" applyFill="1">
      <alignment vertical="bottom" horizontal="general" wrapText="1"/>
    </xf>
    <xf applyAlignment="1" fillId="13" xfId="0" numFmtId="0" borderId="0" fontId="0" applyFill="1">
      <alignment vertical="center" horizontal="center" wrapText="1"/>
    </xf>
    <xf applyBorder="1" applyAlignment="1" fillId="14" xfId="0" numFmtId="0" borderId="16" fontId="0" applyFill="1">
      <alignment vertical="center" horizontal="general" wrapText="1"/>
    </xf>
    <xf applyBorder="1" applyAlignment="1" fillId="0" xfId="0" numFmtId="0" borderId="17" applyFont="1" fontId="25">
      <alignment vertical="bottom" horizontal="center" wrapText="1"/>
    </xf>
    <xf applyBorder="1" applyAlignment="1" fillId="0" xfId="0" numFmtId="0" borderId="18" applyFont="1" fontId="26">
      <alignment vertical="bottom" horizontal="general" wrapText="1"/>
    </xf>
    <xf applyBorder="1" applyAlignment="1" fillId="0" xfId="0" numFmtId="0" borderId="19" applyFont="1" fontId="27">
      <alignment vertical="center" horizontal="general" wrapText="1"/>
    </xf>
    <xf applyBorder="1" applyAlignment="1" fillId="0" xfId="0" numFmtId="0" borderId="20" fontId="0">
      <alignment vertical="bottom" horizontal="center" wrapText="1"/>
    </xf>
    <xf applyAlignment="1" fillId="0" xfId="0" numFmtId="49" borderId="0" fontId="0" applyNumberFormat="1">
      <alignment vertical="bottom" horizontal="general" wrapText="1"/>
    </xf>
    <xf applyAlignment="1" fillId="0" xfId="0" numFmtId="0" borderId="0" applyFont="1" fontId="28">
      <alignment vertical="bottom" horizontal="center" wrapText="1"/>
    </xf>
    <xf applyAlignment="1" fillId="0" xfId="0" numFmtId="168" borderId="0" applyFont="1" fontId="29" applyNumberFormat="1">
      <alignment vertical="center" horizontal="center" wrapText="1"/>
    </xf>
    <xf applyBorder="1" applyAlignment="1" fillId="0" xfId="0" numFmtId="0" borderId="21" applyFont="1" fontId="30">
      <alignment vertical="bottom" horizontal="right" wrapText="1"/>
    </xf>
    <xf applyBorder="1" applyAlignment="1" fillId="0" xfId="0" numFmtId="169" borderId="22" applyFont="1" fontId="31" applyNumberFormat="1">
      <alignment vertical="center" horizontal="center" wrapText="1"/>
    </xf>
    <xf applyAlignment="1" fillId="15" xfId="0" numFmtId="0" borderId="0" applyFont="1" fontId="32" applyFill="1">
      <alignment vertical="bottom" horizontal="general" wrapText="1"/>
    </xf>
    <xf applyBorder="1" applyAlignment="1" fillId="0" xfId="0" numFmtId="0" borderId="23" applyFont="1" fontId="33" applyNumberFormat="1">
      <alignment vertical="center" horizontal="left" wrapText="1"/>
    </xf>
    <xf applyBorder="1" applyAlignment="1" fillId="0" xfId="0" numFmtId="0" borderId="24" applyFont="1" fontId="34">
      <alignment vertical="bottom" horizontal="right" wrapText="1"/>
    </xf>
    <xf applyAlignment="1" fillId="16" xfId="0" numFmtId="0" borderId="0" applyFont="1" fontId="35" applyFill="1">
      <alignment vertical="bottom" horizontal="center" wrapText="1"/>
    </xf>
    <xf applyAlignment="1" fillId="0" xfId="0" numFmtId="170" borderId="0" fontId="0" applyNumberFormat="1">
      <alignment vertical="center" horizontal="center" wrapText="1"/>
    </xf>
    <xf applyBorder="1" applyAlignment="1" fillId="0" xfId="0" numFmtId="0" borderId="25" applyFont="1" fontId="36">
      <alignment vertical="center" horizontal="left" wrapText="1"/>
    </xf>
    <xf applyBorder="1" applyAlignment="1" fillId="0" xfId="0" numFmtId="0" borderId="26" applyFont="1" fontId="37">
      <alignment vertical="center" horizontal="center" wrapText="1"/>
    </xf>
    <xf applyBorder="1" applyAlignment="1" fillId="17" xfId="0" numFmtId="0" borderId="27" applyFont="1" fontId="38" applyFill="1">
      <alignment vertical="center" horizontal="center" wrapText="1"/>
    </xf>
    <xf applyBorder="1" applyAlignment="1" fillId="0" xfId="0" numFmtId="0" borderId="28" applyFont="1" fontId="39">
      <alignment vertical="bottom" horizontal="center" wrapText="1"/>
    </xf>
    <xf applyAlignment="1" fillId="0" xfId="0" numFmtId="0" borderId="0" applyFont="1" fontId="40">
      <alignment vertical="center" horizontal="general"/>
    </xf>
    <xf applyBorder="1" applyAlignment="1" fillId="18" xfId="0" numFmtId="0" borderId="29" applyFont="1" fontId="41" applyFill="1">
      <alignment vertical="center" horizontal="center" wrapText="1"/>
    </xf>
    <xf applyAlignment="1" fillId="0" xfId="0" numFmtId="0" borderId="0" applyFont="1" fontId="42">
      <alignment vertical="center" horizontal="center" wrapText="1"/>
    </xf>
    <xf applyBorder="1" applyAlignment="1" fillId="19" xfId="0" numFmtId="0" borderId="30" applyFont="1" fontId="43" applyFill="1">
      <alignment vertical="bottom" horizontal="center" wrapText="1"/>
    </xf>
    <xf applyBorder="1" applyAlignment="1" fillId="20" xfId="0" numFmtId="0" borderId="31" applyFont="1" fontId="44" applyNumberFormat="1" applyFill="1">
      <alignment vertical="center" horizontal="left" wrapText="1"/>
    </xf>
    <xf applyAlignment="1" fillId="0" xfId="0" numFmtId="0" borderId="0" fontId="0">
      <alignment vertical="bottom" horizontal="left" wrapText="1"/>
    </xf>
    <xf applyAlignment="1" fillId="0" xfId="0" numFmtId="0" borderId="0" applyFont="1" fontId="45">
      <alignment vertical="center" horizontal="center" wrapText="1"/>
    </xf>
    <xf applyAlignment="1" fillId="21" xfId="0" numFmtId="0" borderId="0" applyFont="1" fontId="46" applyFill="1">
      <alignment vertical="center" horizontal="general" wrapText="1"/>
    </xf>
    <xf fillId="0" xfId="0" numFmtId="171" borderId="0" applyFont="1" fontId="47" applyNumberFormat="1"/>
    <xf applyBorder="1" applyAlignment="1" fillId="0" xfId="0" numFmtId="0" borderId="32" applyFont="1" fontId="48">
      <alignment vertical="center" horizontal="left" wrapText="1"/>
    </xf>
    <xf applyBorder="1" applyAlignment="1" fillId="0" xfId="0" numFmtId="172" borderId="33" fontId="0" applyNumberFormat="1">
      <alignment vertical="center" horizontal="center" wrapText="1"/>
    </xf>
    <xf applyBorder="1" applyAlignment="1" fillId="22" xfId="0" numFmtId="173" borderId="34" fontId="0" applyNumberFormat="1" applyFill="1">
      <alignment vertical="center" horizontal="center" wrapText="1"/>
    </xf>
    <xf applyBorder="1" applyAlignment="1" fillId="23" xfId="0" numFmtId="0" borderId="35" fontId="0" applyFill="1">
      <alignment vertical="center" horizontal="center" wrapText="1"/>
    </xf>
    <xf applyAlignment="1" fillId="24" xfId="0" numFmtId="174" borderId="0" applyFont="1" fontId="49" applyNumberFormat="1" applyFill="1">
      <alignment vertical="center" horizontal="center" wrapText="1"/>
    </xf>
    <xf applyBorder="1" applyAlignment="1" fillId="0" xfId="0" numFmtId="0" borderId="36" fontId="0" applyNumberFormat="1">
      <alignment vertical="center" horizontal="left" wrapText="1"/>
    </xf>
    <xf applyAlignment="1" fillId="0" xfId="0" numFmtId="0" borderId="0" fontId="0" applyNumberFormat="1">
      <alignment vertical="center" horizontal="left"/>
    </xf>
    <xf applyAlignment="1" fillId="25" xfId="0" numFmtId="0" borderId="0" applyFont="1" fontId="50" applyNumberFormat="1" applyFill="1">
      <alignment vertical="center" horizontal="left" wrapText="1"/>
    </xf>
    <xf applyBorder="1" applyAlignment="1" fillId="0" xfId="0" numFmtId="0" borderId="37" applyFont="1" fontId="51">
      <alignment vertical="bottom" horizontal="center" wrapText="1"/>
    </xf>
    <xf applyAlignment="1" fillId="0" xfId="0" numFmtId="175" borderId="0" fontId="0" applyNumberFormat="1">
      <alignment vertical="center" horizontal="right" wrapText="1"/>
    </xf>
    <xf applyAlignment="1" fillId="26" xfId="0" numFmtId="176" borderId="0" applyFont="1" fontId="52" applyNumberFormat="1" applyFill="1">
      <alignment vertical="center" horizontal="general" wrapText="1"/>
    </xf>
    <xf applyAlignment="1" fillId="27" xfId="0" numFmtId="0" borderId="0" fontId="0" applyFill="1">
      <alignment vertical="center" horizontal="center" wrapText="1"/>
    </xf>
    <xf applyAlignment="1" fillId="28" xfId="0" numFmtId="0" borderId="0" applyFont="1" fontId="53" applyFill="1">
      <alignment vertical="center" horizontal="center"/>
    </xf>
    <xf applyBorder="1" applyAlignment="1" fillId="0" xfId="0" numFmtId="0" borderId="38" applyFont="1" fontId="54">
      <alignment vertical="bottom" horizontal="center" wrapText="1"/>
    </xf>
    <xf applyBorder="1" applyAlignment="1" fillId="0" xfId="0" numFmtId="0" borderId="39" applyFont="1" fontId="55">
      <alignment vertical="center" horizontal="center" wrapText="1"/>
    </xf>
    <xf applyBorder="1" applyAlignment="1" fillId="0" xfId="0" numFmtId="0" borderId="40" applyFont="1" fontId="56" applyNumberFormat="1">
      <alignment vertical="center" horizontal="center" wrapText="1"/>
    </xf>
    <xf applyAlignment="1" fillId="0" xfId="0" numFmtId="49" borderId="0" fontId="0" applyNumberFormat="1">
      <alignment vertical="bottom" horizontal="center" wrapText="1"/>
    </xf>
    <xf applyBorder="1" applyAlignment="1" fillId="0" xfId="0" numFmtId="0" borderId="41" fontId="0">
      <alignment vertical="bottom" horizontal="general" wrapText="1"/>
    </xf>
    <xf applyBorder="1" applyAlignment="1" fillId="0" xfId="0" numFmtId="0" borderId="42" applyFont="1" fontId="57">
      <alignment vertical="bottom" horizontal="general" wrapText="1"/>
    </xf>
    <xf applyAlignment="1" fillId="0" xfId="0" numFmtId="0" borderId="0" applyFont="1" fontId="58">
      <alignment vertical="bottom" horizontal="center" wrapText="1"/>
    </xf>
    <xf applyAlignment="1" fillId="0" xfId="0" numFmtId="0" borderId="0" applyFont="1" fontId="59">
      <alignment vertical="center" horizontal="center" wrapText="1"/>
    </xf>
    <xf applyBorder="1" applyAlignment="1" fillId="0" xfId="0" numFmtId="0" borderId="43" applyFont="1" fontId="60">
      <alignment vertical="center" horizontal="center" wrapText="1"/>
    </xf>
    <xf applyBorder="1" applyAlignment="1" fillId="29" xfId="0" numFmtId="177" borderId="44" fontId="0" applyNumberFormat="1" applyFill="1">
      <alignment vertical="center" horizontal="center" wrapText="1"/>
    </xf>
    <xf applyAlignment="1" fillId="0" xfId="0" numFmtId="0" borderId="0" fontId="0">
      <alignment vertical="center" horizontal="right" wrapText="1"/>
    </xf>
    <xf applyBorder="1" applyAlignment="1" fillId="0" xfId="0" numFmtId="0" borderId="45" applyFont="1" fontId="61">
      <alignment vertical="bottom" horizontal="general" wrapText="1"/>
    </xf>
    <xf applyAlignment="1" fillId="30" xfId="0" numFmtId="0" borderId="0" fontId="0" applyFill="1">
      <alignment vertical="bottom" horizontal="center" wrapText="1"/>
    </xf>
    <xf applyAlignment="1" fillId="31" xfId="0" numFmtId="178" borderId="0" applyFont="1" fontId="62" applyNumberFormat="1" applyFill="1">
      <alignment vertical="center" horizontal="center" wrapText="1"/>
    </xf>
    <xf applyAlignment="1" fillId="0" xfId="0" numFmtId="4" borderId="0" fontId="0" applyNumberFormat="1">
      <alignment vertical="center" horizontal="center" wrapText="1"/>
    </xf>
    <xf applyAlignment="1" fillId="0" xfId="0" numFmtId="3" borderId="0" applyFont="1" fontId="63" applyNumberFormat="1">
      <alignment vertical="center" horizontal="center" wrapText="1"/>
    </xf>
    <xf applyBorder="1" applyAlignment="1" fillId="32" xfId="0" numFmtId="0" borderId="46" applyFont="1" fontId="64" applyFill="1">
      <alignment vertical="bottom" horizontal="center" wrapText="1"/>
    </xf>
    <xf applyBorder="1" applyAlignment="1" fillId="0" xfId="0" numFmtId="3" borderId="47" fontId="0" applyNumberFormat="1">
      <alignment vertical="center" horizontal="center" wrapText="1"/>
    </xf>
    <xf applyAlignment="1" fillId="0" xfId="0" numFmtId="0" borderId="0" applyFont="1" fontId="65">
      <alignment vertical="center" horizontal="general" wrapText="1"/>
    </xf>
    <xf applyBorder="1" applyAlignment="1" fillId="33" xfId="0" numFmtId="0" borderId="48" applyFont="1" fontId="66" applyFill="1">
      <alignment vertical="center" horizontal="center" wrapText="1"/>
    </xf>
    <xf applyAlignment="1" fillId="34" xfId="0" numFmtId="0" borderId="0" fontId="0" applyFill="1">
      <alignment vertical="bottom" horizontal="general" wrapText="1"/>
    </xf>
    <xf applyAlignment="1" fillId="35" xfId="0" numFmtId="179" borderId="0" fontId="0" applyNumberFormat="1" applyFill="1">
      <alignment vertical="center" horizontal="center" wrapText="1"/>
    </xf>
    <xf applyBorder="1" applyAlignment="1" fillId="36" xfId="0" numFmtId="0" borderId="49" fontId="0" applyFill="1">
      <alignment vertical="center" horizontal="center" wrapText="1"/>
    </xf>
    <xf applyBorder="1" applyAlignment="1" fillId="37" xfId="0" numFmtId="0" borderId="50" applyFont="1" fontId="67" applyNumberFormat="1" applyFill="1">
      <alignment vertical="center" horizontal="center" wrapText="1"/>
    </xf>
    <xf applyAlignment="1" fillId="0" xfId="0" numFmtId="0" borderId="0" applyFont="1" fontId="68">
      <alignment vertical="center" horizontal="left" wrapText="1"/>
    </xf>
    <xf applyAlignment="1" fillId="0" xfId="0" numFmtId="0" borderId="0" applyFont="1" fontId="69">
      <alignment vertical="center" horizontal="right"/>
    </xf>
    <xf applyAlignment="1" fillId="0" xfId="0" numFmtId="0" borderId="0" fontId="0">
      <alignment vertical="bottom" horizontal="general" wrapText="1"/>
    </xf>
    <xf applyAlignment="1" fillId="38" xfId="0" numFmtId="0" borderId="0" fontId="0" applyNumberFormat="1" applyFill="1">
      <alignment vertical="center" horizontal="left" wrapText="1"/>
    </xf>
    <xf applyBorder="1" applyAlignment="1" fillId="0" xfId="0" numFmtId="0" borderId="51" fontId="0">
      <alignment vertical="center" horizontal="general" wrapText="1"/>
    </xf>
    <xf applyBorder="1" applyAlignment="1" fillId="39" xfId="0" numFmtId="0" borderId="52" applyFont="1" fontId="70" applyFill="1">
      <alignment vertical="center" horizontal="general" wrapText="1"/>
    </xf>
    <xf applyBorder="1" applyAlignment="1" fillId="0" xfId="0" numFmtId="0" borderId="53" fontId="0">
      <alignment vertical="bottom" horizontal="general" wrapText="1"/>
    </xf>
    <xf applyBorder="1" applyAlignment="1" fillId="0" xfId="0" numFmtId="180" borderId="54" fontId="0" applyNumberFormat="1">
      <alignment vertical="center" horizontal="general" wrapText="1"/>
    </xf>
    <xf applyAlignment="1" fillId="40" xfId="0" numFmtId="0" borderId="0" fontId="0" applyFill="1">
      <alignment vertical="center" horizontal="left" wrapText="1"/>
    </xf>
    <xf applyAlignment="1" fillId="0" xfId="0" numFmtId="0" borderId="0" applyFont="1" fontId="71">
      <alignment vertical="center" horizontal="general" wrapText="1"/>
    </xf>
    <xf applyBorder="1" applyAlignment="1" fillId="0" xfId="0" numFmtId="181" borderId="55" fontId="0" applyNumberFormat="1">
      <alignment vertical="center" horizontal="center" wrapText="1"/>
    </xf>
    <xf applyAlignment="1" fillId="0" xfId="0" numFmtId="0" borderId="0" applyFont="1" fontId="72">
      <alignment vertical="bottom" horizontal="general" wrapText="1"/>
    </xf>
    <xf applyBorder="1" applyAlignment="1" fillId="0" xfId="0" numFmtId="0" borderId="56" applyFont="1" fontId="73">
      <alignment vertical="center" horizontal="center" wrapText="1"/>
    </xf>
    <xf applyBorder="1" applyAlignment="1" fillId="0" xfId="0" numFmtId="0" borderId="57" applyFont="1" fontId="74">
      <alignment vertical="bottom" horizontal="general" wrapText="1"/>
    </xf>
    <xf applyAlignment="1" fillId="0" xfId="0" numFmtId="0" borderId="0" applyFont="1" fontId="75">
      <alignment vertical="center" horizontal="center"/>
    </xf>
    <xf applyBorder="1" applyAlignment="1" fillId="0" xfId="0" numFmtId="3" borderId="58" applyFont="1" fontId="76" applyNumberFormat="1">
      <alignment vertical="bottom" horizontal="center" wrapText="1"/>
    </xf>
    <xf applyAlignment="1" fillId="0" xfId="0" numFmtId="0" borderId="0" fontId="0">
      <alignment vertical="bottom" horizontal="center" wrapText="1"/>
    </xf>
    <xf applyBorder="1" applyAlignment="1" fillId="0" xfId="0" numFmtId="0" borderId="59" fontId="0">
      <alignment vertical="bottom" horizontal="general" wrapText="1"/>
    </xf>
    <xf applyAlignment="1" fillId="0" xfId="0" numFmtId="0" borderId="0" applyFont="1" fontId="77">
      <alignment vertical="bottom" horizontal="center" wrapText="1"/>
    </xf>
    <xf applyBorder="1" applyAlignment="1" fillId="41" xfId="0" numFmtId="0" borderId="60" applyFont="1" fontId="78" applyFill="1">
      <alignment vertical="center" horizontal="left" wrapText="1"/>
    </xf>
    <xf applyBorder="1" applyAlignment="1" fillId="42" xfId="0" numFmtId="0" borderId="61" applyFont="1" fontId="79" applyFill="1">
      <alignment vertical="bottom" horizontal="center" wrapText="1"/>
    </xf>
    <xf applyAlignment="1" fillId="43" xfId="0" numFmtId="182" borderId="0" fontId="0" applyNumberFormat="1" applyFill="1">
      <alignment vertical="center" horizontal="center" wrapText="1"/>
    </xf>
    <xf applyAlignment="1" fillId="0" xfId="0" numFmtId="0" borderId="0" applyFont="1" fontId="80">
      <alignment vertical="bottom" horizontal="general" wrapText="1"/>
    </xf>
    <xf applyBorder="1" applyAlignment="1" fillId="0" xfId="0" numFmtId="0" borderId="62" fontId="0">
      <alignment vertical="bottom" horizontal="general" wrapText="1"/>
    </xf>
    <xf applyBorder="1" applyAlignment="1" fillId="0" xfId="0" numFmtId="0" borderId="63" fontId="0">
      <alignment vertical="center" horizontal="right" wrapText="1"/>
    </xf>
    <xf applyBorder="1" applyAlignment="1" fillId="0" xfId="0" numFmtId="0" borderId="64" applyFont="1" fontId="81">
      <alignment vertical="center" horizontal="center" wrapText="1"/>
    </xf>
    <xf applyBorder="1" applyAlignment="1" fillId="0" xfId="0" numFmtId="0" borderId="65" fontId="0">
      <alignment vertical="center" horizontal="center" wrapText="1"/>
    </xf>
    <xf applyBorder="1" applyAlignment="1" fillId="0" xfId="0" numFmtId="0" borderId="66" applyFont="1" fontId="82">
      <alignment vertical="center" horizontal="center" wrapText="1"/>
    </xf>
    <xf applyAlignment="1" fillId="44" xfId="0" numFmtId="0" borderId="0" applyFont="1" fontId="83" applyFill="1">
      <alignment vertical="bottom" horizontal="general" wrapText="1"/>
    </xf>
    <xf applyBorder="1" applyAlignment="1" fillId="45" xfId="0" numFmtId="3" borderId="67" applyFont="1" fontId="84" applyNumberFormat="1" applyFill="1">
      <alignment vertical="center" horizontal="general" wrapText="1"/>
    </xf>
    <xf applyBorder="1" applyAlignment="1" fillId="46" xfId="0" numFmtId="183" borderId="68" applyFont="1" fontId="85" applyNumberFormat="1" applyFill="1">
      <alignment vertical="center" horizontal="general" wrapText="1"/>
    </xf>
    <xf applyAlignment="1" fillId="47" xfId="0" numFmtId="0" borderId="0" fontId="0" applyFill="1">
      <alignment vertical="bottom" horizontal="general" wrapText="1"/>
    </xf>
    <xf applyAlignment="1" fillId="0" xfId="0" numFmtId="0" borderId="0" applyFont="1" fontId="86">
      <alignment vertical="bottom" horizontal="center" wrapText="1"/>
    </xf>
    <xf applyBorder="1" applyAlignment="1" fillId="0" xfId="0" numFmtId="0" borderId="69" applyFont="1" fontId="87">
      <alignment vertical="bottom" horizontal="center" wrapText="1"/>
    </xf>
    <xf applyAlignment="1" fillId="0" xfId="0" numFmtId="10" borderId="0" fontId="0" applyNumberFormat="1">
      <alignment vertical="bottom" horizontal="general" wrapText="1"/>
    </xf>
    <xf applyAlignment="1" fillId="0" xfId="0" numFmtId="0" borderId="0" fontId="0" applyNumberFormat="1">
      <alignment vertical="center" horizontal="general" wrapText="1"/>
    </xf>
    <xf applyAlignment="1" fillId="48" xfId="0" numFmtId="0" borderId="0" applyFont="1" fontId="88" applyFill="1">
      <alignment vertical="center" horizontal="center" wrapText="1"/>
    </xf>
    <xf applyAlignment="1" fillId="0" xfId="0" numFmtId="184" borderId="0" fontId="0" applyNumberFormat="1">
      <alignment vertical="center" horizontal="center"/>
    </xf>
    <xf applyBorder="1" applyAlignment="1" fillId="0" xfId="0" numFmtId="0" borderId="70" applyFont="1" fontId="89">
      <alignment vertical="bottom" horizontal="center" wrapText="1"/>
    </xf>
    <xf applyBorder="1" applyAlignment="1" fillId="49" xfId="0" numFmtId="0" borderId="71" applyFont="1" fontId="90" applyFill="1">
      <alignment vertical="center" horizontal="general" wrapText="1"/>
    </xf>
    <xf applyAlignment="1" fillId="0" xfId="0" numFmtId="0" borderId="0" fontId="0">
      <alignment vertical="center" horizontal="center" wrapText="1"/>
    </xf>
    <xf applyBorder="1" applyAlignment="1" fillId="0" xfId="0" numFmtId="185" borderId="72" fontId="0" applyNumberFormat="1">
      <alignment vertical="center" horizontal="general" wrapText="1"/>
    </xf>
    <xf applyAlignment="1" fillId="0" xfId="0" numFmtId="0" borderId="0" applyFont="1" fontId="91">
      <alignment vertical="center" horizontal="center" wrapText="1"/>
    </xf>
    <xf applyAlignment="1" fillId="50" xfId="0" numFmtId="0" borderId="0" applyFont="1" fontId="92" applyFill="1">
      <alignment vertical="center" horizontal="center" wrapText="1"/>
    </xf>
    <xf applyBorder="1" applyAlignment="1" fillId="0" xfId="0" numFmtId="0" borderId="73" applyFont="1" fontId="93">
      <alignment vertical="center" horizontal="center" wrapText="1"/>
    </xf>
    <xf applyAlignment="1" fillId="51" xfId="0" numFmtId="0" borderId="0" applyFont="1" fontId="94" applyFill="1">
      <alignment vertical="center" horizontal="left" wrapText="1"/>
    </xf>
    <xf applyBorder="1" applyAlignment="1" fillId="0" xfId="0" numFmtId="3" borderId="74" fontId="0" applyNumberFormat="1">
      <alignment vertical="center" horizontal="center" wrapText="1"/>
    </xf>
    <xf applyBorder="1" applyAlignment="1" fillId="0" xfId="0" numFmtId="0" borderId="75" applyFont="1" fontId="95">
      <alignment vertical="center" horizontal="center" wrapText="1"/>
    </xf>
    <xf applyAlignment="1" fillId="0" xfId="0" numFmtId="0" borderId="0" fontId="0" applyNumberFormat="1">
      <alignment vertical="center" horizontal="left" wrapText="1"/>
    </xf>
    <xf applyBorder="1" applyAlignment="1" fillId="0" xfId="0" numFmtId="0" borderId="76" applyFont="1" fontId="96" applyNumberFormat="1">
      <alignment vertical="center" horizontal="left" wrapText="1"/>
    </xf>
    <xf applyBorder="1" applyAlignment="1" fillId="0" xfId="0" numFmtId="0" borderId="77" fontId="0">
      <alignment vertical="bottom" horizontal="general" wrapText="1"/>
    </xf>
    <xf applyAlignment="1" fillId="52" xfId="0" numFmtId="186" borderId="0" applyFont="1" fontId="97" applyNumberFormat="1" applyFill="1">
      <alignment vertical="center" horizontal="center" wrapText="1"/>
    </xf>
    <xf applyBorder="1" applyAlignment="1" fillId="0" xfId="0" numFmtId="0" borderId="78" applyFont="1" fontId="98">
      <alignment vertical="bottom" horizontal="center" wrapText="1"/>
    </xf>
    <xf applyBorder="1" applyAlignment="1" fillId="53" xfId="0" numFmtId="187" borderId="79" applyFont="1" fontId="99" applyNumberFormat="1" applyFill="1">
      <alignment vertical="center" horizontal="center" wrapText="1"/>
    </xf>
    <xf applyAlignment="1" fillId="54" xfId="0" numFmtId="0" borderId="0" applyFont="1" fontId="100" applyFill="1">
      <alignment vertical="bottom" horizontal="center" wrapText="1"/>
    </xf>
    <xf applyBorder="1" applyAlignment="1" fillId="0" xfId="0" numFmtId="0" borderId="80" applyFont="1" fontId="101">
      <alignment vertical="center" horizontal="center" wrapText="1"/>
    </xf>
    <xf applyBorder="1" applyAlignment="1" fillId="0" xfId="0" numFmtId="0" borderId="81" applyFont="1" fontId="102">
      <alignment vertical="bottom" horizontal="general" wrapText="1"/>
    </xf>
    <xf applyBorder="1" applyAlignment="1" fillId="55" xfId="0" numFmtId="188" borderId="82" applyFont="1" fontId="103" applyNumberFormat="1" applyFill="1">
      <alignment vertical="center" horizontal="general" wrapText="1"/>
    </xf>
    <xf fillId="0" xfId="0" numFmtId="0" borderId="0" applyFont="1" fontId="104"/>
    <xf applyAlignment="1" fillId="0" xfId="0" numFmtId="189" borderId="0" applyFont="1" fontId="105" applyNumberFormat="1">
      <alignment vertical="bottom" horizontal="general" wrapText="1"/>
    </xf>
    <xf applyBorder="1" applyAlignment="1" fillId="0" xfId="0" numFmtId="0" borderId="83" fontId="0">
      <alignment vertical="bottom" horizontal="general" wrapText="1"/>
    </xf>
    <xf applyAlignment="1" fillId="56" xfId="0" numFmtId="0" borderId="0" applyFont="1" fontId="106" applyFill="1">
      <alignment vertical="center" horizontal="center" wrapText="1"/>
    </xf>
    <xf applyBorder="1" applyAlignment="1" fillId="0" xfId="0" numFmtId="0" borderId="84" applyFont="1" fontId="107">
      <alignment vertical="bottom" horizontal="general" wrapText="1"/>
    </xf>
    <xf applyAlignment="1" fillId="0" xfId="0" numFmtId="0" borderId="0" applyFont="1" fontId="108">
      <alignment vertical="center" horizontal="center" wrapText="1"/>
    </xf>
    <xf applyBorder="1" applyAlignment="1" fillId="0" xfId="0" numFmtId="0" borderId="85" applyFont="1" fontId="109">
      <alignment vertical="center" horizontal="center" wrapText="1"/>
    </xf>
    <xf applyAlignment="1" fillId="0" xfId="0" numFmtId="0" borderId="0" applyFont="1" fontId="110">
      <alignment vertical="center" horizontal="left" wrapText="1"/>
    </xf>
    <xf applyBorder="1" applyAlignment="1" fillId="0" xfId="0" numFmtId="190" borderId="86" applyFont="1" fontId="111" applyNumberFormat="1">
      <alignment vertical="bottom" horizontal="general" wrapText="1"/>
    </xf>
    <xf applyBorder="1" applyAlignment="1" fillId="0" xfId="0" numFmtId="0" borderId="87" applyFont="1" fontId="112">
      <alignment vertical="center" horizontal="center" wrapText="1"/>
    </xf>
    <xf applyBorder="1" applyAlignment="1" fillId="57" xfId="0" numFmtId="0" borderId="88" applyFont="1" fontId="113" applyFill="1">
      <alignment vertical="bottom" horizontal="center" wrapText="1"/>
    </xf>
    <xf applyAlignment="1" fillId="0" xfId="0" numFmtId="191" borderId="0" applyFont="1" fontId="114" applyNumberFormat="1">
      <alignment vertical="center" horizontal="center" wrapText="1"/>
    </xf>
    <xf applyAlignment="1" fillId="0" xfId="0" numFmtId="192" borderId="0" fontId="0" applyNumberFormat="1">
      <alignment vertical="center" horizontal="right" wrapText="1"/>
    </xf>
    <xf applyAlignment="1" fillId="58" xfId="0" numFmtId="0" borderId="0" fontId="0" applyFill="1">
      <alignment vertical="center" horizontal="left" wrapText="1"/>
    </xf>
    <xf applyBorder="1" applyAlignment="1" fillId="0" xfId="0" numFmtId="193" borderId="89" fontId="0" applyNumberFormat="1">
      <alignment vertical="center" horizontal="center" wrapText="1"/>
    </xf>
    <xf applyAlignment="1" fillId="0" xfId="0" numFmtId="0" borderId="0" applyFont="1" fontId="115">
      <alignment vertical="center" horizontal="left" wrapText="1"/>
    </xf>
    <xf applyBorder="1" applyAlignment="1" fillId="0" xfId="0" numFmtId="0" borderId="90" applyFont="1" fontId="116">
      <alignment vertical="center" horizontal="left" wrapText="1"/>
    </xf>
    <xf applyBorder="1" applyAlignment="1" fillId="0" xfId="0" numFmtId="0" borderId="91" fontId="0">
      <alignment vertical="bottom" horizontal="general" wrapText="1"/>
    </xf>
    <xf applyBorder="1" applyAlignment="1" fillId="59" xfId="0" numFmtId="0" borderId="92" fontId="0" applyFill="1">
      <alignment vertical="center" horizontal="center" wrapText="1"/>
    </xf>
    <xf applyBorder="1" applyAlignment="1" fillId="60" xfId="0" numFmtId="0" borderId="93" applyFont="1" fontId="117" applyFill="1">
      <alignment vertical="center" horizontal="center" wrapText="1"/>
    </xf>
    <xf applyBorder="1" applyAlignment="1" fillId="0" xfId="0" numFmtId="0" borderId="94" applyFont="1" fontId="118">
      <alignment vertical="bottom" horizontal="right" wrapText="1"/>
    </xf>
    <xf applyAlignment="1" fillId="61" xfId="0" numFmtId="0" borderId="0" applyFont="1" fontId="119" applyNumberFormat="1" applyFill="1">
      <alignment vertical="center" horizontal="left" wrapText="1"/>
    </xf>
    <xf applyBorder="1" applyAlignment="1" fillId="62" xfId="0" numFmtId="0" borderId="95" fontId="0" applyFill="1">
      <alignment vertical="center" horizontal="center" wrapText="1"/>
    </xf>
    <xf applyAlignment="1" fillId="63" xfId="0" numFmtId="0" borderId="0" applyFont="1" fontId="120" applyFill="1">
      <alignment vertical="bottom" horizontal="center" wrapText="1"/>
    </xf>
    <xf applyAlignment="1" fillId="64" xfId="0" numFmtId="0" borderId="0" fontId="0" applyFill="1">
      <alignment vertical="bottom" horizontal="general" wrapText="1"/>
    </xf>
    <xf applyAlignment="1" fillId="0" xfId="0" numFmtId="0" borderId="0" fontId="0">
      <alignment vertical="bottom" horizontal="right" wrapText="1"/>
    </xf>
    <xf applyAlignment="1" fillId="0" xfId="0" numFmtId="0" borderId="0" applyFont="1" fontId="121">
      <alignment vertical="bottom" horizontal="general" wrapText="1"/>
    </xf>
    <xf applyAlignment="1" fillId="0" xfId="0" numFmtId="0" borderId="0" applyFont="1" fontId="122">
      <alignment vertical="center" horizontal="center" wrapText="1"/>
    </xf>
    <xf applyBorder="1" applyAlignment="1" fillId="0" xfId="0" numFmtId="0" borderId="96" fontId="0">
      <alignment vertical="bottom" horizontal="general" wrapText="1"/>
    </xf>
    <xf applyBorder="1" applyAlignment="1" fillId="0" xfId="0" numFmtId="194" borderId="97" applyFont="1" fontId="123" applyNumberFormat="1">
      <alignment vertical="center" horizontal="right" wrapText="1"/>
    </xf>
    <xf applyAlignment="1" fillId="0" xfId="0" numFmtId="195" borderId="0" fontId="0" applyNumberFormat="1">
      <alignment vertical="center" horizontal="general" wrapText="1"/>
    </xf>
    <xf applyAlignment="1" fillId="0" xfId="0" numFmtId="196" borderId="0" fontId="0" applyNumberFormat="1">
      <alignment vertical="center" horizontal="right" wrapText="1"/>
    </xf>
    <xf applyBorder="1" applyAlignment="1" fillId="0" xfId="0" numFmtId="0" borderId="98" applyFont="1" fontId="124">
      <alignment vertical="bottom" horizontal="center" wrapText="1"/>
    </xf>
    <xf applyBorder="1" applyAlignment="1" fillId="0" xfId="0" numFmtId="0" borderId="99" applyFont="1" fontId="125">
      <alignment vertical="center" horizontal="center" wrapText="1"/>
    </xf>
    <xf applyAlignment="1" fillId="65" xfId="0" numFmtId="197" borderId="0" fontId="0" applyNumberFormat="1" applyFill="1">
      <alignment vertical="center" horizontal="center" wrapText="1"/>
    </xf>
    <xf applyBorder="1" applyAlignment="1" fillId="0" xfId="0" numFmtId="0" borderId="100" fontId="0" applyNumberFormat="1">
      <alignment vertical="center" horizontal="left" wrapText="1"/>
    </xf>
    <xf fillId="0" xfId="0" numFmtId="198" borderId="0" applyFont="1" fontId="126" applyNumberFormat="1"/>
    <xf applyBorder="1" applyAlignment="1" fillId="0" xfId="0" numFmtId="0" borderId="101" fontId="0">
      <alignment vertical="bottom" horizontal="general" wrapText="1"/>
    </xf>
    <xf applyBorder="1" applyAlignment="1" fillId="0" xfId="0" numFmtId="0" borderId="102" applyFont="1" fontId="127">
      <alignment vertical="center" horizontal="center" wrapText="1"/>
    </xf>
    <xf applyBorder="1" applyAlignment="1" fillId="66" xfId="0" numFmtId="0" borderId="103" applyFont="1" fontId="128" applyNumberFormat="1" applyFill="1">
      <alignment vertical="center" horizontal="left" wrapText="1"/>
    </xf>
    <xf applyBorder="1" applyAlignment="1" fillId="67" xfId="0" numFmtId="0" borderId="104" applyFont="1" fontId="129" applyFill="1">
      <alignment vertical="bottom" horizontal="center" wrapText="1"/>
    </xf>
    <xf applyAlignment="1" fillId="0" xfId="0" numFmtId="0" borderId="0" applyFont="1" fontId="130">
      <alignment vertical="center" horizontal="left" wrapText="1"/>
    </xf>
    <xf applyAlignment="1" fillId="68" xfId="0" numFmtId="0" borderId="0" applyFont="1" fontId="131" applyFill="1">
      <alignment vertical="bottom" horizontal="center" wrapText="1"/>
    </xf>
    <xf applyBorder="1" applyAlignment="1" fillId="69" xfId="0" numFmtId="0" borderId="105" applyFont="1" fontId="132" applyFill="1">
      <alignment vertical="center" horizontal="center" wrapText="1"/>
    </xf>
    <xf applyBorder="1" applyAlignment="1" fillId="0" xfId="0" numFmtId="199" borderId="106" applyFont="1" fontId="133" applyNumberFormat="1">
      <alignment vertical="center" horizontal="right" wrapText="1"/>
    </xf>
    <xf applyAlignment="1" fillId="0" xfId="0" numFmtId="0" borderId="0" applyFont="1" fontId="134">
      <alignment vertical="center" horizontal="center" wrapText="1"/>
    </xf>
    <xf applyBorder="1" applyAlignment="1" fillId="70" xfId="0" numFmtId="0" borderId="107" applyFont="1" fontId="135" applyFill="1">
      <alignment vertical="bottom" horizontal="center" wrapText="1"/>
    </xf>
    <xf applyBorder="1" applyAlignment="1" fillId="0" xfId="0" numFmtId="200" borderId="108" fontId="0" applyNumberFormat="1">
      <alignment vertical="center" horizontal="center" wrapText="1"/>
    </xf>
    <xf applyBorder="1" applyAlignment="1" fillId="0" xfId="0" numFmtId="0" borderId="109" fontId="0">
      <alignment vertical="bottom" horizontal="center" wrapText="1"/>
    </xf>
    <xf applyAlignment="1" fillId="0" xfId="0" numFmtId="0" borderId="0" applyFont="1" fontId="136" applyNumberFormat="1">
      <alignment vertical="bottom" horizontal="general" wrapText="1"/>
    </xf>
    <xf applyAlignment="1" fillId="71" xfId="0" numFmtId="201" borderId="0" applyFont="1" fontId="137" applyNumberFormat="1" applyFill="1">
      <alignment vertical="center" horizontal="center" wrapText="1"/>
    </xf>
    <xf applyBorder="1" applyAlignment="1" fillId="0" xfId="0" numFmtId="0" borderId="110" fontId="0">
      <alignment vertical="bottom" horizontal="general" wrapText="1"/>
    </xf>
    <xf applyAlignment="1" fillId="0" xfId="0" numFmtId="0" borderId="0" applyFont="1" fontId="138">
      <alignment vertical="center" horizontal="left" wrapText="1"/>
    </xf>
    <xf applyAlignment="1" fillId="0" xfId="0" numFmtId="202" borderId="0" applyFont="1" fontId="139" applyNumberFormat="1">
      <alignment vertical="bottom" horizontal="right" wrapText="1"/>
    </xf>
    <xf applyBorder="1" applyAlignment="1" fillId="0" xfId="0" numFmtId="0" borderId="111" applyFont="1" fontId="140">
      <alignment vertical="bottom" horizontal="general" wrapText="1"/>
    </xf>
    <xf applyBorder="1" applyAlignment="1" fillId="72" xfId="0" numFmtId="203" borderId="112" applyFont="1" fontId="141" applyNumberFormat="1" applyFill="1">
      <alignment vertical="center" horizontal="general" wrapText="1"/>
    </xf>
    <xf applyBorder="1" applyAlignment="1" fillId="0" xfId="0" numFmtId="204" borderId="113" fontId="0" applyNumberFormat="1">
      <alignment vertical="center" horizontal="center" wrapText="1"/>
    </xf>
    <xf applyBorder="1" applyAlignment="1" fillId="0" xfId="0" numFmtId="0" borderId="114" fontId="0">
      <alignment vertical="center" horizontal="general" wrapText="1"/>
    </xf>
    <xf applyBorder="1" applyAlignment="1" fillId="73" xfId="0" numFmtId="0" borderId="115" applyFont="1" fontId="142" applyFill="1">
      <alignment vertical="center" horizontal="center" wrapText="1"/>
    </xf>
    <xf applyBorder="1" applyAlignment="1" fillId="0" xfId="0" numFmtId="3" borderId="116" applyFont="1" fontId="143" applyNumberFormat="1">
      <alignment vertical="center" horizontal="center" wrapText="1"/>
    </xf>
    <xf applyBorder="1" applyAlignment="1" fillId="74" xfId="0" numFmtId="0" borderId="117" applyFont="1" fontId="144" applyFill="1">
      <alignment vertical="bottom" horizontal="center" wrapText="1"/>
    </xf>
    <xf applyBorder="1" applyAlignment="1" fillId="75" xfId="0" numFmtId="0" borderId="118" applyFont="1" fontId="145" applyFill="1">
      <alignment vertical="bottom" horizontal="center" wrapText="1"/>
    </xf>
    <xf applyBorder="1" applyAlignment="1" fillId="0" xfId="0" numFmtId="0" borderId="119" fontId="0" applyNumberFormat="1">
      <alignment vertical="bottom" horizontal="general" wrapText="1"/>
    </xf>
    <xf applyAlignment="1" fillId="76" xfId="0" numFmtId="0" borderId="0" fontId="0" applyFill="1">
      <alignment vertical="bottom" horizontal="general" wrapText="1"/>
    </xf>
    <xf applyAlignment="1" fillId="0" xfId="0" numFmtId="0" borderId="0" applyFont="1" fontId="146">
      <alignment vertical="bottom" horizontal="center"/>
    </xf>
    <xf applyBorder="1" applyAlignment="1" fillId="0" xfId="0" numFmtId="0" borderId="120" applyFont="1" fontId="147">
      <alignment vertical="bottom" horizontal="center" wrapText="1"/>
    </xf>
    <xf applyBorder="1" applyAlignment="1" fillId="0" xfId="0" numFmtId="205" borderId="121" applyFont="1" fontId="148" applyNumberFormat="1">
      <alignment vertical="center" horizontal="center" wrapText="1"/>
    </xf>
    <xf applyBorder="1" applyAlignment="1" fillId="0" xfId="0" numFmtId="0" borderId="122" fontId="0">
      <alignment vertical="bottom" horizontal="general" wrapText="1"/>
    </xf>
    <xf applyBorder="1" applyAlignment="1" fillId="0" xfId="0" numFmtId="0" borderId="123" applyFont="1" fontId="149">
      <alignment vertical="bottom" horizontal="center" wrapText="1"/>
    </xf>
    <xf applyBorder="1" applyAlignment="1" fillId="77" xfId="0" numFmtId="0" borderId="124" applyFont="1" fontId="150" applyFill="1">
      <alignment vertical="center" horizontal="center" wrapText="1"/>
    </xf>
    <xf applyAlignment="1" fillId="0" xfId="0" numFmtId="0" borderId="0" applyFont="1" fontId="151">
      <alignment vertical="center" horizontal="general" wrapText="1"/>
    </xf>
    <xf applyBorder="1" applyAlignment="1" fillId="0" xfId="0" numFmtId="206" borderId="125" applyFont="1" fontId="152" applyNumberFormat="1">
      <alignment vertical="center" horizontal="right" wrapText="1"/>
    </xf>
    <xf applyAlignment="1" fillId="78" xfId="0" numFmtId="207" borderId="0" applyFont="1" fontId="153" applyNumberFormat="1" applyFill="1">
      <alignment vertical="center" horizontal="center" wrapText="1"/>
    </xf>
    <xf applyBorder="1" applyAlignment="1" fillId="0" xfId="0" numFmtId="0" borderId="126" fontId="0">
      <alignment vertical="bottom" horizontal="center" wrapText="1"/>
    </xf>
    <xf applyAlignment="1" fillId="0" xfId="0" numFmtId="0" borderId="0" applyFont="1" fontId="154">
      <alignment vertical="bottom" horizontal="center" wrapText="1"/>
    </xf>
    <xf applyAlignment="1" fillId="0" xfId="0" numFmtId="208" borderId="0" fontId="0" applyNumberFormat="1">
      <alignment vertical="center" horizontal="center" wrapText="1"/>
    </xf>
    <xf applyBorder="1" applyAlignment="1" fillId="0" xfId="0" numFmtId="0" borderId="127" applyFont="1" fontId="155">
      <alignment vertical="bottom" horizontal="center" wrapText="1"/>
    </xf>
    <xf applyAlignment="1" fillId="0" xfId="0" numFmtId="209" borderId="0" fontId="0" applyNumberFormat="1">
      <alignment vertical="center" horizontal="general" wrapText="1"/>
    </xf>
    <xf applyAlignment="1" fillId="0" xfId="0" numFmtId="0" borderId="0" fontId="0" applyNumberFormat="1">
      <alignment vertical="center" horizontal="center" wrapText="1"/>
    </xf>
    <xf applyAlignment="1" fillId="79" xfId="0" numFmtId="210" borderId="0" applyFont="1" fontId="156" applyNumberFormat="1" applyFill="1">
      <alignment vertical="center" horizontal="center" wrapText="1"/>
    </xf>
    <xf applyAlignment="1" fillId="0" xfId="0" numFmtId="0" borderId="0" applyFont="1" fontId="157">
      <alignment vertical="bottom" horizontal="left" wrapText="1"/>
    </xf>
    <xf applyBorder="1" applyAlignment="1" fillId="0" xfId="0" numFmtId="0" borderId="128" fontId="0">
      <alignment vertical="center" horizontal="center" wrapText="1"/>
    </xf>
    <xf applyBorder="1" applyAlignment="1" fillId="80" xfId="0" numFmtId="0" borderId="129" applyFont="1" fontId="158" applyFill="1">
      <alignment vertical="bottom" horizontal="center" wrapText="1"/>
    </xf>
    <xf applyAlignment="1" fillId="81" xfId="0" numFmtId="211" borderId="0" applyFont="1" fontId="159" applyNumberFormat="1" applyFill="1">
      <alignment vertical="center" horizontal="general" wrapText="1"/>
    </xf>
    <xf applyBorder="1" applyAlignment="1" fillId="0" xfId="0" numFmtId="212" borderId="130" fontId="0" applyNumberFormat="1">
      <alignment vertical="center" horizontal="center" wrapText="1"/>
    </xf>
    <xf applyAlignment="1" fillId="82" xfId="0" numFmtId="0" borderId="0" fontId="0" applyFill="1">
      <alignment vertical="center" horizontal="general" wrapText="1"/>
    </xf>
    <xf applyAlignment="1" fillId="83" xfId="0" numFmtId="213" borderId="0" applyFont="1" fontId="160" applyNumberFormat="1" applyFill="1">
      <alignment vertical="center" horizontal="center" wrapText="1"/>
    </xf>
    <xf applyAlignment="1" fillId="0" xfId="0" numFmtId="0" borderId="0" applyFont="1" fontId="161">
      <alignment vertical="center" horizontal="general" wrapText="1"/>
    </xf>
    <xf applyBorder="1" applyAlignment="1" fillId="84" xfId="0" numFmtId="0" borderId="131" applyFont="1" fontId="162" applyFill="1">
      <alignment vertical="bottom" horizontal="center" wrapText="1"/>
    </xf>
    <xf applyBorder="1" applyAlignment="1" fillId="0" xfId="0" numFmtId="0" borderId="132" applyFont="1" fontId="163">
      <alignment vertical="center" horizontal="center" wrapText="1"/>
    </xf>
    <xf applyAlignment="1" fillId="85" xfId="0" numFmtId="0" borderId="0" fontId="0" applyFill="1">
      <alignment vertical="center" horizontal="general" wrapText="1"/>
    </xf>
    <xf applyAlignment="1" fillId="0" xfId="0" numFmtId="4" borderId="0" fontId="0" applyNumberFormat="1">
      <alignment vertical="center" horizontal="general" wrapText="1"/>
    </xf>
    <xf applyBorder="1" applyAlignment="1" fillId="0" xfId="0" numFmtId="0" borderId="133" applyFont="1" fontId="164">
      <alignment vertical="center" horizontal="center" wrapText="1"/>
    </xf>
    <xf applyBorder="1" applyAlignment="1" fillId="0" xfId="0" numFmtId="0" borderId="134" applyFont="1" fontId="165">
      <alignment vertical="bottom" horizontal="center" wrapText="1"/>
    </xf>
    <xf applyAlignment="1" fillId="86" xfId="0" numFmtId="11" borderId="0" applyFont="1" fontId="166" applyNumberFormat="1" applyFill="1">
      <alignment vertical="center" horizontal="center" wrapText="1"/>
    </xf>
    <xf applyBorder="1" applyAlignment="1" fillId="0" xfId="0" numFmtId="0" borderId="135" applyFont="1" fontId="167">
      <alignment vertical="bottom" horizontal="general" wrapText="1"/>
    </xf>
    <xf applyBorder="1" applyAlignment="1" fillId="0" xfId="0" numFmtId="0" borderId="136" applyFont="1" fontId="168">
      <alignment vertical="bottom" horizontal="center" wrapText="1"/>
    </xf>
    <xf applyBorder="1" applyAlignment="1" fillId="0" xfId="0" numFmtId="0" borderId="137" applyFont="1" fontId="169">
      <alignment vertical="bottom" horizontal="center" wrapText="1"/>
    </xf>
    <xf applyAlignment="1" fillId="0" xfId="0" numFmtId="49" borderId="0" fontId="0" applyNumberFormat="1">
      <alignment vertical="center" horizontal="center" wrapText="1"/>
    </xf>
    <xf applyAlignment="1" fillId="0" xfId="0" numFmtId="11" borderId="0" fontId="0" applyNumberFormat="1">
      <alignment vertical="center" horizontal="center" wrapText="1"/>
    </xf>
    <xf applyBorder="1" applyAlignment="1" fillId="0" xfId="0" numFmtId="0" borderId="138" fontId="0">
      <alignment vertical="center" horizontal="general" wrapText="1"/>
    </xf>
    <xf applyBorder="1" applyAlignment="1" fillId="0" xfId="0" numFmtId="214" borderId="139" applyFont="1" fontId="170" applyNumberFormat="1">
      <alignment vertical="center" horizontal="right" wrapText="1"/>
    </xf>
    <xf applyAlignment="1" fillId="0" xfId="0" numFmtId="215" borderId="0" fontId="0" applyNumberFormat="1">
      <alignment vertical="center" horizontal="center" wrapText="1"/>
    </xf>
    <xf applyBorder="1" applyAlignment="1" fillId="87" xfId="0" numFmtId="0" borderId="140" applyFont="1" fontId="171" applyFill="1">
      <alignment vertical="center" horizontal="general" wrapText="1"/>
    </xf>
    <xf applyBorder="1" applyAlignment="1" fillId="0" xfId="0" numFmtId="0" borderId="141" fontId="0">
      <alignment vertical="bottom" horizontal="general" wrapText="1"/>
    </xf>
    <xf applyAlignment="1" fillId="88" xfId="0" numFmtId="0" borderId="0" fontId="0" applyFill="1">
      <alignment vertical="center" horizontal="general" wrapText="1"/>
    </xf>
    <xf applyAlignment="1" fillId="0" xfId="0" numFmtId="0" borderId="0" applyFont="1" fontId="172">
      <alignment vertical="bottom" horizontal="general" wrapText="1"/>
    </xf>
    <xf applyAlignment="1" fillId="89" xfId="0" numFmtId="0" borderId="0" applyFont="1" fontId="173" applyFill="1">
      <alignment vertical="center" horizontal="center" wrapText="1"/>
    </xf>
    <xf applyBorder="1" applyAlignment="1" fillId="0" xfId="0" numFmtId="0" borderId="142" applyFont="1" fontId="174">
      <alignment vertical="bottom" horizontal="center" wrapText="1"/>
    </xf>
    <xf applyBorder="1" applyAlignment="1" fillId="90" xfId="0" numFmtId="0" borderId="143" applyFont="1" fontId="175" applyFill="1">
      <alignment vertical="center" horizontal="general" wrapText="1"/>
    </xf>
    <xf applyAlignment="1" fillId="91" xfId="0" numFmtId="0" borderId="0" applyFont="1" fontId="176" applyFill="1">
      <alignment vertical="center" horizontal="general" wrapText="1"/>
    </xf>
    <xf fillId="0" xfId="0" numFmtId="0" borderId="0" fontId="0"/>
    <xf applyAlignment="1" fillId="0" xfId="0" numFmtId="0" borderId="0" applyFont="1" fontId="177">
      <alignment vertical="bottom" horizontal="general" wrapText="1"/>
    </xf>
    <xf applyAlignment="1" fillId="0" xfId="0" numFmtId="0" borderId="0" fontId="0">
      <alignment vertical="center" horizontal="left" wrapText="1"/>
    </xf>
    <xf applyBorder="1" applyAlignment="1" fillId="0" xfId="0" numFmtId="0" borderId="144" applyFont="1" fontId="178">
      <alignment vertical="bottom" horizontal="center" wrapText="1"/>
    </xf>
    <xf applyBorder="1" applyAlignment="1" fillId="0" xfId="0" numFmtId="0" borderId="145" applyFont="1" fontId="179">
      <alignment vertical="bottom" horizontal="left" wrapText="1"/>
    </xf>
    <xf applyAlignment="1" fillId="0" xfId="0" numFmtId="216" borderId="0" fontId="0" applyNumberFormat="1">
      <alignment vertical="center" horizontal="general" wrapText="1"/>
    </xf>
    <xf applyBorder="1" applyAlignment="1" fillId="0" xfId="0" numFmtId="0" borderId="146" applyFont="1" fontId="180">
      <alignment vertical="bottom" horizontal="center" wrapText="1"/>
    </xf>
    <xf applyBorder="1" applyAlignment="1" fillId="0" xfId="0" numFmtId="217" borderId="147" applyFont="1" fontId="181" applyNumberFormat="1">
      <alignment vertical="bottom" horizontal="right" wrapText="1"/>
    </xf>
    <xf applyBorder="1" applyAlignment="1" fillId="92" xfId="0" numFmtId="218" borderId="148" applyFont="1" fontId="182" applyNumberFormat="1" applyFill="1">
      <alignment vertical="center" horizontal="center" wrapText="1"/>
    </xf>
    <xf applyAlignment="1" fillId="0" xfId="0" numFmtId="0" borderId="0" applyFont="1" fontId="183">
      <alignment vertical="bottom" horizontal="left" wrapText="1"/>
    </xf>
    <xf applyBorder="1" applyAlignment="1" fillId="93" xfId="0" numFmtId="0" borderId="149" applyFont="1" fontId="184" applyFill="1">
      <alignment vertical="bottom" horizontal="center" wrapText="1"/>
    </xf>
    <xf applyBorder="1" applyAlignment="1" fillId="0" xfId="0" numFmtId="0" borderId="150" applyFont="1" fontId="185">
      <alignment vertical="bottom" horizontal="general" wrapText="1"/>
    </xf>
    <xf applyAlignment="1" fillId="0" xfId="0" numFmtId="0" borderId="0" applyFont="1" fontId="186">
      <alignment vertical="center" horizontal="center" wrapText="1"/>
    </xf>
    <xf applyBorder="1" fillId="0" xfId="0" numFmtId="0" borderId="151" applyFont="1" fontId="187"/>
    <xf applyBorder="1" applyAlignment="1" fillId="0" xfId="0" numFmtId="0" borderId="152" applyFont="1" fontId="188">
      <alignment vertical="bottom" horizontal="general" wrapText="1"/>
    </xf>
    <xf applyAlignment="1" fillId="0" xfId="0" numFmtId="219" borderId="0" fontId="0" applyNumberFormat="1">
      <alignment vertical="center" horizontal="center" wrapText="1"/>
    </xf>
    <xf applyBorder="1" applyAlignment="1" fillId="0" xfId="0" numFmtId="0" borderId="153" fontId="0">
      <alignment vertical="bottom" horizontal="general" wrapText="1"/>
    </xf>
    <xf applyAlignment="1" fillId="0" xfId="0" numFmtId="0" borderId="0" applyFont="1" fontId="189">
      <alignment vertical="center" horizontal="general" wrapText="1"/>
    </xf>
    <xf applyBorder="1" applyAlignment="1" fillId="94" xfId="0" numFmtId="0" borderId="154" fontId="0" applyFill="1">
      <alignment vertical="center" horizontal="center" wrapText="1"/>
    </xf>
    <xf applyBorder="1" applyAlignment="1" fillId="0" xfId="0" numFmtId="0" borderId="155" applyFont="1" fontId="190">
      <alignment vertical="center" horizontal="center" wrapText="1"/>
    </xf>
    <xf applyBorder="1" applyAlignment="1" fillId="0" xfId="0" numFmtId="0" borderId="156" applyFont="1" fontId="191">
      <alignment vertical="bottom" horizontal="center" wrapText="1"/>
    </xf>
    <xf applyAlignment="1" fillId="95" xfId="0" numFmtId="0" borderId="0" applyFont="1" fontId="192" applyFill="1">
      <alignment vertical="bottom" horizontal="general" wrapText="1"/>
    </xf>
    <xf applyAlignment="1" fillId="0" xfId="0" numFmtId="3" borderId="0" fontId="0" applyNumberFormat="1">
      <alignment vertical="center" horizontal="right" wrapText="1"/>
    </xf>
    <xf applyAlignment="1" fillId="0" xfId="0" numFmtId="3" borderId="0" fontId="0" applyNumberFormat="1">
      <alignment vertical="center" horizontal="center" wrapText="1"/>
    </xf>
    <xf applyBorder="1" applyAlignment="1" fillId="0" xfId="0" numFmtId="0" borderId="157" applyFont="1" fontId="193">
      <alignment vertical="bottom" horizontal="general" wrapText="1"/>
    </xf>
    <xf applyBorder="1" applyAlignment="1" fillId="0" xfId="0" numFmtId="0" borderId="158" fontId="0">
      <alignment vertical="bottom" horizontal="general" wrapText="1"/>
    </xf>
    <xf applyBorder="1" applyAlignment="1" fillId="0" xfId="0" numFmtId="0" borderId="159" applyFont="1" fontId="194">
      <alignment vertical="bottom" horizontal="center" wrapText="1"/>
    </xf>
    <xf applyBorder="1" applyAlignment="1" fillId="0" xfId="0" numFmtId="0" borderId="160" fontId="0">
      <alignment vertical="bottom" horizontal="general" wrapText="1"/>
    </xf>
    <xf applyAlignment="1" fillId="96" xfId="0" numFmtId="49" borderId="0" fontId="0" applyNumberFormat="1" applyFill="1">
      <alignment vertical="center" horizontal="center" wrapText="1"/>
    </xf>
    <xf applyBorder="1" applyAlignment="1" fillId="97" xfId="0" numFmtId="0" borderId="161" applyFont="1" fontId="195" applyFill="1">
      <alignment vertical="center" horizontal="general" wrapText="1"/>
    </xf>
    <xf applyBorder="1" applyAlignment="1" fillId="0" xfId="0" numFmtId="0" borderId="162" fontId="0">
      <alignment vertical="bottom" horizontal="general" wrapText="1"/>
    </xf>
    <xf applyBorder="1" applyAlignment="1" fillId="0" xfId="0" numFmtId="0" borderId="163" fontId="0">
      <alignment vertical="center" horizontal="right" wrapText="1"/>
    </xf>
    <xf applyBorder="1" applyAlignment="1" fillId="0" xfId="0" numFmtId="0" borderId="164" fontId="0">
      <alignment vertical="center" horizontal="general" wrapText="1"/>
    </xf>
    <xf applyAlignment="1" fillId="98" xfId="0" numFmtId="0" borderId="0" fontId="0" applyFill="1">
      <alignment vertical="center" horizontal="center" wrapText="1"/>
    </xf>
    <xf applyBorder="1" applyAlignment="1" fillId="99" xfId="0" numFmtId="0" borderId="165" fontId="0" applyFill="1">
      <alignment vertical="center" horizontal="general" wrapText="1"/>
    </xf>
    <xf applyAlignment="1" fillId="0" xfId="0" numFmtId="49" borderId="0" applyFont="1" fontId="196" applyNumberFormat="1">
      <alignment vertical="bottom" horizontal="general" wrapText="1"/>
    </xf>
    <xf applyBorder="1" applyAlignment="1" fillId="0" xfId="0" numFmtId="220" borderId="166" applyFont="1" fontId="197" applyNumberFormat="1">
      <alignment vertical="bottom" horizontal="center" wrapText="1"/>
    </xf>
    <xf applyBorder="1" applyAlignment="1" fillId="0" xfId="0" numFmtId="221" borderId="167" applyFont="1" fontId="198" applyNumberFormat="1">
      <alignment vertical="center" horizontal="right" wrapText="1"/>
    </xf>
    <xf applyAlignment="1" fillId="0" xfId="0" numFmtId="0" borderId="0" fontId="0">
      <alignment vertical="bottom" horizontal="center" wrapText="1"/>
    </xf>
    <xf applyAlignment="1" fillId="0" xfId="0" numFmtId="0" borderId="0" applyFont="1" fontId="199">
      <alignment vertical="center" horizontal="center" wrapText="1"/>
    </xf>
    <xf applyBorder="1" applyAlignment="1" fillId="0" xfId="0" numFmtId="0" borderId="168" applyFont="1" fontId="200">
      <alignment vertical="bottom" horizontal="general" wrapText="1"/>
    </xf>
    <xf applyBorder="1" applyAlignment="1" fillId="0" xfId="0" numFmtId="0" borderId="169" applyFont="1" fontId="201">
      <alignment vertical="center" horizontal="center" wrapText="1"/>
    </xf>
    <xf applyBorder="1" applyAlignment="1" fillId="0" xfId="0" numFmtId="0" borderId="170" fontId="0">
      <alignment vertical="bottom" horizontal="general" wrapText="1"/>
    </xf>
    <xf applyAlignment="1" fillId="100" xfId="0" numFmtId="0" borderId="0" applyFont="1" fontId="202" applyFill="1">
      <alignment vertical="center" horizontal="center" wrapText="1"/>
    </xf>
    <xf fillId="0" xfId="0" numFmtId="0" borderId="0" applyFont="1" fontId="203"/>
    <xf applyBorder="1" applyAlignment="1" fillId="101" xfId="0" numFmtId="0" borderId="171" applyFont="1" fontId="204" applyFill="1">
      <alignment vertical="center" horizontal="general" wrapText="1"/>
    </xf>
    <xf applyBorder="1" applyAlignment="1" fillId="102" xfId="0" numFmtId="0" borderId="172" applyFont="1" fontId="205" applyFill="1">
      <alignment vertical="bottom" horizontal="center" wrapText="1"/>
    </xf>
    <xf applyBorder="1" applyAlignment="1" fillId="0" xfId="0" numFmtId="222" borderId="173" applyFont="1" fontId="206" applyNumberFormat="1">
      <alignment vertical="center" horizontal="right" wrapText="1"/>
    </xf>
    <xf applyAlignment="1" fillId="0" xfId="0" numFmtId="0" borderId="0" applyFont="1" fontId="207">
      <alignment vertical="center" horizontal="left" wrapText="1"/>
    </xf>
    <xf applyBorder="1" applyAlignment="1" fillId="103" xfId="0" numFmtId="0" borderId="174" fontId="0" applyFill="1">
      <alignment vertical="center" horizontal="general" wrapText="1"/>
    </xf>
    <xf applyBorder="1" applyAlignment="1" fillId="104" xfId="0" numFmtId="0" borderId="175" applyFont="1" fontId="208" applyFill="1">
      <alignment vertical="center" horizontal="center" wrapText="1"/>
    </xf>
    <xf applyBorder="1" applyAlignment="1" fillId="0" xfId="0" numFmtId="223" borderId="176" fontId="0" applyNumberFormat="1">
      <alignment vertical="center" horizontal="center" wrapText="1"/>
    </xf>
    <xf applyBorder="1" applyAlignment="1" fillId="0" xfId="0" numFmtId="0" borderId="177" fontId="0">
      <alignment vertical="bottom" horizontal="general" wrapText="1"/>
    </xf>
    <xf applyBorder="1" applyAlignment="1" fillId="0" xfId="0" numFmtId="224" borderId="178" applyFont="1" fontId="209" applyNumberFormat="1">
      <alignment vertical="center" horizontal="center" wrapText="1"/>
    </xf>
    <xf applyAlignment="1" fillId="105" xfId="0" numFmtId="0" borderId="0" applyFont="1" fontId="210" applyFill="1">
      <alignment vertical="center" horizontal="center" wrapText="1"/>
    </xf>
    <xf applyBorder="1" applyAlignment="1" fillId="0" xfId="0" numFmtId="225" borderId="179" applyFont="1" fontId="211" applyNumberFormat="1">
      <alignment vertical="center" horizontal="center" wrapText="1"/>
    </xf>
    <xf applyBorder="1" applyAlignment="1" fillId="106" xfId="0" numFmtId="226" borderId="180" fontId="0" applyNumberFormat="1" applyFill="1">
      <alignment vertical="center" horizontal="center" wrapText="1"/>
    </xf>
    <xf applyAlignment="1" fillId="0" xfId="0" numFmtId="0" borderId="0" applyFont="1" fontId="212">
      <alignment vertical="bottom" horizontal="general" wrapText="1"/>
    </xf>
    <xf applyBorder="1" applyAlignment="1" fillId="107" xfId="0" numFmtId="227" borderId="181" applyFont="1" fontId="213" applyNumberFormat="1" applyFill="1">
      <alignment vertical="center" horizontal="general" wrapText="1"/>
    </xf>
    <xf applyBorder="1" applyAlignment="1" fillId="0" xfId="0" numFmtId="0" borderId="182" fontId="0">
      <alignment vertical="bottom" horizontal="general" wrapText="1"/>
    </xf>
    <xf applyAlignment="1" fillId="108" xfId="0" numFmtId="0" borderId="0" applyFont="1" fontId="214" applyFill="1">
      <alignment vertical="center" horizontal="center" wrapText="1"/>
    </xf>
    <xf applyAlignment="1" fillId="0" xfId="0" numFmtId="3" borderId="0" fontId="0" applyNumberFormat="1">
      <alignment vertical="center" horizontal="general" wrapText="1"/>
    </xf>
    <xf applyAlignment="1" fillId="109" xfId="0" numFmtId="0" borderId="0" fontId="0" applyFill="1">
      <alignment vertical="center" horizontal="right" wrapText="1"/>
    </xf>
    <xf applyBorder="1" applyAlignment="1" fillId="0" xfId="0" numFmtId="0" borderId="183" applyFont="1" fontId="215">
      <alignment vertical="center" horizontal="center" wrapText="1"/>
    </xf>
    <xf applyBorder="1" applyAlignment="1" fillId="110" xfId="0" numFmtId="0" borderId="184" applyFont="1" fontId="216" applyFill="1">
      <alignment vertical="center" horizontal="left" wrapText="1"/>
    </xf>
    <xf applyAlignment="1" fillId="0" xfId="0" numFmtId="0" borderId="0" applyFont="1" fontId="217">
      <alignment vertical="center" horizontal="center" wrapText="1"/>
    </xf>
    <xf applyBorder="1" applyAlignment="1" fillId="0" xfId="0" numFmtId="228" borderId="185" fontId="0" applyNumberFormat="1">
      <alignment vertical="center" horizontal="general" wrapText="1"/>
    </xf>
    <xf applyBorder="1" applyAlignment="1" fillId="111" xfId="0" numFmtId="0" borderId="186" applyFont="1" fontId="218" applyFill="1">
      <alignment vertical="center" horizontal="center" wrapText="1"/>
    </xf>
    <xf applyBorder="1" applyAlignment="1" fillId="0" xfId="0" numFmtId="0" borderId="187" fontId="0" applyNumberFormat="1">
      <alignment vertical="center" horizontal="general" wrapText="1"/>
    </xf>
    <xf applyBorder="1" applyAlignment="1" fillId="112" xfId="0" numFmtId="229" borderId="188" fontId="0" applyNumberFormat="1" applyFill="1">
      <alignment vertical="center" horizontal="center" wrapText="1"/>
    </xf>
    <xf applyBorder="1" applyAlignment="1" fillId="0" xfId="0" numFmtId="230" borderId="189" applyFont="1" fontId="219" applyNumberFormat="1">
      <alignment vertical="bottom" horizontal="general" wrapText="1"/>
    </xf>
    <xf applyBorder="1" applyAlignment="1" fillId="0" xfId="0" numFmtId="0" borderId="190" applyFont="1" fontId="220">
      <alignment vertical="center" horizontal="left" wrapText="1"/>
    </xf>
    <xf applyBorder="1" applyAlignment="1" fillId="113" xfId="0" numFmtId="0" borderId="191" applyFont="1" fontId="221" applyFill="1">
      <alignment vertical="center" horizontal="center" wrapText="1"/>
    </xf>
    <xf applyBorder="1" applyAlignment="1" fillId="0" xfId="0" numFmtId="0" borderId="192" applyFont="1" fontId="222">
      <alignment vertical="center" horizontal="center" wrapText="1"/>
    </xf>
    <xf applyBorder="1" applyAlignment="1" fillId="0" xfId="0" numFmtId="0" borderId="193" fontId="0">
      <alignment vertical="center" horizontal="center" wrapText="1"/>
    </xf>
    <xf applyBorder="1" applyAlignment="1" fillId="114" xfId="0" numFmtId="0" borderId="194" applyFont="1" fontId="223" applyFill="1">
      <alignment vertical="bottom" horizontal="center" wrapText="1"/>
    </xf>
    <xf applyAlignment="1" fillId="115" xfId="0" numFmtId="231" borderId="0" fontId="0" applyNumberFormat="1" applyFill="1">
      <alignment vertical="center" horizontal="center" wrapText="1"/>
    </xf>
    <xf applyBorder="1" applyAlignment="1" fillId="116" xfId="0" numFmtId="3" borderId="195" fontId="0" applyNumberFormat="1" applyFill="1">
      <alignment vertical="center" horizontal="center" wrapText="1"/>
    </xf>
    <xf applyBorder="1" applyAlignment="1" fillId="0" xfId="0" numFmtId="232" borderId="196" fontId="0" applyNumberFormat="1">
      <alignment vertical="center" horizontal="right" wrapText="1"/>
    </xf>
    <xf applyAlignment="1" fillId="117" xfId="0" numFmtId="0" borderId="0" applyFont="1" fontId="224" applyFill="1">
      <alignment vertical="bottom" horizontal="center" wrapText="1"/>
    </xf>
    <xf applyBorder="1" applyAlignment="1" fillId="0" xfId="0" numFmtId="0" borderId="197" applyFont="1" fontId="225">
      <alignment vertical="bottom" horizontal="left" wrapText="1"/>
    </xf>
    <xf applyBorder="1" applyAlignment="1" fillId="0" xfId="0" numFmtId="0" borderId="198" applyFont="1" fontId="226">
      <alignment vertical="center" horizontal="left" wrapText="1"/>
    </xf>
    <xf applyBorder="1" applyAlignment="1" fillId="118" xfId="0" numFmtId="0" borderId="199" applyFont="1" fontId="227" applyFill="1">
      <alignment vertical="center" horizontal="center" wrapText="1"/>
    </xf>
    <xf applyBorder="1" applyAlignment="1" fillId="0" xfId="0" numFmtId="0" borderId="200" applyFont="1" fontId="228">
      <alignment vertical="bottom" horizontal="general" wrapText="1"/>
    </xf>
    <xf applyAlignment="1" fillId="119" xfId="0" numFmtId="0" borderId="0" applyFont="1" fontId="229" applyFill="1">
      <alignment vertical="center" horizontal="center" wrapText="1"/>
    </xf>
    <xf applyBorder="1" applyAlignment="1" fillId="0" xfId="0" numFmtId="0" borderId="201" applyFont="1" fontId="230">
      <alignment vertical="bottom" horizontal="center" wrapText="1"/>
    </xf>
    <xf applyBorder="1" applyAlignment="1" fillId="0" xfId="0" numFmtId="0" borderId="202" fontId="0">
      <alignment vertical="center" horizontal="left" wrapText="1"/>
    </xf>
    <xf applyAlignment="1" fillId="0" xfId="0" numFmtId="0" borderId="0" applyFont="1" fontId="231">
      <alignment vertical="center" horizontal="center" wrapText="1"/>
    </xf>
    <xf applyAlignment="1" fillId="120" xfId="0" numFmtId="0" borderId="0" fontId="0" applyFill="1">
      <alignment vertical="center" horizontal="center" wrapText="1"/>
    </xf>
    <xf applyBorder="1" applyAlignment="1" fillId="0" xfId="0" numFmtId="233" borderId="203" applyFont="1" fontId="232" applyNumberFormat="1">
      <alignment vertical="center" horizontal="center" wrapText="1"/>
    </xf>
    <xf applyAlignment="1" fillId="0" xfId="0" numFmtId="0" borderId="0" applyFont="1" fontId="233">
      <alignment vertical="bottom" horizontal="center" wrapText="1"/>
    </xf>
    <xf applyBorder="1" applyAlignment="1" fillId="0" xfId="0" numFmtId="3" borderId="204" fontId="0" applyNumberFormat="1">
      <alignment vertical="center" horizontal="general" wrapText="1"/>
    </xf>
    <xf applyBorder="1" applyAlignment="1" fillId="0" xfId="0" numFmtId="0" borderId="205" applyFont="1" fontId="234">
      <alignment vertical="bottom" horizontal="center" wrapText="1"/>
    </xf>
    <xf applyAlignment="1" fillId="0" xfId="0" numFmtId="4" borderId="0" fontId="0" applyNumberFormat="1">
      <alignment vertical="center" horizontal="right" wrapText="1"/>
    </xf>
    <xf applyAlignment="1" fillId="121" xfId="0" numFmtId="0" borderId="0" applyFont="1" fontId="235" applyNumberFormat="1" applyFill="1">
      <alignment vertical="center" horizontal="center" wrapText="1"/>
    </xf>
    <xf applyBorder="1" applyAlignment="1" fillId="0" xfId="0" numFmtId="0" borderId="206" fontId="0">
      <alignment vertical="center" horizontal="general" wrapText="1"/>
    </xf>
    <xf applyBorder="1" applyAlignment="1" fillId="0" xfId="0" numFmtId="234" borderId="207" fontId="0" applyNumberFormat="1">
      <alignment vertical="center" horizontal="center" wrapText="1"/>
    </xf>
    <xf applyBorder="1" applyAlignment="1" fillId="0" xfId="0" numFmtId="235" borderId="208" applyFont="1" fontId="236" applyNumberFormat="1">
      <alignment vertical="center" horizontal="center" wrapText="1"/>
    </xf>
    <xf applyBorder="1" applyAlignment="1" fillId="122" xfId="0" numFmtId="0" borderId="209" applyFont="1" fontId="237" applyFill="1">
      <alignment vertical="center" horizontal="center" wrapText="1"/>
    </xf>
    <xf applyAlignment="1" fillId="0" xfId="0" numFmtId="49" borderId="0" applyFont="1" fontId="238" applyNumberFormat="1">
      <alignment vertical="center" horizontal="center" wrapText="1"/>
    </xf>
    <xf applyBorder="1" applyAlignment="1" fillId="0" xfId="0" numFmtId="0" borderId="210" applyFont="1" fontId="239">
      <alignment vertical="bottom" horizontal="general" wrapText="1"/>
    </xf>
    <xf applyBorder="1" applyAlignment="1" fillId="123" xfId="0" numFmtId="0" borderId="211" applyFont="1" fontId="240" applyFill="1">
      <alignment vertical="bottom" horizontal="center" wrapText="1"/>
    </xf>
    <xf applyBorder="1" applyAlignment="1" fillId="0" xfId="0" numFmtId="0" borderId="212" applyFont="1" fontId="241">
      <alignment vertical="bottom" horizontal="general" wrapText="1"/>
    </xf>
    <xf applyAlignment="1" fillId="124" xfId="0" numFmtId="0" borderId="0" applyFont="1" fontId="242" applyFill="1">
      <alignment vertical="bottom" horizontal="general" wrapText="1"/>
    </xf>
    <xf applyAlignment="1" fillId="0" xfId="0" numFmtId="236" borderId="0" fontId="0" applyNumberFormat="1">
      <alignment vertical="center" horizontal="left" wrapText="1"/>
    </xf>
    <xf applyBorder="1" applyAlignment="1" fillId="0" xfId="0" numFmtId="0" borderId="213" applyFont="1" fontId="243">
      <alignment vertical="bottom" horizontal="general" wrapText="1"/>
    </xf>
    <xf applyAlignment="1" fillId="0" xfId="0" numFmtId="0" borderId="0" applyFont="1" fontId="244">
      <alignment vertical="center" horizontal="general" wrapText="1"/>
    </xf>
    <xf applyBorder="1" applyAlignment="1" fillId="0" xfId="0" numFmtId="0" borderId="214" fontId="0">
      <alignment vertical="center" horizontal="center" wrapText="1"/>
    </xf>
    <xf applyAlignment="1" fillId="0" xfId="0" numFmtId="0" borderId="0" applyFont="1" fontId="245">
      <alignment vertical="bottom" horizontal="center" wrapText="1"/>
    </xf>
    <xf applyBorder="1" applyAlignment="1" fillId="125" xfId="0" numFmtId="0" borderId="215" fontId="0" applyFill="1">
      <alignment vertical="center" horizontal="general" wrapText="1"/>
    </xf>
    <xf applyAlignment="1" fillId="126" xfId="0" numFmtId="0" borderId="0" fontId="0" applyFill="1">
      <alignment vertical="center" horizontal="center" wrapText="1"/>
    </xf>
    <xf applyBorder="1" applyAlignment="1" fillId="127" xfId="0" numFmtId="0" borderId="216" fontId="0" applyFill="1">
      <alignment vertical="center" horizontal="general" wrapText="1"/>
    </xf>
    <xf applyBorder="1" applyAlignment="1" fillId="0" xfId="0" numFmtId="0" borderId="217" fontId="0">
      <alignment vertical="center" horizontal="general" wrapText="1"/>
    </xf>
    <xf applyAlignment="1" fillId="0" xfId="0" numFmtId="0" borderId="0" applyFont="1" fontId="246" applyNumberFormat="1">
      <alignment vertical="center" horizontal="left" wrapText="1"/>
    </xf>
    <xf applyAlignment="1" fillId="128" xfId="0" numFmtId="0" borderId="0" applyFont="1" fontId="247" applyFill="1">
      <alignment vertical="center" horizontal="right" wrapText="1"/>
    </xf>
    <xf applyAlignment="1" fillId="129" xfId="0" numFmtId="0" borderId="0" applyFont="1" fontId="248" applyFill="1">
      <alignment vertical="center" horizontal="general"/>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9.0"/>
    <col min="2" customWidth="1" max="2" width="10.29"/>
    <col min="3" customWidth="1" max="3" width="3.71"/>
    <col min="4" customWidth="1" max="4" width="3.57"/>
    <col min="5" customWidth="1" max="5" width="3.43"/>
    <col min="6" customWidth="1" max="6" width="6.14"/>
    <col min="7" customWidth="1" max="7" width="47.71"/>
    <col min="8" customWidth="1" max="8" width="4.0"/>
    <col min="9" customWidth="1" max="12" width="23.0"/>
    <col min="13" customWidth="1" max="16" width="20.71"/>
    <col min="17" customWidth="1" max="17" width="74.0"/>
    <col min="18" customWidth="1" max="18" width="8.14"/>
    <col min="19" customWidth="1" max="19" width="6.57"/>
    <col min="20" customWidth="1" max="20" width="2.71"/>
  </cols>
  <sheetData>
    <row customHeight="1" r="1" ht="32.25">
      <c t="s" s="141" r="A1">
        <v>0</v>
      </c>
      <c t="s" s="141" r="B1">
        <v>1</v>
      </c>
      <c t="s" s="367" r="C1">
        <v>2</v>
      </c>
      <c t="s" s="141" r="D1">
        <v>3</v>
      </c>
      <c t="s" s="141" r="E1">
        <v>4</v>
      </c>
      <c t="s" s="141" r="F1">
        <v>5</v>
      </c>
      <c t="s" s="141" r="G1">
        <v>6</v>
      </c>
      <c t="s" s="141" r="H1">
        <v>7</v>
      </c>
      <c t="s" s="141" r="I1">
        <v>8</v>
      </c>
      <c t="s" s="141" r="J1">
        <v>9</v>
      </c>
      <c t="s" s="141" r="K1">
        <v>10</v>
      </c>
      <c t="s" s="141" r="L1">
        <v>11</v>
      </c>
      <c t="s" s="141" r="M1">
        <v>12</v>
      </c>
      <c t="s" s="141" r="N1">
        <v>13</v>
      </c>
      <c t="s" s="141" r="O1">
        <v>14</v>
      </c>
      <c t="s" s="141" r="P1">
        <v>15</v>
      </c>
      <c t="s" s="227" r="Q1">
        <v>16</v>
      </c>
      <c t="s" s="141" r="R1">
        <v>17</v>
      </c>
      <c t="s" s="264" r="S1">
        <v>18</v>
      </c>
    </row>
    <row r="2">
      <c t="s" r="A2">
        <v>19</v>
      </c>
      <c t="s" s="18" r="B2">
        <v>20</v>
      </c>
      <c t="s" s="255" r="C2">
        <v>21</v>
      </c>
      <c s="139" r="D2">
        <v>1</v>
      </c>
      <c s="139" r="E2">
        <v>79</v>
      </c>
      <c t="s" s="139" r="F2">
        <v>22</v>
      </c>
      <c t="s" s="18" r="G2">
        <v>23</v>
      </c>
      <c s="139" r="H2"/>
      <c s="6" r="I2"/>
      <c s="6" r="J2"/>
      <c s="6" r="K2"/>
      <c s="6" r="L2"/>
      <c s="58" r="M2"/>
      <c s="58" r="N2"/>
      <c s="58" r="O2"/>
      <c s="58" r="P2"/>
      <c t="s" s="18" r="Q2">
        <v>24</v>
      </c>
      <c t="s" s="139" r="R2">
        <v>25</v>
      </c>
      <c s="264" r="S2">
        <v>80</v>
      </c>
    </row>
    <row r="3">
      <c t="s" r="A3">
        <v>19</v>
      </c>
      <c t="s" s="18" r="B3">
        <v>26</v>
      </c>
      <c t="s" s="255" r="C3">
        <v>27</v>
      </c>
      <c s="139" r="D3">
        <v>2</v>
      </c>
      <c s="139" r="E3">
        <v>81</v>
      </c>
      <c t="s" s="139" r="F3">
        <v>22</v>
      </c>
      <c t="s" s="18" r="G3">
        <v>28</v>
      </c>
      <c s="139" r="H3"/>
      <c s="6" r="I3"/>
      <c s="6" r="J3"/>
      <c s="6" r="K3"/>
      <c s="6" r="L3"/>
      <c s="58" r="M3"/>
      <c s="58" r="N3"/>
      <c s="58" r="O3"/>
      <c s="58" r="P3"/>
      <c s="18" r="Q3"/>
      <c t="s" s="139" r="R3">
        <v>25</v>
      </c>
      <c s="264" r="S3">
        <v>80</v>
      </c>
    </row>
    <row r="4">
      <c t="s" r="A4">
        <v>29</v>
      </c>
      <c t="s" s="18" r="B4">
        <v>30</v>
      </c>
      <c t="s" s="255" r="C4">
        <v>31</v>
      </c>
      <c s="139" r="D4">
        <v>3</v>
      </c>
      <c s="139" r="E4">
        <v>70</v>
      </c>
      <c t="s" s="139" r="F4">
        <v>22</v>
      </c>
      <c t="s" s="18" r="G4">
        <v>32</v>
      </c>
      <c s="139" r="H4"/>
      <c s="6" r="I4"/>
      <c s="6" r="J4"/>
      <c s="6" r="K4"/>
      <c s="6" r="L4"/>
      <c s="58" r="M4"/>
      <c s="58" r="N4"/>
      <c s="58" r="O4"/>
      <c s="58" r="P4"/>
      <c s="18" r="Q4"/>
      <c t="s" s="139" r="R4">
        <v>25</v>
      </c>
      <c s="264" r="S4">
        <v>55</v>
      </c>
    </row>
    <row r="5">
      <c t="s" r="A5">
        <v>29</v>
      </c>
      <c t="s" s="18" r="B5">
        <v>33</v>
      </c>
      <c t="s" s="255" r="C5">
        <v>34</v>
      </c>
      <c s="139" r="D5">
        <v>4</v>
      </c>
      <c s="139" r="E5">
        <v>71</v>
      </c>
      <c t="s" s="139" r="F5">
        <v>22</v>
      </c>
      <c t="s" s="18" r="G5">
        <v>35</v>
      </c>
      <c s="139" r="H5"/>
      <c s="6" r="I5"/>
      <c s="6" r="J5"/>
      <c s="6" r="K5"/>
      <c s="6" r="L5"/>
      <c s="58" r="M5"/>
      <c s="58" r="N5"/>
      <c s="58" r="O5"/>
      <c s="58" r="P5"/>
      <c s="18" r="Q5"/>
      <c t="s" s="139" r="R5">
        <v>25</v>
      </c>
      <c s="264" r="S5">
        <v>55</v>
      </c>
    </row>
    <row r="6">
      <c t="s" r="A6">
        <v>36</v>
      </c>
      <c t="s" s="18" r="B6">
        <v>37</v>
      </c>
      <c t="s" s="255" r="C6">
        <v>38</v>
      </c>
      <c s="139" r="D6">
        <v>5</v>
      </c>
      <c s="139" r="E6">
        <v>95</v>
      </c>
      <c t="s" s="139" r="F6">
        <v>22</v>
      </c>
      <c t="s" s="18" r="G6">
        <v>39</v>
      </c>
      <c s="139" r="H6"/>
      <c t="s" s="15" r="I6">
        <v>40</v>
      </c>
      <c t="s" s="15" r="J6">
        <v>41</v>
      </c>
      <c t="s" s="15" r="K6">
        <v>42</v>
      </c>
      <c s="58" r="L6"/>
      <c t="s" s="15" r="M6">
        <v>43</v>
      </c>
      <c t="s" s="15" r="N6">
        <v>44</v>
      </c>
      <c t="s" s="15" r="O6">
        <v>45</v>
      </c>
      <c s="58" r="P6"/>
      <c t="s" s="18" r="Q6">
        <v>46</v>
      </c>
      <c t="s" s="139" r="R6">
        <v>25</v>
      </c>
      <c s="264" r="S6">
        <v>25</v>
      </c>
    </row>
    <row r="7">
      <c t="s" r="A7">
        <v>36</v>
      </c>
      <c t="s" s="18" r="B7">
        <v>47</v>
      </c>
      <c t="s" s="255" r="C7">
        <v>48</v>
      </c>
      <c s="139" r="D7">
        <v>6</v>
      </c>
      <c s="139" r="E7">
        <v>92</v>
      </c>
      <c t="s" s="139" r="F7">
        <v>22</v>
      </c>
      <c t="s" s="18" r="G7">
        <v>49</v>
      </c>
      <c s="139" r="H7"/>
      <c s="58" r="I7"/>
      <c s="15" r="J7"/>
      <c s="58" r="K7"/>
      <c s="6" r="L7"/>
      <c s="58" r="M7"/>
      <c s="58" r="N7"/>
      <c s="58" r="O7"/>
      <c s="58" r="P7"/>
      <c s="18" r="Q7"/>
      <c t="s" s="139" r="R7">
        <v>25</v>
      </c>
      <c s="264" r="S7">
        <v>25</v>
      </c>
    </row>
    <row r="8">
      <c t="s" r="A8">
        <v>36</v>
      </c>
      <c t="s" s="18" r="B8">
        <v>50</v>
      </c>
      <c t="s" s="255" r="C8">
        <v>51</v>
      </c>
      <c s="139" r="D8">
        <v>7</v>
      </c>
      <c s="139" r="E8">
        <v>93</v>
      </c>
      <c t="s" s="139" r="F8">
        <v>22</v>
      </c>
      <c t="s" s="18" r="G8">
        <v>52</v>
      </c>
      <c s="139" r="H8"/>
      <c s="6" r="I8"/>
      <c s="6" r="J8"/>
      <c s="6" r="K8"/>
      <c s="6" r="L8"/>
      <c s="58" r="M8"/>
      <c s="58" r="N8"/>
      <c s="58" r="O8"/>
      <c s="58" r="P8"/>
      <c s="18" r="Q8"/>
      <c t="s" s="139" r="R8">
        <v>25</v>
      </c>
      <c s="264" r="S8">
        <v>25</v>
      </c>
    </row>
    <row r="9">
      <c t="s" r="A9">
        <v>36</v>
      </c>
      <c t="s" s="18" r="B9">
        <v>53</v>
      </c>
      <c t="s" s="255" r="C9">
        <v>54</v>
      </c>
      <c s="139" r="D9">
        <v>8</v>
      </c>
      <c s="139" r="E9">
        <v>94</v>
      </c>
      <c t="s" s="139" r="F9">
        <v>22</v>
      </c>
      <c t="s" s="18" r="G9">
        <v>55</v>
      </c>
      <c s="139" r="H9"/>
      <c s="6" r="I9"/>
      <c s="6" r="J9"/>
      <c s="6" r="K9"/>
      <c s="6" r="L9"/>
      <c s="58" r="M9"/>
      <c s="58" r="N9"/>
      <c s="58" r="O9"/>
      <c s="58" r="P9"/>
      <c s="18" r="Q9"/>
      <c t="s" s="139" r="R9">
        <v>25</v>
      </c>
      <c s="264" r="S9">
        <v>25</v>
      </c>
    </row>
    <row r="10">
      <c t="s" r="A10">
        <v>56</v>
      </c>
      <c t="s" s="18" r="B10">
        <v>57</v>
      </c>
      <c t="s" s="255" r="C10">
        <v>58</v>
      </c>
      <c s="139" r="D10">
        <v>9</v>
      </c>
      <c s="139" r="E10">
        <v>73</v>
      </c>
      <c t="s" s="139" r="F10">
        <v>59</v>
      </c>
      <c t="s" s="18" r="G10">
        <v>60</v>
      </c>
      <c s="139" r="H10"/>
      <c s="6" r="I10"/>
      <c s="6" r="J10"/>
      <c s="6" r="K10"/>
      <c s="6" r="L10"/>
      <c s="58" r="M10"/>
      <c s="58" r="N10"/>
      <c s="58" r="O10"/>
      <c s="58" r="P10"/>
      <c t="s" s="18" r="Q10">
        <v>61</v>
      </c>
      <c t="s" s="139" r="R10">
        <v>25</v>
      </c>
      <c s="264" r="S10">
        <v>22</v>
      </c>
    </row>
    <row r="11">
      <c t="s" r="A11">
        <v>56</v>
      </c>
      <c t="s" s="18" r="B11">
        <v>62</v>
      </c>
      <c t="s" s="255" r="C11">
        <v>63</v>
      </c>
      <c s="139" r="D11">
        <v>10</v>
      </c>
      <c s="139" r="E11">
        <v>74</v>
      </c>
      <c t="s" s="139" r="F11">
        <v>22</v>
      </c>
      <c t="s" s="18" r="G11">
        <v>64</v>
      </c>
      <c s="139" r="H11"/>
      <c s="6" r="I11"/>
      <c s="6" r="J11"/>
      <c s="6" r="K11"/>
      <c s="6" r="L11"/>
      <c s="58" r="M11"/>
      <c s="58" r="N11"/>
      <c s="58" r="O11"/>
      <c s="58" r="P11"/>
      <c s="18" r="Q11"/>
      <c t="s" s="139" r="R11">
        <v>25</v>
      </c>
      <c s="264" r="S11">
        <v>22</v>
      </c>
    </row>
    <row r="12">
      <c t="s" r="A12">
        <v>56</v>
      </c>
      <c t="s" s="18" r="B12">
        <v>65</v>
      </c>
      <c t="s" s="255" r="C12">
        <v>66</v>
      </c>
      <c s="139" r="D12">
        <v>11</v>
      </c>
      <c s="139" r="E12">
        <v>75</v>
      </c>
      <c t="s" s="139" r="F12">
        <v>22</v>
      </c>
      <c t="s" s="18" r="G12">
        <v>67</v>
      </c>
      <c s="139" r="H12"/>
      <c s="6" r="I12"/>
      <c s="6" r="J12"/>
      <c s="6" r="K12"/>
      <c s="6" r="L12"/>
      <c s="58" r="M12"/>
      <c s="58" r="N12"/>
      <c s="58" r="O12"/>
      <c s="58" r="P12"/>
      <c s="18" r="Q12"/>
      <c t="s" s="139" r="R12">
        <v>25</v>
      </c>
      <c s="264" r="S12">
        <v>22</v>
      </c>
    </row>
    <row r="13">
      <c t="s" r="A13">
        <v>68</v>
      </c>
      <c t="s" s="18" r="B13">
        <v>69</v>
      </c>
      <c t="s" s="255" r="C13">
        <v>70</v>
      </c>
      <c s="139" r="D13">
        <v>12</v>
      </c>
      <c s="139" r="E13">
        <v>90</v>
      </c>
      <c t="s" s="139" r="F13">
        <v>22</v>
      </c>
      <c t="s" s="18" r="G13">
        <v>71</v>
      </c>
      <c s="139" r="H13"/>
      <c t="s" s="15" r="I13">
        <v>72</v>
      </c>
      <c t="s" s="15" r="J13">
        <v>73</v>
      </c>
      <c t="s" s="15" r="K13">
        <v>74</v>
      </c>
      <c t="s" s="15" r="L13">
        <v>75</v>
      </c>
      <c t="s" s="15" r="M13">
        <v>76</v>
      </c>
      <c t="s" s="15" r="N13">
        <v>77</v>
      </c>
      <c t="s" s="15" r="O13">
        <v>78</v>
      </c>
      <c t="s" s="15" r="P13">
        <v>79</v>
      </c>
      <c t="s" s="18" r="Q13">
        <v>80</v>
      </c>
      <c t="s" s="139" r="R13">
        <v>25</v>
      </c>
      <c s="264" r="S13">
        <v>110</v>
      </c>
    </row>
    <row r="14">
      <c t="s" r="A14">
        <v>68</v>
      </c>
      <c t="s" s="18" r="B14">
        <v>81</v>
      </c>
      <c t="s" s="255" r="C14">
        <v>82</v>
      </c>
      <c s="139" r="D14">
        <v>13</v>
      </c>
      <c s="139" r="E14">
        <v>113</v>
      </c>
      <c t="s" s="139" r="F14">
        <v>22</v>
      </c>
      <c t="s" s="18" r="G14">
        <v>83</v>
      </c>
      <c s="139" r="H14"/>
      <c s="15" r="I14"/>
      <c s="15" r="J14"/>
      <c s="58" r="K14"/>
      <c t="s" s="15" r="L14">
        <v>84</v>
      </c>
      <c s="58" r="M14"/>
      <c s="58" r="N14"/>
      <c s="58" r="O14"/>
      <c t="s" s="58" r="P14">
        <v>85</v>
      </c>
      <c s="18" r="Q14"/>
      <c t="s" s="139" r="R14">
        <v>25</v>
      </c>
      <c s="264" r="S14">
        <v>110</v>
      </c>
    </row>
    <row r="15">
      <c t="s" r="A15">
        <v>68</v>
      </c>
      <c t="s" s="18" r="B15">
        <v>86</v>
      </c>
      <c t="s" s="255" r="C15">
        <v>87</v>
      </c>
      <c s="139" r="D15">
        <v>14</v>
      </c>
      <c s="139" r="E15">
        <v>114</v>
      </c>
      <c t="s" s="139" r="F15">
        <v>22</v>
      </c>
      <c t="s" s="18" r="G15">
        <v>88</v>
      </c>
      <c s="139" r="H15"/>
      <c s="15" r="I15"/>
      <c s="15" r="J15"/>
      <c s="58" r="K15"/>
      <c s="6" r="L15"/>
      <c s="58" r="M15"/>
      <c s="58" r="N15"/>
      <c s="58" r="O15"/>
      <c s="58" r="P15"/>
      <c s="18" r="Q15"/>
      <c t="s" s="139" r="R15">
        <v>25</v>
      </c>
      <c s="264" r="S15">
        <v>110</v>
      </c>
    </row>
    <row r="16">
      <c t="s" r="A16">
        <v>89</v>
      </c>
      <c t="s" s="18" r="B16">
        <v>90</v>
      </c>
      <c t="s" s="255" r="C16">
        <v>91</v>
      </c>
      <c s="139" r="D16">
        <v>15</v>
      </c>
      <c s="139" r="E16">
        <v>118</v>
      </c>
      <c t="s" s="139" r="F16">
        <v>22</v>
      </c>
      <c t="s" s="18" r="G16">
        <v>92</v>
      </c>
      <c s="139" r="H16"/>
      <c s="6" r="I16"/>
      <c s="6" r="J16"/>
      <c s="6" r="K16"/>
      <c s="6" r="L16"/>
      <c s="58" r="M16"/>
      <c s="58" r="N16"/>
      <c s="58" r="O16"/>
      <c s="58" r="P16"/>
      <c s="18" r="Q16"/>
      <c t="s" s="139" r="R16">
        <v>25</v>
      </c>
      <c s="264" r="S16">
        <v>120</v>
      </c>
    </row>
    <row r="17">
      <c t="s" r="A17">
        <v>89</v>
      </c>
      <c t="s" s="18" r="B17">
        <v>93</v>
      </c>
      <c t="s" s="255" r="C17">
        <v>94</v>
      </c>
      <c s="139" r="D17">
        <v>16</v>
      </c>
      <c s="139" r="E17">
        <v>117</v>
      </c>
      <c t="s" s="139" r="F17">
        <v>22</v>
      </c>
      <c t="s" s="18" r="G17">
        <v>95</v>
      </c>
      <c s="139" r="H17"/>
      <c s="6" r="I17"/>
      <c s="6" r="J17"/>
      <c s="6" r="K17"/>
      <c s="6" r="L17"/>
      <c s="58" r="M17"/>
      <c s="58" r="N17"/>
      <c s="58" r="O17"/>
      <c s="58" r="P17"/>
      <c s="18" r="Q17"/>
      <c t="s" s="139" r="R17">
        <v>25</v>
      </c>
      <c s="264" r="S17">
        <v>120</v>
      </c>
    </row>
    <row r="18">
      <c t="s" r="A18">
        <v>89</v>
      </c>
      <c t="s" s="18" r="B18">
        <v>96</v>
      </c>
      <c t="s" s="255" r="C18">
        <v>97</v>
      </c>
      <c s="139" r="D18">
        <v>17</v>
      </c>
      <c s="139" r="E18">
        <v>120</v>
      </c>
      <c t="s" s="139" r="F18">
        <v>22</v>
      </c>
      <c t="s" s="18" r="G18">
        <v>98</v>
      </c>
      <c s="139" r="H18"/>
      <c s="6" r="I18"/>
      <c s="6" r="J18"/>
      <c s="6" r="K18"/>
      <c s="6" r="L18"/>
      <c s="58" r="M18"/>
      <c s="58" r="N18"/>
      <c s="58" r="O18"/>
      <c s="58" r="P18"/>
      <c s="18" r="Q18"/>
      <c t="s" s="139" r="R18">
        <v>25</v>
      </c>
      <c s="264" r="S18">
        <v>120</v>
      </c>
    </row>
    <row r="19">
      <c t="s" r="A19">
        <v>99</v>
      </c>
      <c t="s" s="18" r="B19">
        <v>100</v>
      </c>
      <c t="s" s="255" r="C19">
        <v>101</v>
      </c>
      <c s="139" r="D19">
        <v>18</v>
      </c>
      <c s="139" r="E19">
        <v>91</v>
      </c>
      <c t="s" s="139" r="F19">
        <v>22</v>
      </c>
      <c t="s" s="18" r="G19">
        <v>102</v>
      </c>
      <c s="139" r="H19"/>
      <c t="s" s="15" r="I19">
        <v>103</v>
      </c>
      <c t="s" s="15" r="J19">
        <v>104</v>
      </c>
      <c t="s" s="15" r="K19">
        <v>105</v>
      </c>
      <c t="s" s="15" r="L19">
        <v>106</v>
      </c>
      <c t="s" s="15" r="M19">
        <v>107</v>
      </c>
      <c t="s" s="15" r="N19">
        <v>108</v>
      </c>
      <c t="s" s="15" r="O19">
        <v>109</v>
      </c>
      <c t="s" s="58" r="P19">
        <v>110</v>
      </c>
      <c t="s" s="18" r="Q19">
        <v>80</v>
      </c>
      <c t="s" s="139" r="R19">
        <v>25</v>
      </c>
      <c s="264" r="S19">
        <v>125</v>
      </c>
    </row>
    <row r="20">
      <c t="s" r="A20">
        <v>99</v>
      </c>
      <c t="s" s="18" r="B20">
        <v>111</v>
      </c>
      <c t="s" s="255" r="C20">
        <v>112</v>
      </c>
      <c s="139" r="D20">
        <v>19</v>
      </c>
      <c s="139" r="E20">
        <v>115</v>
      </c>
      <c t="s" s="139" r="F20">
        <v>22</v>
      </c>
      <c t="s" s="18" r="G20">
        <v>113</v>
      </c>
      <c s="139" r="H20"/>
      <c s="58" r="I20"/>
      <c s="15" r="J20"/>
      <c s="58" r="K20"/>
      <c s="6" r="L20"/>
      <c s="58" r="M20"/>
      <c s="58" r="N20"/>
      <c s="58" r="O20"/>
      <c s="58" r="P20"/>
      <c s="18" r="Q20"/>
      <c t="s" s="139" r="R20">
        <v>25</v>
      </c>
      <c s="264" r="S20">
        <v>125</v>
      </c>
    </row>
    <row r="21">
      <c t="s" r="A21">
        <v>99</v>
      </c>
      <c t="s" s="18" r="B21">
        <v>114</v>
      </c>
      <c t="s" s="255" r="C21">
        <v>115</v>
      </c>
      <c s="139" r="D21">
        <v>20</v>
      </c>
      <c s="139" r="E21">
        <v>116</v>
      </c>
      <c t="s" s="139" r="F21">
        <v>22</v>
      </c>
      <c t="s" s="18" r="G21">
        <v>116</v>
      </c>
      <c s="139" r="H21"/>
      <c s="58" r="I21"/>
      <c s="15" r="J21"/>
      <c s="15" r="K21"/>
      <c s="6" r="L21"/>
      <c s="58" r="M21"/>
      <c s="58" r="N21"/>
      <c s="58" r="O21"/>
      <c s="58" r="P21"/>
      <c s="18" r="Q21"/>
      <c t="s" s="139" r="R21">
        <v>25</v>
      </c>
      <c s="264" r="S21">
        <v>125</v>
      </c>
    </row>
    <row r="22">
      <c t="s" r="A22">
        <v>117</v>
      </c>
      <c t="s" s="18" r="B22">
        <v>118</v>
      </c>
      <c t="s" s="255" r="C22">
        <v>119</v>
      </c>
      <c s="139" r="D22">
        <v>21</v>
      </c>
      <c s="139" r="E22">
        <v>119</v>
      </c>
      <c t="s" s="139" r="F22">
        <v>22</v>
      </c>
      <c t="s" s="18" r="G22">
        <v>120</v>
      </c>
      <c s="139" r="H22"/>
      <c s="15" r="I22"/>
      <c s="15" r="J22"/>
      <c s="15" r="K22"/>
      <c s="6" r="L22"/>
      <c s="58" r="M22"/>
      <c s="58" r="N22"/>
      <c s="58" r="O22"/>
      <c s="58" r="P22"/>
      <c s="18" r="Q22"/>
      <c t="s" s="139" r="R22">
        <v>25</v>
      </c>
      <c s="264" r="S22">
        <v>135</v>
      </c>
    </row>
    <row r="23">
      <c t="s" r="A23">
        <v>121</v>
      </c>
      <c t="s" s="18" r="B23">
        <v>122</v>
      </c>
      <c t="s" s="255" r="C23">
        <v>123</v>
      </c>
      <c s="139" r="D23">
        <v>22</v>
      </c>
      <c t="s" s="139" r="E23">
        <v>124</v>
      </c>
      <c s="139" r="F23"/>
      <c t="s" s="18" r="G23">
        <v>125</v>
      </c>
      <c s="139" r="H23"/>
      <c s="15" r="I23"/>
      <c s="15" r="J23"/>
      <c s="15" r="K23"/>
      <c s="6" r="L23"/>
      <c s="58" r="M23"/>
      <c s="58" r="N23"/>
      <c s="58" r="O23"/>
      <c s="58" r="P23"/>
      <c s="18" r="Q23"/>
      <c s="139" r="R23"/>
      <c s="264" r="S23"/>
    </row>
    <row r="24">
      <c t="s" r="A24">
        <v>126</v>
      </c>
      <c t="s" s="18" r="B24">
        <v>127</v>
      </c>
      <c t="s" s="255" r="C24">
        <v>128</v>
      </c>
      <c s="139" r="D24">
        <v>23</v>
      </c>
      <c s="139" r="E24">
        <v>76</v>
      </c>
      <c t="s" s="139" r="F24">
        <v>22</v>
      </c>
      <c t="s" s="18" r="G24">
        <v>129</v>
      </c>
      <c s="139" r="H24"/>
      <c s="15" r="I24"/>
      <c s="15" r="J24"/>
      <c s="15" r="K24"/>
      <c s="6" r="L24"/>
      <c s="58" r="M24"/>
      <c s="58" r="N24"/>
      <c s="58" r="O24"/>
      <c s="58" r="P24"/>
      <c s="18" r="Q24"/>
      <c t="s" s="139" r="R24">
        <v>130</v>
      </c>
      <c s="264" r="S24">
        <v>8</v>
      </c>
    </row>
    <row r="25">
      <c t="s" r="A25">
        <v>131</v>
      </c>
      <c t="s" s="18" r="B25">
        <v>132</v>
      </c>
      <c t="s" s="255" r="C25">
        <v>133</v>
      </c>
      <c s="139" r="D25">
        <v>24</v>
      </c>
      <c s="139" r="E25">
        <v>85</v>
      </c>
      <c t="s" s="139" r="F25">
        <v>22</v>
      </c>
      <c t="s" s="18" r="G25">
        <v>134</v>
      </c>
      <c s="139" r="H25"/>
      <c s="15" r="I25"/>
      <c s="15" r="J25"/>
      <c s="15" r="K25"/>
      <c s="6" r="L25"/>
      <c s="58" r="M25"/>
      <c s="58" r="N25"/>
      <c s="58" r="O25"/>
      <c s="58" r="P25"/>
      <c t="s" s="18" r="Q25">
        <v>135</v>
      </c>
      <c t="s" s="139" r="R25">
        <v>130</v>
      </c>
      <c s="264" r="S25">
        <v>25</v>
      </c>
    </row>
    <row r="26">
      <c t="s" r="A26">
        <v>136</v>
      </c>
      <c t="s" s="18" r="B26">
        <v>137</v>
      </c>
      <c t="s" s="255" r="C26">
        <v>138</v>
      </c>
      <c s="139" r="D26">
        <v>25</v>
      </c>
      <c s="139" r="E26">
        <v>104</v>
      </c>
      <c t="s" s="139" r="F26">
        <v>22</v>
      </c>
      <c t="s" s="53" r="G26">
        <v>139</v>
      </c>
      <c s="139" r="H26"/>
      <c s="15" r="I26"/>
      <c s="15" r="J26"/>
      <c s="15" r="K26"/>
      <c s="6" r="L26"/>
      <c s="58" r="M26"/>
      <c s="58" r="N26"/>
      <c s="58" r="O26"/>
      <c s="58" r="P26"/>
      <c s="18" r="Q26"/>
      <c t="s" s="139" r="R26">
        <v>130</v>
      </c>
      <c s="264" r="S26">
        <v>8</v>
      </c>
    </row>
    <row r="27">
      <c t="s" r="A27">
        <v>136</v>
      </c>
      <c t="s" s="18" r="B27">
        <v>140</v>
      </c>
      <c t="s" s="255" r="C27">
        <v>141</v>
      </c>
      <c s="139" r="D27">
        <v>26</v>
      </c>
      <c s="139" r="E27">
        <v>105</v>
      </c>
      <c t="s" s="139" r="F27">
        <v>22</v>
      </c>
      <c t="s" s="53" r="G27">
        <v>142</v>
      </c>
      <c s="139" r="H27"/>
      <c s="15" r="I27"/>
      <c s="15" r="J27"/>
      <c s="15" r="K27"/>
      <c s="6" r="L27"/>
      <c s="58" r="M27"/>
      <c s="58" r="N27"/>
      <c s="58" r="O27"/>
      <c s="58" r="P27"/>
      <c s="18" r="Q27"/>
      <c t="s" s="139" r="R27">
        <v>130</v>
      </c>
      <c s="264" r="S27">
        <v>8</v>
      </c>
    </row>
    <row r="28">
      <c t="s" r="A28">
        <v>136</v>
      </c>
      <c t="s" s="18" r="B28">
        <v>143</v>
      </c>
      <c t="s" s="255" r="C28">
        <v>144</v>
      </c>
      <c s="139" r="D28">
        <v>27</v>
      </c>
      <c s="139" r="E28">
        <v>106</v>
      </c>
      <c t="s" s="139" r="F28">
        <v>22</v>
      </c>
      <c t="s" s="53" r="G28">
        <v>145</v>
      </c>
      <c s="139" r="H28"/>
      <c s="6" r="I28"/>
      <c s="6" r="J28"/>
      <c s="6" r="K28"/>
      <c s="6" r="L28"/>
      <c s="58" r="M28"/>
      <c s="58" r="N28"/>
      <c s="58" r="O28"/>
      <c s="58" r="P28"/>
      <c s="18" r="Q28"/>
      <c t="s" s="139" r="R28">
        <v>130</v>
      </c>
      <c s="264" r="S28">
        <v>8</v>
      </c>
    </row>
    <row r="29">
      <c t="s" r="A29">
        <v>136</v>
      </c>
      <c t="s" s="18" r="B29">
        <v>146</v>
      </c>
      <c t="s" s="255" r="C29">
        <v>147</v>
      </c>
      <c s="139" r="D29">
        <v>28</v>
      </c>
      <c s="139" r="E29">
        <v>181</v>
      </c>
      <c t="s" s="139" r="F29">
        <v>22</v>
      </c>
      <c t="s" s="53" r="G29">
        <v>148</v>
      </c>
      <c s="139" r="H29">
        <v>3</v>
      </c>
      <c t="s" s="15" r="I29">
        <v>149</v>
      </c>
      <c t="s" s="15" r="J29">
        <v>150</v>
      </c>
      <c t="s" s="15" r="K29">
        <v>151</v>
      </c>
      <c s="58" r="L29"/>
      <c t="s" s="15" r="M29">
        <v>152</v>
      </c>
      <c t="s" s="15" r="N29">
        <v>153</v>
      </c>
      <c t="s" s="15" r="O29">
        <v>154</v>
      </c>
      <c t="s" s="18" r="Q29">
        <v>155</v>
      </c>
      <c t="s" s="139" r="R29">
        <v>130</v>
      </c>
      <c s="264" r="S29">
        <v>8</v>
      </c>
    </row>
    <row r="30">
      <c t="s" r="A30">
        <v>156</v>
      </c>
      <c t="s" s="18" r="B30">
        <v>157</v>
      </c>
      <c t="s" s="255" r="C30">
        <v>158</v>
      </c>
      <c s="115" r="D30">
        <v>29</v>
      </c>
      <c s="139" r="E30">
        <v>286</v>
      </c>
      <c t="s" s="139" r="F30">
        <v>22</v>
      </c>
      <c t="s" s="18" r="G30">
        <v>159</v>
      </c>
      <c s="139" r="H30"/>
      <c s="15" r="I30"/>
      <c s="15" r="J30"/>
      <c s="15" r="K30"/>
      <c s="6" r="L30"/>
      <c s="58" r="M30"/>
      <c s="58" r="N30"/>
      <c s="58" r="O30"/>
      <c s="58" r="P30"/>
      <c t="s" s="18" r="Q30">
        <v>160</v>
      </c>
      <c t="s" s="139" r="R30">
        <v>130</v>
      </c>
      <c s="264" r="S30">
        <v>25</v>
      </c>
    </row>
    <row r="31">
      <c t="s" r="A31">
        <v>161</v>
      </c>
      <c t="s" s="18" r="B31">
        <v>162</v>
      </c>
      <c t="s" s="255" r="C31">
        <v>163</v>
      </c>
      <c s="139" r="D31">
        <v>30</v>
      </c>
      <c s="139" r="E31">
        <v>252</v>
      </c>
      <c t="s" s="139" r="F31">
        <v>22</v>
      </c>
      <c t="s" s="53" r="G31">
        <v>164</v>
      </c>
      <c s="139" r="H31"/>
      <c s="58" r="I31"/>
      <c s="6" r="J31"/>
      <c s="6" r="K31"/>
      <c s="6" r="L31"/>
      <c s="58" r="M31"/>
      <c s="58" r="N31"/>
      <c s="58" r="O31"/>
      <c s="58" r="P31"/>
      <c s="18" r="Q31"/>
      <c t="s" s="139" r="R31">
        <v>165</v>
      </c>
      <c s="264" r="S31">
        <v>75</v>
      </c>
    </row>
    <row r="32">
      <c t="s" r="A32">
        <v>166</v>
      </c>
      <c t="s" s="18" r="B32">
        <v>167</v>
      </c>
      <c t="s" s="255" r="C32">
        <v>168</v>
      </c>
      <c s="139" r="D32">
        <v>31</v>
      </c>
      <c s="139" r="E32">
        <v>282</v>
      </c>
      <c t="s" s="139" r="F32">
        <v>22</v>
      </c>
      <c t="s" s="53" r="G32">
        <v>169</v>
      </c>
      <c s="139" r="H32"/>
      <c s="58" r="I32"/>
      <c s="58" r="J32"/>
      <c s="58" r="K32"/>
      <c s="58" r="L32"/>
      <c s="58" r="M32"/>
      <c s="58" r="N32"/>
      <c s="58" r="O32"/>
      <c s="18" r="Q32"/>
      <c t="s" s="139" r="R32">
        <v>165</v>
      </c>
      <c s="264" r="S32">
        <v>75</v>
      </c>
    </row>
    <row r="33">
      <c t="s" r="A33">
        <v>166</v>
      </c>
      <c t="s" s="18" r="B33">
        <v>170</v>
      </c>
      <c t="s" s="255" r="C33">
        <v>171</v>
      </c>
      <c s="139" r="D33">
        <v>32</v>
      </c>
      <c s="139" r="E33">
        <v>293</v>
      </c>
      <c t="s" s="139" r="F33">
        <v>22</v>
      </c>
      <c t="s" s="53" r="G33">
        <v>172</v>
      </c>
      <c s="139" r="H33">
        <v>3</v>
      </c>
      <c t="s" s="6" r="I33">
        <v>173</v>
      </c>
      <c t="s" s="6" r="J33">
        <v>174</v>
      </c>
      <c t="s" s="6" r="K33">
        <v>175</v>
      </c>
      <c s="58" r="L33"/>
      <c t="s" s="15" r="M33">
        <v>176</v>
      </c>
      <c t="s" s="15" r="N33">
        <v>177</v>
      </c>
      <c t="s" s="15" r="O33">
        <v>178</v>
      </c>
      <c t="s" s="18" r="Q33">
        <v>179</v>
      </c>
      <c t="s" s="139" r="R33">
        <v>165</v>
      </c>
      <c s="264" r="S33">
        <v>75</v>
      </c>
    </row>
    <row r="34">
      <c t="s" r="A34">
        <v>180</v>
      </c>
      <c t="s" s="18" r="B34">
        <v>181</v>
      </c>
      <c t="s" s="255" r="C34">
        <v>182</v>
      </c>
      <c s="139" r="D34">
        <v>33</v>
      </c>
      <c s="139" r="E34">
        <v>341</v>
      </c>
      <c t="s" s="139" r="F34">
        <v>22</v>
      </c>
      <c t="s" s="53" r="G34">
        <v>183</v>
      </c>
      <c s="139" r="H34">
        <v>3</v>
      </c>
      <c t="s" r="I34">
        <v>184</v>
      </c>
      <c t="s" r="J34">
        <v>185</v>
      </c>
      <c t="s" r="L34">
        <v>186</v>
      </c>
      <c t="s" s="15" r="M34">
        <v>187</v>
      </c>
      <c t="s" s="15" r="N34">
        <v>188</v>
      </c>
      <c s="58" r="O34"/>
      <c t="s" s="15" r="P34">
        <v>189</v>
      </c>
      <c s="18" r="Q34"/>
      <c t="s" s="139" r="R34">
        <v>165</v>
      </c>
      <c s="264" r="S34">
        <v>20</v>
      </c>
    </row>
    <row r="35">
      <c t="s" r="A35">
        <v>180</v>
      </c>
      <c t="s" s="18" r="B35">
        <v>190</v>
      </c>
      <c t="s" s="255" r="C35">
        <v>191</v>
      </c>
      <c s="139" r="D35">
        <v>34</v>
      </c>
      <c s="139" r="E35">
        <v>294</v>
      </c>
      <c t="s" s="139" r="F35">
        <v>22</v>
      </c>
      <c t="s" s="53" r="G35">
        <v>192</v>
      </c>
      <c s="139" r="H35"/>
      <c s="58" r="M35"/>
      <c s="58" r="N35"/>
      <c s="58" r="P35"/>
      <c t="s" s="18" r="Q35">
        <v>193</v>
      </c>
      <c t="s" s="139" r="R35">
        <v>165</v>
      </c>
      <c s="264" r="S35">
        <v>20</v>
      </c>
    </row>
    <row r="36">
      <c t="s" r="A36">
        <v>194</v>
      </c>
      <c t="s" s="18" r="B36">
        <v>195</v>
      </c>
      <c t="s" s="255" r="C36">
        <v>196</v>
      </c>
      <c s="139" r="D36">
        <v>35</v>
      </c>
      <c s="139" r="E36">
        <v>344</v>
      </c>
      <c t="s" s="139" r="F36">
        <v>22</v>
      </c>
      <c t="s" s="53" r="G36">
        <v>197</v>
      </c>
      <c s="139" r="H36"/>
      <c s="15" r="I36"/>
      <c s="6" r="J36"/>
      <c s="6" r="K36"/>
      <c s="6" r="L36"/>
      <c s="58" r="M36"/>
      <c s="58" r="N36"/>
      <c s="58" r="O36"/>
      <c s="58" r="P36"/>
      <c t="s" s="18" r="Q36">
        <v>198</v>
      </c>
      <c t="s" s="139" r="R36">
        <v>165</v>
      </c>
      <c s="264" r="S36">
        <v>27</v>
      </c>
    </row>
    <row r="37">
      <c t="s" r="A37">
        <v>194</v>
      </c>
      <c t="s" s="18" r="B37">
        <v>199</v>
      </c>
      <c t="s" s="255" r="C37">
        <v>200</v>
      </c>
      <c s="139" r="D37">
        <v>36</v>
      </c>
      <c s="139" r="E37">
        <v>287</v>
      </c>
      <c t="s" s="139" r="F37">
        <v>22</v>
      </c>
      <c t="s" s="53" r="G37">
        <v>201</v>
      </c>
      <c s="139" r="H37"/>
      <c s="15" r="I37"/>
      <c s="6" r="J37"/>
      <c s="6" r="K37"/>
      <c s="6" r="L37"/>
      <c s="58" r="M37"/>
      <c s="58" r="N37"/>
      <c s="58" r="O37"/>
      <c s="58" r="P37"/>
      <c t="s" s="18" r="Q37">
        <v>202</v>
      </c>
      <c t="s" s="139" r="R37">
        <v>165</v>
      </c>
      <c s="264" r="S37">
        <v>27</v>
      </c>
    </row>
    <row r="38">
      <c t="s" r="A38">
        <v>203</v>
      </c>
      <c t="s" s="18" r="B38">
        <v>204</v>
      </c>
      <c t="s" s="255" r="C38">
        <v>205</v>
      </c>
      <c s="139" r="D38">
        <v>37</v>
      </c>
      <c s="139" r="E38">
        <v>345</v>
      </c>
      <c t="s" s="139" r="F38">
        <v>22</v>
      </c>
      <c t="s" s="53" r="G38">
        <v>206</v>
      </c>
      <c s="139" r="H38"/>
      <c s="58" r="I38"/>
      <c s="6" r="J38"/>
      <c s="6" r="K38"/>
      <c s="6" r="L38"/>
      <c s="58" r="M38"/>
      <c s="58" r="N38"/>
      <c s="58" r="O38"/>
      <c s="58" r="P38"/>
      <c t="s" s="18" r="Q38">
        <v>207</v>
      </c>
      <c t="s" s="139" r="R38">
        <v>165</v>
      </c>
      <c s="264" r="S38">
        <v>23</v>
      </c>
    </row>
    <row r="39">
      <c t="s" r="A39">
        <v>208</v>
      </c>
      <c t="s" s="18" r="B39">
        <v>209</v>
      </c>
      <c t="s" s="255" r="C39">
        <v>210</v>
      </c>
      <c s="139" r="D39">
        <v>38</v>
      </c>
      <c s="139" r="E39">
        <v>297</v>
      </c>
      <c t="s" s="139" r="F39">
        <v>22</v>
      </c>
      <c t="s" s="53" r="G39">
        <v>211</v>
      </c>
      <c s="139" r="H39"/>
      <c s="6" r="I39"/>
      <c s="6" r="J39"/>
      <c s="6" r="K39"/>
      <c s="6" r="L39"/>
      <c s="58" r="M39"/>
      <c s="58" r="N39"/>
      <c s="58" r="O39"/>
      <c s="58" r="P39"/>
      <c t="s" s="18" r="Q39">
        <v>212</v>
      </c>
      <c t="s" s="139" r="R39">
        <v>165</v>
      </c>
      <c s="264" r="S39">
        <v>19</v>
      </c>
    </row>
    <row r="40">
      <c t="s" r="A40">
        <v>213</v>
      </c>
      <c t="s" s="18" r="B40">
        <v>214</v>
      </c>
      <c t="s" s="255" r="C40">
        <v>215</v>
      </c>
      <c s="139" r="D40">
        <v>39</v>
      </c>
      <c s="139" r="E40">
        <v>284</v>
      </c>
      <c t="s" s="139" r="F40">
        <v>22</v>
      </c>
      <c t="s" s="53" r="G40">
        <v>216</v>
      </c>
      <c s="139" r="H40">
        <v>3</v>
      </c>
      <c s="15" r="I40"/>
      <c t="s" s="6" r="J40">
        <v>217</v>
      </c>
      <c t="s" s="6" r="K40">
        <v>218</v>
      </c>
      <c t="s" s="6" r="L40">
        <v>219</v>
      </c>
      <c s="15" r="M40"/>
      <c t="s" s="15" r="N40">
        <v>220</v>
      </c>
      <c t="s" s="15" r="O40">
        <v>221</v>
      </c>
      <c t="s" s="15" r="P40">
        <v>222</v>
      </c>
      <c t="s" s="18" r="Q40">
        <v>223</v>
      </c>
      <c t="s" s="139" r="R40">
        <v>165</v>
      </c>
      <c s="264" r="S40">
        <f>170-35</f>
        <v>135</v>
      </c>
    </row>
    <row r="41">
      <c t="s" r="A41">
        <v>224</v>
      </c>
      <c t="s" s="18" r="B41">
        <v>225</v>
      </c>
      <c t="s" s="255" r="C41">
        <v>226</v>
      </c>
      <c s="139" r="D41">
        <v>40</v>
      </c>
      <c s="139" r="E41">
        <v>285</v>
      </c>
      <c t="s" s="139" r="F41">
        <v>22</v>
      </c>
      <c t="s" s="53" r="G41">
        <v>227</v>
      </c>
      <c s="139" r="H41">
        <v>3</v>
      </c>
      <c s="15" r="I41"/>
      <c t="s" s="6" r="J41">
        <v>228</v>
      </c>
      <c t="s" s="6" r="K41">
        <v>229</v>
      </c>
      <c t="s" s="6" r="L41">
        <v>230</v>
      </c>
      <c s="15" r="M41"/>
      <c t="s" s="15" r="N41">
        <v>231</v>
      </c>
      <c t="s" s="15" r="O41">
        <v>232</v>
      </c>
      <c t="s" s="15" r="P41">
        <v>222</v>
      </c>
      <c t="s" s="18" r="Q41">
        <v>233</v>
      </c>
      <c t="s" s="139" r="R41">
        <v>165</v>
      </c>
      <c t="s" s="264" r="S41">
        <v>234</v>
      </c>
    </row>
    <row r="42">
      <c t="s" r="A42">
        <v>235</v>
      </c>
      <c t="s" s="18" r="B42">
        <v>236</v>
      </c>
      <c t="s" s="255" r="C42">
        <v>237</v>
      </c>
      <c s="139" r="D42">
        <v>41</v>
      </c>
      <c s="139" r="E42">
        <v>366</v>
      </c>
      <c t="s" s="139" r="F42">
        <v>22</v>
      </c>
      <c t="s" s="18" r="G42">
        <v>238</v>
      </c>
      <c s="139" r="H42"/>
      <c s="6" r="I42"/>
      <c s="6" r="J42"/>
      <c s="6" r="K42"/>
      <c s="6" r="L42"/>
      <c s="58" r="M42"/>
      <c s="58" r="N42"/>
      <c s="58" r="O42"/>
      <c s="58" r="P42"/>
      <c s="18" r="Q42"/>
      <c t="s" s="139" r="R42">
        <v>165</v>
      </c>
      <c s="264" r="S42">
        <v>35</v>
      </c>
    </row>
    <row r="43">
      <c t="s" r="A43">
        <v>235</v>
      </c>
      <c t="s" s="18" r="B43">
        <v>239</v>
      </c>
      <c t="s" s="255" r="C43">
        <v>240</v>
      </c>
      <c s="139" r="D43">
        <v>42</v>
      </c>
      <c s="139" r="E43">
        <v>367</v>
      </c>
      <c t="s" s="139" r="F43">
        <v>22</v>
      </c>
      <c t="s" s="18" r="G43">
        <v>241</v>
      </c>
      <c s="139" r="H43"/>
      <c s="6" r="I43"/>
      <c s="6" r="J43"/>
      <c s="6" r="K43"/>
      <c s="6" r="L43"/>
      <c s="58" r="M43"/>
      <c s="58" r="N43"/>
      <c s="58" r="O43"/>
      <c s="58" r="P43"/>
      <c s="18" r="Q43"/>
      <c t="s" s="139" r="R43">
        <v>165</v>
      </c>
      <c s="264" r="S43">
        <v>35</v>
      </c>
    </row>
    <row r="44">
      <c t="s" r="A44">
        <v>235</v>
      </c>
      <c t="s" s="18" r="B44">
        <v>242</v>
      </c>
      <c t="s" s="255" r="C44">
        <v>243</v>
      </c>
      <c s="139" r="D44">
        <v>43</v>
      </c>
      <c s="139" r="E44">
        <v>377</v>
      </c>
      <c t="s" s="139" r="F44">
        <v>22</v>
      </c>
      <c t="s" s="18" r="G44">
        <v>244</v>
      </c>
      <c s="139" r="H44"/>
      <c s="6" r="I44"/>
      <c s="6" r="J44"/>
      <c s="6" r="K44"/>
      <c s="6" r="L44"/>
      <c s="58" r="M44"/>
      <c s="58" r="N44"/>
      <c s="58" r="O44"/>
      <c s="58" r="P44"/>
      <c s="18" r="Q44"/>
      <c t="s" s="139" r="R44">
        <v>165</v>
      </c>
      <c s="264" r="S44">
        <v>35</v>
      </c>
    </row>
    <row r="45">
      <c t="s" r="A45">
        <v>235</v>
      </c>
      <c t="s" s="18" r="B45">
        <v>245</v>
      </c>
      <c t="s" s="255" r="C45">
        <v>246</v>
      </c>
      <c s="139" r="D45">
        <v>44</v>
      </c>
      <c s="139" r="E45">
        <v>378</v>
      </c>
      <c t="s" s="139" r="F45">
        <v>22</v>
      </c>
      <c t="s" s="18" r="G45">
        <v>247</v>
      </c>
      <c s="139" r="H45">
        <v>3</v>
      </c>
      <c t="s" s="108" r="I45">
        <v>248</v>
      </c>
      <c t="s" s="108" r="J45">
        <v>249</v>
      </c>
      <c t="s" s="108" r="K45">
        <v>250</v>
      </c>
      <c s="6" r="L45"/>
      <c s="58" r="M45"/>
      <c s="58" r="N45"/>
      <c s="58" r="O45"/>
      <c s="58" r="P45"/>
      <c t="s" s="18" r="Q45">
        <v>251</v>
      </c>
      <c t="s" s="139" r="R45">
        <v>165</v>
      </c>
      <c s="264" r="S45">
        <v>35</v>
      </c>
    </row>
    <row r="46">
      <c t="s" r="A46">
        <v>252</v>
      </c>
      <c t="s" s="18" r="B46">
        <v>253</v>
      </c>
      <c t="s" s="255" r="C46">
        <v>254</v>
      </c>
      <c s="139" r="D46">
        <v>45</v>
      </c>
      <c s="139" r="E46">
        <v>362</v>
      </c>
      <c t="s" s="139" r="F46">
        <v>22</v>
      </c>
      <c t="s" s="18" r="G46">
        <v>255</v>
      </c>
      <c s="139" r="H46"/>
      <c s="6" r="J46"/>
      <c s="6" r="K46"/>
      <c s="6" r="L46"/>
      <c s="58" r="M46"/>
      <c s="58" r="N46"/>
      <c s="58" r="O46"/>
      <c s="58" r="P46"/>
      <c t="s" s="18" r="Q46">
        <v>256</v>
      </c>
      <c t="s" s="139" r="R46">
        <v>165</v>
      </c>
      <c s="264" r="S46">
        <v>21</v>
      </c>
    </row>
    <row r="47">
      <c t="s" r="A47">
        <v>252</v>
      </c>
      <c t="s" s="18" r="B47">
        <v>257</v>
      </c>
      <c t="s" s="255" r="C47">
        <v>258</v>
      </c>
      <c s="139" r="D47">
        <v>46</v>
      </c>
      <c s="139" r="E47">
        <v>363</v>
      </c>
      <c t="s" s="139" r="F47">
        <v>22</v>
      </c>
      <c t="s" s="18" r="G47">
        <v>259</v>
      </c>
      <c s="139" r="H47"/>
      <c s="6" r="J47"/>
      <c s="6" r="K47"/>
      <c s="6" r="L47"/>
      <c s="58" r="M47"/>
      <c s="58" r="N47"/>
      <c s="58" r="O47"/>
      <c s="58" r="P47"/>
      <c t="s" s="18" r="Q47">
        <v>260</v>
      </c>
      <c t="s" s="139" r="R47">
        <v>165</v>
      </c>
      <c s="264" r="S47">
        <v>21</v>
      </c>
    </row>
    <row r="48">
      <c t="s" r="A48">
        <v>261</v>
      </c>
      <c t="s" s="18" r="B48">
        <v>262</v>
      </c>
      <c t="s" s="255" r="C48">
        <v>263</v>
      </c>
      <c s="139" r="D48">
        <v>47</v>
      </c>
      <c s="113" r="E48">
        <v>372</v>
      </c>
      <c t="s" s="139" r="F48">
        <v>22</v>
      </c>
      <c t="s" s="18" r="G48">
        <v>264</v>
      </c>
      <c s="139" r="H48"/>
      <c s="15" r="I48"/>
      <c s="6" r="J48"/>
      <c s="6" r="K48"/>
      <c s="6" r="L48"/>
      <c s="58" r="M48"/>
      <c s="58" r="N48"/>
      <c s="58" r="O48"/>
      <c s="58" r="P48"/>
      <c t="s" s="18" r="Q48">
        <v>265</v>
      </c>
      <c t="s" s="139" r="R48">
        <v>266</v>
      </c>
      <c s="264" r="S48">
        <v>40</v>
      </c>
    </row>
    <row r="49">
      <c t="s" r="A49">
        <v>261</v>
      </c>
      <c t="s" s="18" r="B49">
        <v>267</v>
      </c>
      <c t="s" s="255" r="C49">
        <v>268</v>
      </c>
      <c s="139" r="D49">
        <v>48</v>
      </c>
      <c s="113" r="E49">
        <v>373</v>
      </c>
      <c t="s" s="139" r="F49">
        <v>22</v>
      </c>
      <c t="s" s="18" r="G49">
        <v>269</v>
      </c>
      <c s="139" r="H49"/>
      <c s="58" r="I49"/>
      <c s="6" r="J49"/>
      <c s="6" r="K49"/>
      <c s="6" r="L49"/>
      <c s="58" r="M49"/>
      <c s="58" r="N49"/>
      <c s="58" r="O49"/>
      <c s="58" r="P49"/>
      <c s="18" r="Q49"/>
      <c t="s" s="139" r="R49">
        <v>266</v>
      </c>
      <c s="264" r="S49">
        <v>40</v>
      </c>
    </row>
    <row r="50">
      <c t="s" s="6" r="A50">
        <v>270</v>
      </c>
      <c t="s" s="18" r="B50">
        <v>271</v>
      </c>
      <c t="s" s="255" r="C50">
        <v>272</v>
      </c>
      <c s="139" r="D50">
        <v>49</v>
      </c>
      <c s="139" r="E50">
        <v>498</v>
      </c>
      <c s="139" r="F50"/>
      <c t="s" s="18" r="G50">
        <v>273</v>
      </c>
      <c s="139" r="H50">
        <v>4</v>
      </c>
      <c t="s" s="15" r="I50">
        <v>274</v>
      </c>
      <c t="s" s="15" r="J50">
        <v>275</v>
      </c>
      <c t="s" s="15" r="K50">
        <v>276</v>
      </c>
      <c t="s" s="15" r="L50">
        <v>277</v>
      </c>
      <c s="58" r="M50"/>
      <c s="58" r="N50"/>
      <c s="58" r="O50"/>
      <c s="58" r="P50"/>
      <c t="s" s="18" r="Q50">
        <v>278</v>
      </c>
      <c t="s" s="115" r="R50">
        <v>279</v>
      </c>
      <c s="264" r="S50">
        <v>20</v>
      </c>
    </row>
    <row r="51">
      <c t="s" s="6" r="A51">
        <v>270</v>
      </c>
      <c t="s" s="18" r="B51">
        <v>280</v>
      </c>
      <c t="s" s="255" r="C51">
        <v>281</v>
      </c>
      <c s="139" r="D51">
        <v>50</v>
      </c>
      <c s="139" r="E51">
        <v>524</v>
      </c>
      <c s="139" r="F51"/>
      <c t="s" s="18" r="G51">
        <v>282</v>
      </c>
      <c s="139" r="H51">
        <v>1</v>
      </c>
      <c t="s" s="15" r="I51">
        <v>283</v>
      </c>
      <c s="58" r="J51"/>
      <c s="6" r="K51"/>
      <c s="6" r="L51"/>
      <c s="58" r="M51"/>
      <c s="58" r="N51"/>
      <c s="58" r="O51"/>
      <c s="58" r="P51"/>
      <c t="s" s="18" r="Q51">
        <v>284</v>
      </c>
      <c t="s" s="115" r="R51">
        <v>279</v>
      </c>
      <c s="264" r="S51">
        <v>20</v>
      </c>
    </row>
    <row r="52">
      <c t="s" r="A52">
        <v>285</v>
      </c>
      <c t="s" s="18" r="B52">
        <v>286</v>
      </c>
      <c t="s" s="255" r="C52">
        <v>287</v>
      </c>
      <c s="139" r="D52">
        <v>51</v>
      </c>
      <c s="139" r="E52">
        <v>737</v>
      </c>
      <c s="139" r="F52"/>
      <c t="s" s="18" r="G52">
        <v>288</v>
      </c>
      <c s="139" r="H52"/>
      <c s="58" r="I52"/>
      <c s="6" r="J52"/>
      <c s="6" r="K52"/>
      <c s="6" r="L52"/>
      <c s="58" r="M52"/>
      <c s="58" r="N52"/>
      <c s="58" r="O52"/>
      <c s="58" r="P52"/>
      <c t="s" s="18" r="Q52">
        <v>289</v>
      </c>
      <c t="s" s="115" r="R52">
        <v>279</v>
      </c>
      <c s="264" r="S52">
        <v>15</v>
      </c>
    </row>
    <row r="53">
      <c t="s" r="A53">
        <v>285</v>
      </c>
      <c t="s" s="18" r="B53">
        <v>290</v>
      </c>
      <c t="s" s="255" r="C53">
        <v>291</v>
      </c>
      <c s="139" r="D53">
        <v>52</v>
      </c>
      <c t="s" s="139" r="E53">
        <v>124</v>
      </c>
      <c s="139" r="F53"/>
      <c t="s" s="18" r="G53">
        <v>292</v>
      </c>
      <c s="139" r="H53"/>
      <c s="58" r="I53"/>
      <c s="6" r="J53"/>
      <c s="6" r="K53"/>
      <c s="6" r="L53"/>
      <c s="58" r="M53"/>
      <c s="58" r="N53"/>
      <c s="58" r="O53"/>
      <c s="58" r="P53"/>
      <c s="18" r="Q53"/>
      <c t="s" s="115" r="R53">
        <v>279</v>
      </c>
      <c s="264" r="S53"/>
    </row>
    <row r="54">
      <c t="s" r="A54">
        <v>293</v>
      </c>
      <c t="s" s="18" r="B54">
        <v>294</v>
      </c>
      <c t="s" s="255" r="C54">
        <v>295</v>
      </c>
      <c s="139" r="D54">
        <v>53</v>
      </c>
      <c s="139" r="E54">
        <v>507</v>
      </c>
      <c s="139" r="F54"/>
      <c t="s" s="18" r="G54">
        <v>296</v>
      </c>
      <c s="139" r="H54"/>
      <c s="6" r="I54"/>
      <c s="6" r="J54"/>
      <c s="6" r="K54"/>
      <c s="6" r="L54"/>
      <c s="58" r="M54"/>
      <c s="58" r="N54"/>
      <c s="58" r="O54"/>
      <c s="58" r="P54"/>
      <c s="18" r="Q54"/>
      <c t="s" s="115" r="R54">
        <v>279</v>
      </c>
      <c s="264" r="S54">
        <v>10</v>
      </c>
    </row>
    <row r="55">
      <c t="s" r="A55">
        <v>293</v>
      </c>
      <c t="s" s="18" r="B55">
        <v>297</v>
      </c>
      <c t="s" s="255" r="C55">
        <v>298</v>
      </c>
      <c s="139" r="D55">
        <v>54</v>
      </c>
      <c s="139" r="E55">
        <v>660</v>
      </c>
      <c s="139" r="F55"/>
      <c t="s" s="18" r="G55">
        <v>299</v>
      </c>
      <c s="139" r="H55">
        <v>4</v>
      </c>
      <c t="s" s="15" r="I55">
        <v>300</v>
      </c>
      <c t="s" s="15" r="J55">
        <v>301</v>
      </c>
      <c t="s" s="15" r="K55">
        <v>302</v>
      </c>
      <c t="s" s="15" r="L55">
        <v>303</v>
      </c>
      <c t="s" s="15" r="M55">
        <v>304</v>
      </c>
      <c t="s" s="15" r="N55">
        <v>305</v>
      </c>
      <c t="s" s="15" r="O55">
        <v>306</v>
      </c>
      <c t="s" s="15" r="P55">
        <v>307</v>
      </c>
      <c s="18" r="Q55"/>
      <c t="s" s="115" r="R55">
        <v>279</v>
      </c>
      <c s="264" r="S55">
        <v>10</v>
      </c>
    </row>
    <row r="56">
      <c t="s" r="A56">
        <v>293</v>
      </c>
      <c t="s" s="18" r="B56">
        <v>308</v>
      </c>
      <c t="s" s="255" r="C56">
        <v>309</v>
      </c>
      <c s="139" r="D56">
        <v>55</v>
      </c>
      <c s="139" r="E56">
        <v>661</v>
      </c>
      <c s="139" r="F56"/>
      <c t="s" s="18" r="G56">
        <v>310</v>
      </c>
      <c s="139" r="H56">
        <v>2</v>
      </c>
      <c t="s" s="15" r="I56">
        <v>311</v>
      </c>
      <c t="s" s="15" r="J56">
        <v>312</v>
      </c>
      <c s="6" r="K56"/>
      <c s="6" r="L56"/>
      <c t="s" s="15" r="M56">
        <v>313</v>
      </c>
      <c t="s" s="15" r="N56">
        <v>314</v>
      </c>
      <c s="58" r="O56"/>
      <c s="58" r="P56"/>
      <c s="18" r="Q56"/>
      <c t="s" s="115" r="R56">
        <v>279</v>
      </c>
      <c s="264" r="S56">
        <v>10</v>
      </c>
    </row>
    <row r="57">
      <c t="s" r="A57">
        <v>315</v>
      </c>
      <c t="s" s="18" r="B57">
        <v>316</v>
      </c>
      <c t="s" s="255" r="C57">
        <v>317</v>
      </c>
      <c s="139" r="D57">
        <v>56</v>
      </c>
      <c s="113" r="E57">
        <v>496</v>
      </c>
      <c s="139" r="F57"/>
      <c t="s" s="53" r="G57">
        <v>318</v>
      </c>
      <c s="139" r="H57"/>
      <c s="6" r="I57"/>
      <c s="6" r="J57"/>
      <c s="6" r="K57"/>
      <c s="6" r="L57"/>
      <c s="58" r="M57"/>
      <c s="58" r="N57"/>
      <c s="58" r="O57"/>
      <c s="58" r="P57"/>
      <c t="s" s="18" r="Q57">
        <v>319</v>
      </c>
      <c t="s" s="115" r="R57">
        <v>279</v>
      </c>
      <c t="s" s="264" r="S57">
        <v>320</v>
      </c>
    </row>
    <row r="58">
      <c t="s" r="A58">
        <v>321</v>
      </c>
      <c t="s" s="18" r="B58">
        <v>322</v>
      </c>
      <c t="s" s="255" r="C58">
        <v>323</v>
      </c>
      <c s="139" r="D58">
        <v>57</v>
      </c>
      <c s="113" r="E58">
        <v>497</v>
      </c>
      <c s="139" r="F58"/>
      <c t="s" s="53" r="G58">
        <v>324</v>
      </c>
      <c s="139" r="H58"/>
      <c s="6" r="I58"/>
      <c s="6" r="J58"/>
      <c s="6" r="K58"/>
      <c s="6" r="L58"/>
      <c s="58" r="M58"/>
      <c s="58" r="N58"/>
      <c s="58" r="O58"/>
      <c s="58" r="P58"/>
      <c t="s" s="18" r="Q58">
        <v>319</v>
      </c>
      <c t="s" s="115" r="R58">
        <v>279</v>
      </c>
      <c t="s" s="264" r="S58">
        <v>320</v>
      </c>
    </row>
    <row r="59">
      <c t="s" r="A59">
        <v>325</v>
      </c>
      <c t="s" s="18" r="B59">
        <v>326</v>
      </c>
      <c t="s" s="255" r="C59">
        <v>327</v>
      </c>
      <c s="139" r="D59">
        <v>58</v>
      </c>
      <c s="139" r="E59">
        <v>508</v>
      </c>
      <c s="139" r="F59"/>
      <c t="s" s="18" r="G59">
        <v>328</v>
      </c>
      <c s="139" r="H59">
        <v>1</v>
      </c>
      <c t="s" s="15" r="I59">
        <v>329</v>
      </c>
      <c s="6" r="J59"/>
      <c s="6" r="K59"/>
      <c s="6" r="L59"/>
      <c s="58" r="M59"/>
      <c s="58" r="N59"/>
      <c s="58" r="O59"/>
      <c s="58" r="P59"/>
      <c s="18" r="Q59"/>
      <c t="s" s="115" r="R59">
        <v>330</v>
      </c>
      <c s="264" r="S59">
        <v>15</v>
      </c>
    </row>
    <row r="60">
      <c t="s" r="A60">
        <v>331</v>
      </c>
      <c t="s" s="18" r="B60">
        <v>332</v>
      </c>
      <c t="s" s="255" r="C60">
        <v>333</v>
      </c>
      <c s="139" r="D60">
        <v>59</v>
      </c>
      <c s="139" r="E60">
        <v>509</v>
      </c>
      <c s="139" r="F60"/>
      <c t="s" s="18" r="G60">
        <v>334</v>
      </c>
      <c s="139" r="H60"/>
      <c s="6" r="I60"/>
      <c s="6" r="J60"/>
      <c s="6" r="K60"/>
      <c s="6" r="L60"/>
      <c s="58" r="M60"/>
      <c s="58" r="N60"/>
      <c s="58" r="O60"/>
      <c s="58" r="P60"/>
      <c s="18" r="Q60"/>
      <c t="s" s="115" r="R60">
        <v>330</v>
      </c>
      <c s="264" r="S60">
        <v>30</v>
      </c>
    </row>
    <row r="61">
      <c t="s" r="A61">
        <v>331</v>
      </c>
      <c t="s" s="18" r="B61">
        <v>335</v>
      </c>
      <c t="s" s="255" r="C61">
        <v>336</v>
      </c>
      <c s="139" r="D61">
        <v>60</v>
      </c>
      <c s="139" r="E61">
        <v>662</v>
      </c>
      <c s="139" r="F61"/>
      <c t="s" s="18" r="G61">
        <v>337</v>
      </c>
      <c s="139" r="H61">
        <v>4</v>
      </c>
      <c t="s" s="15" r="I61">
        <v>338</v>
      </c>
      <c t="s" s="15" r="J61">
        <v>339</v>
      </c>
      <c t="s" s="15" r="K61">
        <v>340</v>
      </c>
      <c t="s" s="15" r="L61">
        <v>341</v>
      </c>
      <c t="s" s="15" r="M61">
        <v>342</v>
      </c>
      <c t="s" s="15" r="N61">
        <v>343</v>
      </c>
      <c t="s" s="15" r="O61">
        <v>344</v>
      </c>
      <c t="s" s="15" r="P61">
        <v>345</v>
      </c>
      <c s="18" r="Q61"/>
      <c t="s" s="115" r="R61">
        <v>330</v>
      </c>
      <c s="264" r="S61">
        <v>30</v>
      </c>
    </row>
    <row r="62">
      <c t="s" r="A62">
        <v>331</v>
      </c>
      <c t="s" s="18" r="B62">
        <v>346</v>
      </c>
      <c t="s" s="255" r="C62">
        <v>347</v>
      </c>
      <c s="139" r="D62">
        <v>61</v>
      </c>
      <c s="139" r="E62">
        <v>663</v>
      </c>
      <c s="139" r="F62"/>
      <c t="s" s="18" r="G62">
        <v>348</v>
      </c>
      <c s="139" r="H62">
        <v>2</v>
      </c>
      <c t="s" s="15" r="I62">
        <v>349</v>
      </c>
      <c t="s" s="15" r="J62">
        <v>350</v>
      </c>
      <c s="6" r="K62"/>
      <c s="6" r="L62"/>
      <c t="s" s="15" r="M62">
        <v>351</v>
      </c>
      <c t="s" s="15" r="N62">
        <v>352</v>
      </c>
      <c s="58" r="O62"/>
      <c s="58" r="P62"/>
      <c t="s" s="108" r="Q62">
        <v>353</v>
      </c>
      <c t="s" s="115" r="R62">
        <v>330</v>
      </c>
      <c s="264" r="S62">
        <v>30</v>
      </c>
    </row>
    <row r="63">
      <c t="s" r="A63">
        <v>354</v>
      </c>
      <c t="s" s="18" r="B63">
        <v>355</v>
      </c>
      <c t="s" s="255" r="C63">
        <v>356</v>
      </c>
      <c s="139" r="D63">
        <v>62</v>
      </c>
      <c s="113" r="E63">
        <v>650</v>
      </c>
      <c s="139" r="F63"/>
      <c t="s" s="18" r="G63">
        <v>357</v>
      </c>
      <c s="139" r="H63"/>
      <c s="58" r="I63"/>
      <c s="6" r="J63"/>
      <c s="6" r="K63"/>
      <c s="6" r="L63"/>
      <c s="58" r="M63"/>
      <c s="58" r="N63"/>
      <c s="58" r="O63"/>
      <c s="58" r="P63"/>
      <c s="18" r="Q63"/>
      <c t="s" s="115" r="R63">
        <v>358</v>
      </c>
      <c s="264" r="S63">
        <v>30</v>
      </c>
    </row>
    <row r="64">
      <c t="s" r="A64">
        <v>354</v>
      </c>
      <c t="s" s="18" r="B64">
        <v>359</v>
      </c>
      <c t="s" s="255" r="C64">
        <v>360</v>
      </c>
      <c s="301" r="D64">
        <v>63</v>
      </c>
      <c s="139" r="E64">
        <v>510</v>
      </c>
      <c s="139" r="F64"/>
      <c t="s" s="18" r="G64">
        <v>361</v>
      </c>
      <c s="139" r="H64">
        <v>4</v>
      </c>
      <c t="s" s="15" r="I64">
        <v>362</v>
      </c>
      <c t="s" s="15" r="J64">
        <v>363</v>
      </c>
      <c t="s" s="15" r="K64">
        <v>364</v>
      </c>
      <c t="s" s="15" r="L64">
        <v>365</v>
      </c>
      <c s="58" r="M64"/>
      <c s="58" r="N64"/>
      <c s="58" r="O64"/>
      <c s="58" r="P64"/>
      <c s="18" r="Q64"/>
      <c t="s" s="115" r="R64">
        <v>358</v>
      </c>
      <c s="264" r="S64">
        <v>30</v>
      </c>
    </row>
    <row r="65">
      <c t="s" r="A65">
        <v>354</v>
      </c>
      <c t="s" s="18" r="B65">
        <v>366</v>
      </c>
      <c t="s" s="255" r="C65">
        <v>367</v>
      </c>
      <c s="301" r="D65">
        <v>64</v>
      </c>
      <c t="s" s="139" r="E65">
        <v>124</v>
      </c>
      <c s="139" r="F65"/>
      <c t="s" s="18" r="G65">
        <v>368</v>
      </c>
      <c s="139" r="H65">
        <v>1</v>
      </c>
      <c t="s" s="15" r="I65">
        <v>369</v>
      </c>
      <c s="6" r="J65"/>
      <c s="6" r="K65"/>
      <c s="6" r="L65"/>
      <c s="58" r="M65"/>
      <c s="58" r="N65"/>
      <c s="58" r="O65"/>
      <c s="58" r="P65"/>
      <c t="s" s="18" r="Q65">
        <v>370</v>
      </c>
      <c t="s" s="115" r="R65">
        <v>358</v>
      </c>
      <c s="264" r="S65">
        <v>30</v>
      </c>
    </row>
    <row r="66">
      <c t="s" r="A66">
        <v>371</v>
      </c>
      <c t="s" s="18" r="B66">
        <v>372</v>
      </c>
      <c t="s" s="255" r="C66">
        <v>373</v>
      </c>
      <c s="301" r="D66">
        <v>65</v>
      </c>
      <c s="139" r="E66">
        <v>511</v>
      </c>
      <c s="139" r="F66"/>
      <c t="s" s="18" r="G66">
        <v>374</v>
      </c>
      <c s="139" r="H66"/>
      <c s="6" r="I66"/>
      <c s="6" r="J66"/>
      <c s="6" r="K66"/>
      <c s="6" r="L66"/>
      <c s="58" r="M66"/>
      <c s="58" r="N66"/>
      <c s="58" r="O66"/>
      <c s="58" r="P66"/>
      <c s="18" r="Q66"/>
      <c t="s" s="115" r="R66">
        <v>358</v>
      </c>
      <c s="264" r="S66">
        <v>15</v>
      </c>
    </row>
    <row r="67">
      <c t="s" r="A67">
        <v>371</v>
      </c>
      <c t="s" s="18" r="B67">
        <v>375</v>
      </c>
      <c t="s" s="255" r="C67">
        <v>376</v>
      </c>
      <c s="301" r="D67">
        <v>66</v>
      </c>
      <c s="139" r="E67">
        <v>664</v>
      </c>
      <c s="139" r="F67"/>
      <c t="s" s="18" r="G67">
        <v>377</v>
      </c>
      <c s="139" r="H67">
        <v>4</v>
      </c>
      <c t="s" s="15" r="I67">
        <v>378</v>
      </c>
      <c t="s" s="15" r="J67">
        <v>379</v>
      </c>
      <c t="s" s="15" r="K67">
        <v>380</v>
      </c>
      <c t="s" s="15" r="L67">
        <v>381</v>
      </c>
      <c t="s" s="15" r="M67">
        <v>382</v>
      </c>
      <c t="s" s="15" r="N67">
        <v>383</v>
      </c>
      <c t="s" s="15" r="O67">
        <v>384</v>
      </c>
      <c t="s" s="15" r="P67">
        <v>385</v>
      </c>
      <c s="18" r="Q67"/>
      <c t="s" s="115" r="R67">
        <v>358</v>
      </c>
      <c s="264" r="S67">
        <v>15</v>
      </c>
    </row>
    <row r="68">
      <c t="s" r="A68">
        <v>371</v>
      </c>
      <c t="s" s="18" r="B68">
        <v>386</v>
      </c>
      <c t="s" s="255" r="C68">
        <v>387</v>
      </c>
      <c s="301" r="D68">
        <v>67</v>
      </c>
      <c s="139" r="E68">
        <v>665</v>
      </c>
      <c s="139" r="F68"/>
      <c t="s" s="18" r="G68">
        <v>388</v>
      </c>
      <c s="139" r="H68">
        <v>2</v>
      </c>
      <c t="s" s="15" r="I68">
        <v>389</v>
      </c>
      <c t="s" s="15" r="J68">
        <v>390</v>
      </c>
      <c t="s" s="15" r="K68">
        <v>391</v>
      </c>
      <c s="58" r="L68"/>
      <c t="s" s="15" r="M68">
        <v>392</v>
      </c>
      <c t="s" s="15" r="N68">
        <v>393</v>
      </c>
      <c t="s" s="15" r="O68">
        <v>394</v>
      </c>
      <c s="58" r="P68"/>
      <c s="18" r="Q68"/>
      <c t="s" s="115" r="R68">
        <v>358</v>
      </c>
      <c s="264" r="S68">
        <v>15</v>
      </c>
    </row>
    <row r="69">
      <c t="s" r="A69">
        <v>395</v>
      </c>
      <c t="s" s="18" r="B69">
        <v>396</v>
      </c>
      <c t="s" s="255" r="C69">
        <v>397</v>
      </c>
      <c s="301" r="D69">
        <v>68</v>
      </c>
      <c s="139" r="E69">
        <v>512</v>
      </c>
      <c s="139" r="F69"/>
      <c t="s" s="18" r="G69">
        <v>398</v>
      </c>
      <c s="139" r="H69">
        <v>4</v>
      </c>
      <c t="s" s="15" r="I69">
        <v>399</v>
      </c>
      <c t="s" s="15" r="J69">
        <v>400</v>
      </c>
      <c t="s" s="15" r="K69">
        <v>401</v>
      </c>
      <c t="s" s="15" r="L69">
        <v>402</v>
      </c>
      <c t="s" s="15" r="M69">
        <v>403</v>
      </c>
      <c t="s" s="15" r="N69">
        <v>404</v>
      </c>
      <c s="58" r="O69"/>
      <c s="58" r="P69"/>
      <c s="18" r="Q69"/>
      <c t="s" s="115" r="R69">
        <v>405</v>
      </c>
      <c s="264" r="S69">
        <v>8</v>
      </c>
    </row>
    <row r="70">
      <c t="s" r="A70">
        <v>406</v>
      </c>
      <c t="s" s="18" r="B70">
        <v>407</v>
      </c>
      <c t="s" s="255" r="C70">
        <v>408</v>
      </c>
      <c s="301" r="D70">
        <v>69</v>
      </c>
      <c s="139" r="E70">
        <v>513</v>
      </c>
      <c s="139" r="F70"/>
      <c t="s" s="18" r="G70">
        <v>409</v>
      </c>
      <c s="139" r="H70"/>
      <c s="58" r="I70"/>
      <c s="6" r="J70"/>
      <c s="6" r="K70"/>
      <c s="6" r="L70"/>
      <c s="58" r="M70"/>
      <c s="58" r="N70"/>
      <c s="58" r="O70"/>
      <c s="58" r="P70"/>
      <c s="18" r="Q70"/>
      <c t="s" s="115" r="R70">
        <v>405</v>
      </c>
      <c s="264" r="S70">
        <v>25</v>
      </c>
    </row>
    <row r="71">
      <c t="s" r="A71">
        <v>406</v>
      </c>
      <c t="s" s="18" r="B71">
        <v>410</v>
      </c>
      <c t="s" s="255" r="C71">
        <v>411</v>
      </c>
      <c s="301" r="D71">
        <v>70</v>
      </c>
      <c s="139" r="E71">
        <v>666</v>
      </c>
      <c s="139" r="F71"/>
      <c t="s" s="18" r="G71">
        <v>412</v>
      </c>
      <c s="139" r="H71">
        <v>4</v>
      </c>
      <c t="s" s="15" r="I71">
        <v>413</v>
      </c>
      <c t="s" s="15" r="J71">
        <v>414</v>
      </c>
      <c t="s" s="15" r="K71">
        <v>415</v>
      </c>
      <c t="s" s="15" r="L71">
        <v>416</v>
      </c>
      <c t="s" s="15" r="M71">
        <v>417</v>
      </c>
      <c t="s" s="15" r="N71">
        <v>418</v>
      </c>
      <c t="s" s="15" r="O71">
        <v>419</v>
      </c>
      <c t="s" s="15" r="P71">
        <v>420</v>
      </c>
      <c s="18" r="Q71"/>
      <c t="s" s="115" r="R71">
        <v>405</v>
      </c>
      <c s="264" r="S71">
        <v>25</v>
      </c>
    </row>
    <row r="72">
      <c t="s" r="A72">
        <v>406</v>
      </c>
      <c t="s" s="18" r="B72">
        <v>421</v>
      </c>
      <c t="s" s="255" r="C72">
        <v>422</v>
      </c>
      <c s="301" r="D72">
        <v>71</v>
      </c>
      <c s="139" r="E72">
        <v>667</v>
      </c>
      <c s="139" r="F72"/>
      <c t="s" s="18" r="G72">
        <v>423</v>
      </c>
      <c s="139" r="H72">
        <v>2</v>
      </c>
      <c t="s" s="15" r="I72">
        <v>424</v>
      </c>
      <c t="s" s="15" r="J72">
        <v>425</v>
      </c>
      <c s="6" r="K72"/>
      <c s="6" r="L72"/>
      <c t="s" s="15" r="M72">
        <v>426</v>
      </c>
      <c t="s" s="15" r="N72">
        <v>427</v>
      </c>
      <c s="58" r="O72"/>
      <c s="58" r="P72"/>
      <c s="18" r="Q72"/>
      <c t="s" s="115" r="R72">
        <v>405</v>
      </c>
      <c s="264" r="S72">
        <v>25</v>
      </c>
    </row>
    <row r="73">
      <c t="s" r="A73">
        <v>428</v>
      </c>
      <c t="s" s="18" r="B73">
        <v>429</v>
      </c>
      <c t="s" s="255" r="C73">
        <v>430</v>
      </c>
      <c s="301" r="D73">
        <v>72</v>
      </c>
      <c s="139" r="E73">
        <v>514</v>
      </c>
      <c s="139" r="F73"/>
      <c t="s" s="18" r="G73">
        <v>431</v>
      </c>
      <c s="139" r="H73">
        <v>3</v>
      </c>
      <c t="s" s="15" r="I73">
        <v>432</v>
      </c>
      <c t="s" s="15" r="J73">
        <v>433</v>
      </c>
      <c t="s" s="6" r="K73">
        <v>433</v>
      </c>
      <c s="6" r="L73"/>
      <c s="58" r="M73"/>
      <c s="58" r="N73"/>
      <c s="58" r="O73"/>
      <c s="58" r="P73"/>
      <c t="s" r="Q73">
        <v>434</v>
      </c>
      <c t="s" s="115" r="R73">
        <v>435</v>
      </c>
      <c s="264" r="S73">
        <v>8</v>
      </c>
    </row>
    <row r="74">
      <c t="s" r="A74">
        <v>428</v>
      </c>
      <c t="s" s="18" r="B74">
        <v>436</v>
      </c>
      <c t="s" s="255" r="C74">
        <v>437</v>
      </c>
      <c s="301" r="D74">
        <v>73</v>
      </c>
      <c s="139" r="E74">
        <v>525</v>
      </c>
      <c s="139" r="F74"/>
      <c t="s" s="18" r="G74">
        <v>438</v>
      </c>
      <c s="139" r="H74"/>
      <c s="58" r="I74"/>
      <c s="6" r="J74"/>
      <c s="6" r="K74"/>
      <c s="6" r="L74"/>
      <c s="58" r="M74"/>
      <c s="58" r="N74"/>
      <c s="58" r="O74"/>
      <c s="58" r="P74"/>
      <c t="s" s="18" r="Q74">
        <v>439</v>
      </c>
      <c t="s" s="115" r="R74">
        <v>435</v>
      </c>
      <c s="264" r="S74">
        <v>8</v>
      </c>
    </row>
    <row r="75">
      <c t="s" s="6" r="A75">
        <v>440</v>
      </c>
      <c t="s" s="18" r="B75">
        <v>441</v>
      </c>
      <c t="s" s="255" r="C75">
        <v>442</v>
      </c>
      <c s="301" r="D75">
        <v>74</v>
      </c>
      <c s="139" r="E75">
        <v>442</v>
      </c>
      <c s="139" r="F75"/>
      <c t="s" s="18" r="G75">
        <v>443</v>
      </c>
      <c s="139" r="H75"/>
      <c s="15" r="I75"/>
      <c s="6" r="J75"/>
      <c s="6" r="K75"/>
      <c s="6" r="L75"/>
      <c s="58" r="M75"/>
      <c s="58" r="N75"/>
      <c s="58" r="O75"/>
      <c s="58" r="P75"/>
      <c s="18" r="Q75"/>
      <c t="s" s="115" r="R75">
        <v>435</v>
      </c>
      <c s="264" r="S75">
        <v>28</v>
      </c>
    </row>
    <row r="76">
      <c t="s" s="6" r="A76">
        <v>440</v>
      </c>
      <c t="s" s="18" r="B76">
        <v>444</v>
      </c>
      <c t="s" s="255" r="C76">
        <v>445</v>
      </c>
      <c s="301" r="D76">
        <v>75</v>
      </c>
      <c s="139" r="E76">
        <v>444</v>
      </c>
      <c s="139" r="F76"/>
      <c t="s" s="18" r="G76">
        <v>446</v>
      </c>
      <c s="139" r="H76"/>
      <c s="58" r="I76"/>
      <c s="6" r="J76"/>
      <c s="6" r="K76"/>
      <c s="6" r="L76"/>
      <c s="58" r="M76"/>
      <c s="58" r="N76"/>
      <c s="58" r="O76"/>
      <c s="58" r="P76"/>
      <c s="18" r="Q76"/>
      <c t="s" s="115" r="R76">
        <v>435</v>
      </c>
      <c s="264" r="S76">
        <v>28</v>
      </c>
    </row>
    <row r="77">
      <c t="s" r="A77">
        <v>447</v>
      </c>
      <c t="s" s="18" r="B77">
        <v>448</v>
      </c>
      <c t="s" s="255" r="C77">
        <v>449</v>
      </c>
      <c s="301" r="D77">
        <v>76</v>
      </c>
      <c s="139" r="E77">
        <v>515</v>
      </c>
      <c s="139" r="F77"/>
      <c t="s" s="18" r="G77">
        <v>450</v>
      </c>
      <c s="139" r="H77"/>
      <c s="6" r="I77"/>
      <c s="6" r="J77"/>
      <c s="6" r="K77"/>
      <c s="6" r="L77"/>
      <c s="58" r="M77"/>
      <c s="58" r="N77"/>
      <c s="58" r="O77"/>
      <c s="58" r="P77"/>
      <c s="18" r="Q77"/>
      <c t="s" s="115" r="R77">
        <v>435</v>
      </c>
      <c s="264" r="S77">
        <v>25</v>
      </c>
    </row>
    <row r="78">
      <c t="s" r="A78">
        <v>447</v>
      </c>
      <c t="s" s="18" r="B78">
        <v>451</v>
      </c>
      <c t="s" s="255" r="C78">
        <v>452</v>
      </c>
      <c s="301" r="D78">
        <v>77</v>
      </c>
      <c s="139" r="E78">
        <v>668</v>
      </c>
      <c s="139" r="F78"/>
      <c t="s" s="18" r="G78">
        <v>453</v>
      </c>
      <c s="139" r="H78">
        <v>4</v>
      </c>
      <c t="s" s="15" r="I78">
        <v>454</v>
      </c>
      <c t="s" s="15" r="J78">
        <v>455</v>
      </c>
      <c t="s" s="15" r="K78">
        <v>456</v>
      </c>
      <c t="s" s="15" r="L78">
        <v>457</v>
      </c>
      <c t="s" s="15" r="M78">
        <v>458</v>
      </c>
      <c t="s" s="15" r="N78">
        <v>459</v>
      </c>
      <c t="s" s="15" r="O78">
        <v>460</v>
      </c>
      <c t="s" s="15" r="P78">
        <v>461</v>
      </c>
      <c s="18" r="Q78"/>
      <c t="s" s="115" r="R78">
        <v>435</v>
      </c>
      <c s="264" r="S78">
        <v>25</v>
      </c>
    </row>
    <row r="79">
      <c t="s" r="A79">
        <v>447</v>
      </c>
      <c t="s" s="18" r="B79">
        <v>462</v>
      </c>
      <c t="s" s="255" r="C79">
        <v>463</v>
      </c>
      <c s="301" r="D79">
        <v>78</v>
      </c>
      <c s="139" r="E79">
        <v>669</v>
      </c>
      <c s="139" r="F79"/>
      <c t="s" s="18" r="G79">
        <v>464</v>
      </c>
      <c s="139" r="H79">
        <v>2</v>
      </c>
      <c t="s" s="15" r="I79">
        <v>465</v>
      </c>
      <c t="s" s="15" r="J79">
        <v>466</v>
      </c>
      <c s="6" r="K79"/>
      <c s="6" r="L79"/>
      <c t="s" s="15" r="M79">
        <v>467</v>
      </c>
      <c t="s" s="15" r="N79">
        <v>468</v>
      </c>
      <c s="58" r="O79"/>
      <c s="58" r="P79"/>
      <c s="18" r="Q79"/>
      <c t="s" s="115" r="R79">
        <v>435</v>
      </c>
      <c s="264" r="S79">
        <v>25</v>
      </c>
    </row>
    <row r="80">
      <c t="s" s="18" r="A80">
        <v>469</v>
      </c>
      <c t="s" s="18" r="B80">
        <v>470</v>
      </c>
      <c t="s" s="255" r="C80">
        <v>471</v>
      </c>
      <c s="301" r="D80">
        <v>79</v>
      </c>
      <c s="139" r="E80">
        <v>744</v>
      </c>
      <c s="139" r="F80"/>
      <c t="s" s="18" r="G80">
        <v>472</v>
      </c>
      <c s="139" r="H80"/>
      <c s="6" r="I80"/>
      <c s="6" r="J80"/>
      <c s="6" r="K80"/>
      <c s="6" r="L80"/>
      <c s="58" r="M80"/>
      <c s="58" r="N80"/>
      <c s="58" r="O80"/>
      <c s="58" r="P80"/>
      <c t="s" s="18" r="Q80">
        <v>473</v>
      </c>
      <c t="s" s="139" r="R80">
        <v>474</v>
      </c>
      <c s="264" r="S80">
        <v>25</v>
      </c>
    </row>
    <row r="81">
      <c t="s" r="A81">
        <v>475</v>
      </c>
      <c t="s" s="18" r="B81">
        <v>476</v>
      </c>
      <c t="s" s="255" r="C81">
        <v>477</v>
      </c>
      <c s="301" r="D81">
        <v>80</v>
      </c>
      <c s="139" r="E81">
        <v>670</v>
      </c>
      <c s="139" r="F81"/>
      <c t="s" s="18" r="G81">
        <v>478</v>
      </c>
      <c s="139" r="H81">
        <v>4</v>
      </c>
      <c t="s" s="15" r="I81">
        <v>479</v>
      </c>
      <c t="s" s="15" r="J81">
        <v>480</v>
      </c>
      <c t="s" s="15" r="K81">
        <v>481</v>
      </c>
      <c t="s" s="15" r="L81">
        <v>482</v>
      </c>
      <c t="s" s="15" r="M81">
        <v>483</v>
      </c>
      <c t="s" s="15" r="N81">
        <v>484</v>
      </c>
      <c t="s" s="15" r="O81">
        <v>485</v>
      </c>
      <c t="s" s="15" r="P81">
        <v>486</v>
      </c>
      <c t="s" s="6" r="Q81">
        <v>487</v>
      </c>
      <c t="s" s="139" r="R81">
        <v>474</v>
      </c>
      <c s="264" r="S81">
        <v>65</v>
      </c>
    </row>
    <row r="82">
      <c t="s" r="A82">
        <v>475</v>
      </c>
      <c t="s" s="18" r="B82">
        <v>488</v>
      </c>
      <c t="s" s="255" r="C82">
        <v>489</v>
      </c>
      <c s="139" r="D82">
        <v>81</v>
      </c>
      <c s="139" r="E82">
        <v>671</v>
      </c>
      <c s="139" r="F82"/>
      <c t="s" s="18" r="G82">
        <v>490</v>
      </c>
      <c s="139" r="H82">
        <v>2</v>
      </c>
      <c t="s" s="15" r="I82">
        <v>491</v>
      </c>
      <c t="s" s="15" r="J82">
        <v>492</v>
      </c>
      <c s="6" r="K82"/>
      <c s="6" r="L82"/>
      <c t="s" s="15" r="M82">
        <v>493</v>
      </c>
      <c t="s" s="15" r="N82">
        <v>494</v>
      </c>
      <c s="58" r="O82"/>
      <c s="58" r="P82"/>
      <c s="6" r="Q82"/>
      <c t="s" s="139" r="R82">
        <v>474</v>
      </c>
      <c s="264" r="S82">
        <v>65</v>
      </c>
    </row>
    <row r="83">
      <c t="s" s="18" r="A83">
        <v>495</v>
      </c>
      <c t="s" s="18" r="B83">
        <v>496</v>
      </c>
      <c t="s" s="255" r="C83">
        <v>497</v>
      </c>
      <c s="139" r="D83">
        <v>82</v>
      </c>
      <c s="139" r="E83">
        <v>518</v>
      </c>
      <c s="139" r="F83"/>
      <c t="s" s="18" r="G83">
        <v>498</v>
      </c>
      <c s="139" r="H83">
        <v>3</v>
      </c>
      <c t="s" s="15" r="I83">
        <v>499</v>
      </c>
      <c t="s" s="15" r="J83">
        <v>500</v>
      </c>
      <c t="s" s="6" r="K83">
        <v>501</v>
      </c>
      <c s="6" r="L83"/>
      <c s="58" r="M83"/>
      <c s="58" r="N83"/>
      <c s="58" r="O83"/>
      <c s="58" r="P83"/>
      <c t="s" s="6" r="Q83">
        <v>502</v>
      </c>
      <c t="s" s="139" r="R83">
        <v>503</v>
      </c>
      <c s="264" r="S83">
        <v>15</v>
      </c>
    </row>
    <row r="84">
      <c t="s" s="18" r="A84">
        <v>495</v>
      </c>
      <c t="s" s="18" r="B84">
        <v>504</v>
      </c>
      <c t="s" s="255" r="C84">
        <v>505</v>
      </c>
      <c s="139" r="D84">
        <v>83</v>
      </c>
      <c t="s" s="139" r="E84">
        <v>124</v>
      </c>
      <c s="139" r="F84"/>
      <c t="s" s="18" r="G84">
        <v>506</v>
      </c>
      <c s="139" r="H84"/>
      <c t="s" s="15" r="I84">
        <v>507</v>
      </c>
      <c t="s" s="15" r="J84">
        <v>508</v>
      </c>
      <c t="s" s="15" r="K84">
        <v>509</v>
      </c>
      <c t="s" s="15" r="L84">
        <v>510</v>
      </c>
      <c t="s" s="58" r="M84">
        <v>511</v>
      </c>
      <c t="s" s="58" r="N84">
        <v>512</v>
      </c>
      <c t="s" s="58" r="O84">
        <v>513</v>
      </c>
      <c t="s" s="58" r="P84">
        <v>514</v>
      </c>
      <c s="18" r="Q84"/>
      <c t="s" s="139" r="R84">
        <v>503</v>
      </c>
      <c s="264" r="S84">
        <v>15</v>
      </c>
    </row>
    <row r="85">
      <c t="s" s="18" r="A85">
        <v>495</v>
      </c>
      <c t="s" s="18" r="B85">
        <v>515</v>
      </c>
      <c t="s" s="255" r="C85">
        <v>516</v>
      </c>
      <c s="139" r="D85">
        <v>84</v>
      </c>
      <c t="s" s="139" r="E85">
        <v>124</v>
      </c>
      <c s="139" r="F85"/>
      <c t="s" s="18" r="G85">
        <v>517</v>
      </c>
      <c s="139" r="H85"/>
      <c t="s" s="15" r="I85">
        <v>518</v>
      </c>
      <c t="s" s="15" r="J85">
        <v>519</v>
      </c>
      <c t="s" s="15" r="K85">
        <v>520</v>
      </c>
      <c t="s" s="15" r="L85">
        <v>521</v>
      </c>
      <c t="s" s="58" r="M85">
        <v>522</v>
      </c>
      <c t="s" s="58" r="N85">
        <v>523</v>
      </c>
      <c t="s" s="58" r="O85">
        <v>524</v>
      </c>
      <c t="s" s="58" r="P85">
        <v>525</v>
      </c>
      <c s="18" r="Q85"/>
      <c t="s" s="139" r="R85">
        <v>503</v>
      </c>
      <c s="264" r="S85">
        <v>15</v>
      </c>
    </row>
    <row r="86">
      <c t="s" r="A86">
        <v>526</v>
      </c>
      <c t="s" s="18" r="B86">
        <v>527</v>
      </c>
      <c t="s" s="255" r="C86">
        <v>528</v>
      </c>
      <c s="139" r="D86">
        <v>85</v>
      </c>
      <c s="139" r="E86">
        <v>519</v>
      </c>
      <c s="139" r="F86"/>
      <c t="s" s="18" r="G86">
        <v>529</v>
      </c>
      <c s="139" r="H86"/>
      <c s="6" r="I86"/>
      <c s="6" r="J86"/>
      <c s="6" r="K86"/>
      <c s="6" r="L86"/>
      <c s="58" r="M86"/>
      <c s="58" r="N86"/>
      <c s="58" r="O86"/>
      <c s="58" r="P86"/>
      <c s="18" r="Q86"/>
      <c t="s" s="139" r="R86">
        <v>503</v>
      </c>
      <c s="264" r="S86">
        <v>25</v>
      </c>
    </row>
    <row r="87">
      <c t="s" r="A87">
        <v>526</v>
      </c>
      <c t="s" s="18" r="B87">
        <v>530</v>
      </c>
      <c t="s" s="255" r="C87">
        <v>531</v>
      </c>
      <c s="139" r="D87">
        <v>86</v>
      </c>
      <c s="139" r="E87">
        <v>672</v>
      </c>
      <c s="139" r="F87"/>
      <c t="s" s="18" r="G87">
        <v>532</v>
      </c>
      <c s="139" r="H87">
        <v>4</v>
      </c>
      <c t="s" s="15" r="I87">
        <v>533</v>
      </c>
      <c t="s" s="15" r="J87">
        <v>534</v>
      </c>
      <c t="s" s="15" r="K87">
        <v>535</v>
      </c>
      <c t="s" s="15" r="L87">
        <v>536</v>
      </c>
      <c t="s" s="15" r="M87">
        <v>537</v>
      </c>
      <c t="s" s="15" r="N87">
        <v>538</v>
      </c>
      <c t="s" s="15" r="O87">
        <v>539</v>
      </c>
      <c t="s" s="15" r="P87">
        <v>540</v>
      </c>
      <c s="18" r="Q87"/>
      <c t="s" s="139" r="R87">
        <v>503</v>
      </c>
      <c s="264" r="S87">
        <v>25</v>
      </c>
    </row>
    <row r="88">
      <c t="s" r="A88">
        <v>526</v>
      </c>
      <c t="s" s="18" r="B88">
        <v>541</v>
      </c>
      <c t="s" s="255" r="C88">
        <v>542</v>
      </c>
      <c s="139" r="D88">
        <v>87</v>
      </c>
      <c s="139" r="E88">
        <v>673</v>
      </c>
      <c s="139" r="F88"/>
      <c t="s" s="18" r="G88">
        <v>543</v>
      </c>
      <c s="139" r="H88">
        <v>2</v>
      </c>
      <c t="s" s="15" r="I88">
        <v>544</v>
      </c>
      <c t="s" s="15" r="J88">
        <v>545</v>
      </c>
      <c s="6" r="K88"/>
      <c s="6" r="L88"/>
      <c t="s" s="15" r="M88">
        <v>546</v>
      </c>
      <c t="s" s="15" r="N88">
        <v>547</v>
      </c>
      <c s="58" r="O88"/>
      <c s="58" r="P88"/>
      <c s="18" r="Q88"/>
      <c t="s" s="139" r="R88">
        <v>503</v>
      </c>
      <c s="264" r="S88">
        <v>25</v>
      </c>
    </row>
    <row r="89">
      <c t="s" r="A89">
        <v>548</v>
      </c>
      <c t="s" s="18" r="B89">
        <v>549</v>
      </c>
      <c t="s" s="255" r="C89">
        <v>550</v>
      </c>
      <c s="139" r="D89">
        <v>88</v>
      </c>
      <c s="139" r="E89">
        <v>520</v>
      </c>
      <c s="139" r="F89"/>
      <c t="s" s="18" r="G89">
        <v>551</v>
      </c>
      <c s="139" r="H89">
        <v>3</v>
      </c>
      <c t="s" s="15" r="I89">
        <v>552</v>
      </c>
      <c t="s" s="15" r="J89">
        <v>553</v>
      </c>
      <c t="s" s="15" r="K89">
        <v>554</v>
      </c>
      <c s="6" r="L89"/>
      <c s="58" r="M89"/>
      <c s="58" r="N89"/>
      <c s="58" r="O89"/>
      <c s="58" r="P89"/>
      <c s="6" r="Q89"/>
      <c t="s" s="139" r="R89">
        <v>555</v>
      </c>
      <c s="264" r="S89">
        <v>8</v>
      </c>
    </row>
    <row r="90">
      <c t="s" r="A90">
        <v>548</v>
      </c>
      <c t="s" s="18" r="B90">
        <v>556</v>
      </c>
      <c t="s" s="255" r="C90">
        <v>557</v>
      </c>
      <c s="139" r="D90">
        <v>89</v>
      </c>
      <c s="139" r="E90">
        <v>408</v>
      </c>
      <c s="139" r="F90"/>
      <c t="s" s="18" r="G90">
        <v>558</v>
      </c>
      <c s="139" r="H90"/>
      <c s="6" r="I90"/>
      <c s="6" r="J90"/>
      <c s="58" r="K90"/>
      <c s="6" r="L90"/>
      <c s="58" r="M90"/>
      <c s="58" r="N90"/>
      <c s="58" r="O90"/>
      <c s="58" r="P90"/>
      <c s="18" r="Q90"/>
      <c t="s" s="139" r="R90">
        <v>555</v>
      </c>
      <c s="264" r="S90">
        <v>8</v>
      </c>
    </row>
    <row r="91">
      <c t="s" r="A91">
        <v>559</v>
      </c>
      <c t="s" s="18" r="B91">
        <v>560</v>
      </c>
      <c t="s" s="255" r="C91">
        <v>561</v>
      </c>
      <c s="139" r="D91">
        <v>90</v>
      </c>
      <c s="139" r="E91">
        <v>521</v>
      </c>
      <c s="139" r="F91"/>
      <c t="s" s="18" r="G91">
        <v>562</v>
      </c>
      <c s="139" r="H91"/>
      <c s="58" r="I91"/>
      <c s="58" r="J91"/>
      <c s="58" r="K91"/>
      <c s="6" r="L91"/>
      <c s="58" r="M91"/>
      <c s="58" r="N91"/>
      <c s="58" r="O91"/>
      <c s="58" r="P91"/>
      <c s="18" r="Q91"/>
      <c t="s" s="139" r="R91">
        <v>555</v>
      </c>
      <c s="264" r="S91">
        <v>25</v>
      </c>
    </row>
    <row r="92">
      <c t="s" r="A92">
        <v>559</v>
      </c>
      <c t="s" s="18" r="B92">
        <v>563</v>
      </c>
      <c t="s" s="255" r="C92">
        <v>564</v>
      </c>
      <c s="139" r="D92">
        <v>91</v>
      </c>
      <c s="139" r="E92">
        <v>674</v>
      </c>
      <c s="139" r="F92"/>
      <c t="s" s="18" r="G92">
        <v>565</v>
      </c>
      <c s="139" r="H92">
        <v>4</v>
      </c>
      <c t="s" s="15" r="I92">
        <v>566</v>
      </c>
      <c t="s" s="15" r="J92">
        <v>567</v>
      </c>
      <c t="s" s="15" r="K92">
        <v>568</v>
      </c>
      <c t="s" s="15" r="L92">
        <v>569</v>
      </c>
      <c t="s" s="15" r="M92">
        <v>570</v>
      </c>
      <c t="s" s="15" r="N92">
        <v>571</v>
      </c>
      <c t="s" s="15" r="O92">
        <v>572</v>
      </c>
      <c t="s" s="15" r="P92">
        <v>573</v>
      </c>
      <c t="s" s="6" r="Q92">
        <v>574</v>
      </c>
      <c t="s" s="139" r="R92">
        <v>555</v>
      </c>
      <c s="264" r="S92">
        <v>25</v>
      </c>
    </row>
    <row r="93">
      <c t="s" r="A93">
        <v>559</v>
      </c>
      <c t="s" s="18" r="B93">
        <v>575</v>
      </c>
      <c t="s" s="255" r="C93">
        <v>576</v>
      </c>
      <c s="139" r="D93">
        <v>92</v>
      </c>
      <c s="139" r="E93">
        <v>675</v>
      </c>
      <c s="139" r="F93"/>
      <c t="s" s="18" r="G93">
        <v>577</v>
      </c>
      <c s="139" r="H93">
        <v>2</v>
      </c>
      <c t="s" s="15" r="I93">
        <v>578</v>
      </c>
      <c t="s" s="15" r="J93">
        <v>579</v>
      </c>
      <c s="6" r="K93"/>
      <c s="6" r="L93"/>
      <c t="s" s="15" r="M93">
        <v>580</v>
      </c>
      <c t="s" s="15" r="N93">
        <v>581</v>
      </c>
      <c s="58" r="O93"/>
      <c s="58" r="P93"/>
      <c s="18" r="Q93"/>
      <c t="s" s="139" r="R93">
        <v>555</v>
      </c>
      <c s="264" r="S93">
        <v>25</v>
      </c>
    </row>
    <row r="94">
      <c t="s" s="18" r="A94">
        <v>582</v>
      </c>
      <c t="s" s="18" r="B94">
        <v>583</v>
      </c>
      <c t="s" s="255" r="C94">
        <v>584</v>
      </c>
      <c s="139" r="D94">
        <v>93</v>
      </c>
      <c s="139" r="E94">
        <v>743</v>
      </c>
      <c s="139" r="F94"/>
      <c t="s" s="18" r="G94">
        <v>585</v>
      </c>
      <c s="139" r="H94"/>
      <c s="6" r="I94"/>
      <c s="6" r="J94"/>
      <c s="6" r="K94"/>
      <c s="6" r="L94"/>
      <c s="58" r="M94"/>
      <c s="58" r="N94"/>
      <c s="58" r="O94"/>
      <c s="58" r="P94"/>
      <c s="18" r="Q94"/>
      <c t="s" s="139" r="R94">
        <v>586</v>
      </c>
      <c s="264" r="S94">
        <v>22</v>
      </c>
    </row>
    <row r="95">
      <c t="s" s="18" r="A95">
        <v>587</v>
      </c>
      <c t="s" s="18" r="B95">
        <v>588</v>
      </c>
      <c t="s" s="255" r="C95">
        <v>589</v>
      </c>
      <c s="139" r="D95">
        <v>94</v>
      </c>
      <c s="139" r="E95">
        <v>676</v>
      </c>
      <c s="139" r="F95"/>
      <c t="s" s="18" r="G95">
        <v>590</v>
      </c>
      <c s="139" r="H95">
        <v>4</v>
      </c>
      <c t="s" s="15" r="I95">
        <v>591</v>
      </c>
      <c t="s" s="15" r="J95">
        <v>592</v>
      </c>
      <c t="s" s="15" r="K95">
        <v>593</v>
      </c>
      <c t="s" s="15" r="L95">
        <v>594</v>
      </c>
      <c t="s" s="15" r="M95">
        <v>595</v>
      </c>
      <c t="s" s="15" r="N95">
        <v>596</v>
      </c>
      <c t="s" s="15" r="O95">
        <v>597</v>
      </c>
      <c t="s" s="15" r="P95">
        <v>598</v>
      </c>
      <c t="s" s="6" r="Q95">
        <v>599</v>
      </c>
      <c t="s" s="139" r="R95">
        <v>586</v>
      </c>
      <c s="264" r="S95">
        <v>60</v>
      </c>
    </row>
    <row r="96">
      <c t="s" s="18" r="A96">
        <v>587</v>
      </c>
      <c t="s" s="18" r="B96">
        <v>600</v>
      </c>
      <c t="s" s="255" r="C96">
        <v>601</v>
      </c>
      <c s="139" r="D96">
        <v>95</v>
      </c>
      <c s="139" r="E96">
        <v>677</v>
      </c>
      <c s="139" r="F96"/>
      <c t="s" s="18" r="G96">
        <v>602</v>
      </c>
      <c s="139" r="H96">
        <v>2</v>
      </c>
      <c t="s" s="15" r="I96">
        <v>603</v>
      </c>
      <c t="s" s="15" r="J96">
        <v>604</v>
      </c>
      <c s="6" r="K96"/>
      <c s="6" r="L96"/>
      <c t="s" s="15" r="M96">
        <v>605</v>
      </c>
      <c t="s" s="15" r="N96">
        <v>606</v>
      </c>
      <c s="58" r="O96"/>
      <c s="58" r="P96"/>
      <c t="s" s="139" r="R96">
        <v>586</v>
      </c>
      <c s="264" r="S96">
        <v>60</v>
      </c>
    </row>
    <row r="97">
      <c t="s" s="18" r="A97">
        <v>587</v>
      </c>
      <c t="s" s="18" r="B97">
        <v>607</v>
      </c>
      <c t="s" s="255" r="C97">
        <v>608</v>
      </c>
      <c s="139" r="D97">
        <v>96</v>
      </c>
      <c s="139" r="E97">
        <v>522</v>
      </c>
      <c s="139" r="F97"/>
      <c t="s" s="18" r="G97">
        <v>609</v>
      </c>
      <c s="139" r="H97">
        <v>3</v>
      </c>
      <c t="s" s="15" r="I97">
        <v>610</v>
      </c>
      <c t="s" s="15" r="J97">
        <v>611</v>
      </c>
      <c t="s" s="15" r="K97">
        <v>612</v>
      </c>
      <c s="6" r="L97"/>
      <c s="58" r="M97"/>
      <c s="58" r="N97"/>
      <c s="58" r="O97"/>
      <c s="58" r="P97"/>
      <c t="s" s="18" r="Q97">
        <v>613</v>
      </c>
      <c t="s" s="139" r="R97">
        <v>586</v>
      </c>
      <c s="264" r="S97">
        <v>60</v>
      </c>
    </row>
    <row r="98">
      <c t="s" s="18" r="A98">
        <v>614</v>
      </c>
      <c t="s" s="18" r="B98">
        <v>615</v>
      </c>
      <c t="s" s="255" r="C98">
        <v>616</v>
      </c>
      <c s="139" r="D98">
        <v>97</v>
      </c>
      <c s="139" r="E98">
        <v>409</v>
      </c>
      <c s="139" r="F98"/>
      <c t="s" s="18" r="G98">
        <v>617</v>
      </c>
      <c s="139" r="H98"/>
      <c s="58" r="I98"/>
      <c s="6" r="J98"/>
      <c s="6" r="K98"/>
      <c s="6" r="L98"/>
      <c s="58" r="M98"/>
      <c s="58" r="N98"/>
      <c s="58" r="O98"/>
      <c s="58" r="P98"/>
      <c t="s" s="18" r="Q98">
        <v>618</v>
      </c>
      <c t="s" s="139" r="R98">
        <v>586</v>
      </c>
      <c s="264" r="S98">
        <v>60</v>
      </c>
    </row>
    <row r="99">
      <c t="s" s="18" r="A99">
        <v>619</v>
      </c>
      <c t="s" s="18" r="B99">
        <v>620</v>
      </c>
      <c t="s" s="255" r="C99">
        <v>621</v>
      </c>
      <c s="139" r="D99">
        <v>98</v>
      </c>
      <c s="139" r="E99">
        <v>742</v>
      </c>
      <c s="139" r="F99"/>
      <c t="s" s="18" r="G99">
        <v>622</v>
      </c>
      <c s="139" r="H99"/>
      <c s="58" r="I99"/>
      <c s="6" r="J99"/>
      <c s="58" r="K99"/>
      <c s="6" r="L99"/>
      <c s="58" r="M99"/>
      <c s="58" r="N99"/>
      <c s="58" r="O99"/>
      <c s="58" r="P99"/>
      <c t="s" s="18" r="Q99">
        <v>623</v>
      </c>
      <c t="s" s="139" r="R99">
        <v>586</v>
      </c>
      <c s="264" r="S99">
        <v>60</v>
      </c>
    </row>
    <row r="100">
      <c t="s" s="18" r="A100">
        <v>619</v>
      </c>
      <c t="s" s="18" r="B100">
        <v>624</v>
      </c>
      <c t="s" s="255" r="C100">
        <v>625</v>
      </c>
      <c s="139" r="D100">
        <v>99</v>
      </c>
      <c s="139" r="E100">
        <v>745</v>
      </c>
      <c s="139" r="F100"/>
      <c t="s" s="18" r="G100">
        <v>626</v>
      </c>
      <c s="139" r="H100"/>
      <c s="58" r="I100"/>
      <c s="6" r="J100"/>
      <c s="58" r="K100"/>
      <c s="6" r="L100"/>
      <c s="58" r="M100"/>
      <c s="58" r="N100"/>
      <c s="58" r="O100"/>
      <c s="58" r="P100"/>
      <c s="18" r="Q100"/>
      <c t="s" s="139" r="R100">
        <v>586</v>
      </c>
      <c s="264" r="S100">
        <v>60</v>
      </c>
    </row>
    <row r="101">
      <c t="s" s="53" r="A101">
        <v>627</v>
      </c>
      <c t="s" s="18" r="B101">
        <v>628</v>
      </c>
      <c t="s" s="255" r="C101">
        <v>629</v>
      </c>
      <c s="139" r="D101">
        <v>100</v>
      </c>
      <c s="139" r="E101">
        <v>678</v>
      </c>
      <c s="139" r="F101"/>
      <c t="s" s="18" r="G101">
        <v>630</v>
      </c>
      <c s="139" r="H101">
        <v>4</v>
      </c>
      <c t="s" s="15" r="I101">
        <v>631</v>
      </c>
      <c t="s" s="15" r="J101">
        <v>632</v>
      </c>
      <c t="s" s="15" r="K101">
        <v>633</v>
      </c>
      <c t="s" s="15" r="L101">
        <v>634</v>
      </c>
      <c t="s" s="15" r="M101">
        <v>635</v>
      </c>
      <c t="s" s="15" r="N101">
        <v>636</v>
      </c>
      <c t="s" s="15" r="O101">
        <v>637</v>
      </c>
      <c t="s" s="15" r="P101">
        <v>638</v>
      </c>
      <c t="s" s="6" r="Q101">
        <v>639</v>
      </c>
      <c t="s" s="139" r="R101">
        <v>130</v>
      </c>
      <c s="264" r="S101">
        <v>60</v>
      </c>
    </row>
    <row r="102">
      <c t="s" s="53" r="A102">
        <v>627</v>
      </c>
      <c t="s" s="18" r="B102">
        <v>640</v>
      </c>
      <c t="s" s="255" r="C102">
        <v>641</v>
      </c>
      <c s="139" r="D102">
        <v>101</v>
      </c>
      <c s="139" r="E102">
        <v>679</v>
      </c>
      <c s="139" r="F102"/>
      <c t="s" s="18" r="G102">
        <v>642</v>
      </c>
      <c s="139" r="H102">
        <v>2</v>
      </c>
      <c t="s" s="15" r="I102">
        <v>643</v>
      </c>
      <c t="s" s="15" r="J102">
        <v>644</v>
      </c>
      <c s="6" r="K102"/>
      <c s="6" r="L102"/>
      <c t="s" s="15" r="M102">
        <v>645</v>
      </c>
      <c t="s" s="15" r="N102">
        <v>646</v>
      </c>
      <c s="58" r="O102"/>
      <c s="58" r="P102"/>
      <c s="18" r="Q102"/>
      <c t="s" s="139" r="R102">
        <v>130</v>
      </c>
      <c s="264" r="S102">
        <v>60</v>
      </c>
    </row>
    <row r="103">
      <c t="s" s="53" r="A103">
        <v>627</v>
      </c>
      <c t="s" s="18" r="B103">
        <v>647</v>
      </c>
      <c t="s" s="255" r="C103">
        <v>648</v>
      </c>
      <c s="139" r="D103">
        <v>102</v>
      </c>
      <c s="139" r="E103">
        <v>500</v>
      </c>
      <c s="139" r="F103"/>
      <c t="s" s="18" r="G103">
        <v>649</v>
      </c>
      <c s="139" r="H103">
        <v>3</v>
      </c>
      <c t="s" s="15" r="I103">
        <v>650</v>
      </c>
      <c t="s" s="15" r="J103">
        <v>651</v>
      </c>
      <c t="s" s="15" r="K103">
        <v>652</v>
      </c>
      <c s="6" r="L103"/>
      <c s="58" r="M103"/>
      <c s="58" r="N103"/>
      <c s="58" r="O103"/>
      <c s="58" r="P103"/>
      <c t="s" s="18" r="Q103">
        <v>653</v>
      </c>
      <c t="s" s="139" r="R103">
        <v>130</v>
      </c>
      <c s="264" r="S103">
        <v>60</v>
      </c>
    </row>
    <row r="104">
      <c t="s" r="A104">
        <v>654</v>
      </c>
      <c t="s" s="18" r="B104">
        <v>655</v>
      </c>
      <c t="s" s="255" r="C104">
        <v>656</v>
      </c>
      <c s="139" r="D104">
        <v>103</v>
      </c>
      <c s="139" r="E104">
        <v>411</v>
      </c>
      <c s="139" r="F104"/>
      <c t="s" s="18" r="G104">
        <v>657</v>
      </c>
      <c s="139" r="H104"/>
      <c s="6" r="I104"/>
      <c s="6" r="J104"/>
      <c s="6" r="K104"/>
      <c s="6" r="L104"/>
      <c s="58" r="M104"/>
      <c s="58" r="N104"/>
      <c s="58" r="O104"/>
      <c s="58" r="P104"/>
      <c t="s" s="18" r="Q104">
        <v>658</v>
      </c>
      <c t="s" s="139" r="R104">
        <v>130</v>
      </c>
      <c s="264" r="S104">
        <v>60</v>
      </c>
    </row>
    <row r="105">
      <c t="s" r="A105">
        <v>659</v>
      </c>
      <c t="s" s="18" r="B105">
        <v>660</v>
      </c>
      <c t="s" s="255" r="C105">
        <v>661</v>
      </c>
      <c s="139" r="D105">
        <v>104</v>
      </c>
      <c s="139" r="E105">
        <v>503</v>
      </c>
      <c t="s" s="139" r="F105">
        <v>22</v>
      </c>
      <c t="s" s="18" r="G105">
        <v>662</v>
      </c>
      <c s="139" r="H105"/>
      <c s="6" r="I105"/>
      <c s="6" r="J105"/>
      <c s="6" r="K105"/>
      <c s="6" r="L105"/>
      <c s="58" r="M105"/>
      <c s="58" r="N105"/>
      <c s="58" r="O105"/>
      <c s="58" r="P105"/>
      <c s="18" r="Q105"/>
      <c t="s" s="115" r="R105">
        <v>663</v>
      </c>
      <c s="264" r="S105">
        <v>15</v>
      </c>
    </row>
    <row r="106">
      <c t="s" r="A106">
        <v>659</v>
      </c>
      <c t="s" s="18" r="B106">
        <v>664</v>
      </c>
      <c t="s" s="255" r="C106">
        <v>665</v>
      </c>
      <c s="139" r="D106">
        <v>105</v>
      </c>
      <c s="139" r="E106">
        <v>680</v>
      </c>
      <c t="s" s="139" r="F106">
        <v>22</v>
      </c>
      <c t="s" s="18" r="G106">
        <v>666</v>
      </c>
      <c s="139" r="H106">
        <v>4</v>
      </c>
      <c t="s" s="15" r="I106">
        <v>667</v>
      </c>
      <c t="s" s="15" r="J106">
        <v>668</v>
      </c>
      <c t="s" s="15" r="K106">
        <v>669</v>
      </c>
      <c t="s" s="15" r="L106">
        <v>670</v>
      </c>
      <c t="s" s="15" r="M106">
        <v>671</v>
      </c>
      <c t="s" s="15" r="N106">
        <v>672</v>
      </c>
      <c t="s" s="15" r="O106">
        <v>673</v>
      </c>
      <c t="s" s="15" r="P106">
        <v>674</v>
      </c>
      <c s="18" r="Q106"/>
      <c t="s" s="115" r="R106">
        <v>663</v>
      </c>
      <c s="264" r="S106">
        <v>15</v>
      </c>
    </row>
    <row r="107">
      <c t="s" r="A107">
        <v>659</v>
      </c>
      <c t="s" s="18" r="B107">
        <v>675</v>
      </c>
      <c t="s" s="255" r="C107">
        <v>676</v>
      </c>
      <c s="139" r="D107">
        <v>106</v>
      </c>
      <c s="139" r="E107">
        <v>681</v>
      </c>
      <c t="s" s="139" r="F107">
        <v>22</v>
      </c>
      <c t="s" s="18" r="G107">
        <v>677</v>
      </c>
      <c s="139" r="H107">
        <v>2</v>
      </c>
      <c t="s" s="15" r="I107">
        <v>678</v>
      </c>
      <c t="s" s="15" r="J107">
        <v>679</v>
      </c>
      <c s="6" r="K107"/>
      <c s="6" r="L107"/>
      <c t="s" s="15" r="M107">
        <v>680</v>
      </c>
      <c t="s" s="15" r="N107">
        <v>681</v>
      </c>
      <c s="58" r="O107"/>
      <c s="58" r="P107"/>
      <c s="18" r="Q107"/>
      <c t="s" s="115" r="R107">
        <v>663</v>
      </c>
      <c s="264" r="S107">
        <v>15</v>
      </c>
    </row>
    <row r="108">
      <c t="s" r="A108">
        <v>682</v>
      </c>
      <c t="s" s="18" r="B108">
        <v>683</v>
      </c>
      <c t="s" s="255" r="C108">
        <v>684</v>
      </c>
      <c s="139" r="D108">
        <v>107</v>
      </c>
      <c s="139" r="E108">
        <v>714</v>
      </c>
      <c s="139" r="F108"/>
      <c t="s" s="18" r="G108">
        <v>685</v>
      </c>
      <c s="139" r="H108">
        <v>3</v>
      </c>
      <c t="s" s="15" r="I108">
        <v>686</v>
      </c>
      <c t="s" s="15" r="J108">
        <v>687</v>
      </c>
      <c t="s" s="15" r="K108">
        <v>688</v>
      </c>
      <c s="6" r="L108"/>
      <c s="58" r="M108"/>
      <c s="58" r="N108"/>
      <c s="58" r="O108"/>
      <c s="58" r="P108"/>
      <c s="18" r="Q108"/>
      <c t="s" s="139" r="R108">
        <v>689</v>
      </c>
      <c s="264" r="S108">
        <v>8</v>
      </c>
    </row>
    <row r="109">
      <c t="s" r="A109">
        <v>682</v>
      </c>
      <c t="s" s="18" r="B109">
        <v>690</v>
      </c>
      <c t="s" s="255" r="C109">
        <v>691</v>
      </c>
      <c s="139" r="D109">
        <v>108</v>
      </c>
      <c s="139" r="E109">
        <v>410</v>
      </c>
      <c s="139" r="F109"/>
      <c t="s" s="18" r="G109">
        <v>692</v>
      </c>
      <c s="139" r="H109"/>
      <c s="58" r="I109"/>
      <c s="6" r="J109"/>
      <c s="6" r="K109"/>
      <c s="6" r="L109"/>
      <c s="58" r="M109"/>
      <c s="58" r="N109"/>
      <c s="58" r="O109"/>
      <c s="58" r="P109"/>
      <c s="18" r="Q109"/>
      <c t="s" s="139" r="R109">
        <v>689</v>
      </c>
      <c s="264" r="S109">
        <v>8</v>
      </c>
    </row>
    <row r="110">
      <c t="s" r="A110">
        <v>693</v>
      </c>
      <c t="s" s="18" r="B110">
        <v>694</v>
      </c>
      <c t="s" s="255" r="C110">
        <v>695</v>
      </c>
      <c s="139" r="D110">
        <v>109</v>
      </c>
      <c s="139" r="E110">
        <v>505</v>
      </c>
      <c s="139" r="F110"/>
      <c t="s" s="18" r="G110">
        <v>696</v>
      </c>
      <c s="139" r="H110"/>
      <c s="58" r="I110"/>
      <c s="6" r="J110"/>
      <c s="6" r="K110"/>
      <c s="6" r="L110"/>
      <c s="58" r="M110"/>
      <c s="58" r="N110"/>
      <c s="58" r="O110"/>
      <c s="58" r="P110"/>
      <c s="18" r="Q110"/>
      <c t="s" s="139" r="R110">
        <v>689</v>
      </c>
      <c s="264" r="S110">
        <v>30</v>
      </c>
    </row>
    <row r="111">
      <c t="s" r="A111">
        <v>693</v>
      </c>
      <c t="s" s="18" r="B111">
        <v>697</v>
      </c>
      <c t="s" s="255" r="C111">
        <v>698</v>
      </c>
      <c s="139" r="D111">
        <v>110</v>
      </c>
      <c s="139" r="E111">
        <v>682</v>
      </c>
      <c s="139" r="F111"/>
      <c t="s" s="18" r="G111">
        <v>699</v>
      </c>
      <c s="139" r="H111">
        <v>4</v>
      </c>
      <c t="s" s="15" r="I111">
        <v>700</v>
      </c>
      <c t="s" s="15" r="J111">
        <v>701</v>
      </c>
      <c t="s" s="15" r="K111">
        <v>702</v>
      </c>
      <c t="s" s="15" r="L111">
        <v>703</v>
      </c>
      <c t="s" s="15" r="M111">
        <v>704</v>
      </c>
      <c t="s" s="15" r="N111">
        <v>705</v>
      </c>
      <c t="s" s="15" r="O111">
        <v>706</v>
      </c>
      <c t="s" s="15" r="P111">
        <v>707</v>
      </c>
      <c t="s" s="18" r="Q111">
        <v>708</v>
      </c>
      <c t="s" s="139" r="R111">
        <v>689</v>
      </c>
      <c s="264" r="S111">
        <v>30</v>
      </c>
    </row>
    <row r="112">
      <c t="s" r="A112">
        <v>693</v>
      </c>
      <c t="s" s="18" r="B112">
        <v>709</v>
      </c>
      <c t="s" s="255" r="C112">
        <v>710</v>
      </c>
      <c s="139" r="D112">
        <v>111</v>
      </c>
      <c s="139" r="E112">
        <v>683</v>
      </c>
      <c s="139" r="F112"/>
      <c t="s" s="18" r="G112">
        <v>711</v>
      </c>
      <c s="139" r="H112">
        <v>2</v>
      </c>
      <c t="s" s="15" r="I112">
        <v>712</v>
      </c>
      <c t="s" s="15" r="J112">
        <v>713</v>
      </c>
      <c s="6" r="K112"/>
      <c s="6" r="L112"/>
      <c t="s" s="15" r="M112">
        <v>714</v>
      </c>
      <c t="s" s="15" r="N112">
        <v>715</v>
      </c>
      <c s="58" r="O112"/>
      <c s="58" r="P112"/>
      <c s="18" r="Q112"/>
      <c t="s" s="139" r="R112">
        <v>689</v>
      </c>
      <c s="264" r="S112">
        <v>30</v>
      </c>
    </row>
    <row r="113">
      <c t="s" s="18" r="A113">
        <v>716</v>
      </c>
      <c t="s" s="18" r="B113">
        <v>717</v>
      </c>
      <c t="s" s="255" r="C113">
        <v>718</v>
      </c>
      <c s="139" r="D113">
        <v>0</v>
      </c>
      <c t="s" s="139" r="E113">
        <v>124</v>
      </c>
      <c t="s" s="139" r="F113">
        <v>59</v>
      </c>
      <c t="s" s="18" r="G113">
        <v>719</v>
      </c>
      <c s="139" r="H113"/>
      <c s="6" r="I113"/>
      <c s="6" r="J113"/>
      <c s="6" r="K113"/>
      <c s="6" r="L113"/>
      <c s="58" r="M113"/>
      <c s="58" r="N113"/>
      <c s="58" r="O113"/>
      <c s="58" r="P113"/>
      <c t="s" s="18" r="Q113">
        <v>720</v>
      </c>
      <c t="s" s="139" r="R113">
        <v>25</v>
      </c>
      <c s="328" r="S113"/>
    </row>
    <row r="114">
      <c t="s" s="18" r="A114">
        <v>716</v>
      </c>
      <c t="s" s="18" r="B114">
        <v>721</v>
      </c>
      <c t="s" s="255" r="C114">
        <v>722</v>
      </c>
      <c s="139" r="D114">
        <v>240</v>
      </c>
      <c s="139" r="E114">
        <v>455</v>
      </c>
      <c t="s" s="139" r="F114">
        <v>59</v>
      </c>
      <c t="s" s="18" r="G114">
        <v>723</v>
      </c>
      <c s="139" r="H114"/>
      <c s="6" r="I114"/>
      <c s="6" r="J114"/>
      <c s="6" r="K114"/>
      <c s="6" r="L114"/>
      <c s="58" r="M114"/>
      <c s="58" r="N114"/>
      <c s="58" r="O114"/>
      <c s="58" r="P114"/>
      <c s="18" r="Q114"/>
      <c t="s" s="139" r="R114">
        <v>25</v>
      </c>
      <c s="328" r="S114"/>
    </row>
    <row r="115">
      <c t="s" s="18" r="A115">
        <v>716</v>
      </c>
      <c t="s" s="18" r="B115">
        <v>724</v>
      </c>
      <c t="s" s="255" r="C115">
        <v>725</v>
      </c>
      <c s="139" r="D115">
        <v>241</v>
      </c>
      <c s="139" r="E115">
        <v>456</v>
      </c>
      <c t="s" s="139" r="F115">
        <v>59</v>
      </c>
      <c t="s" s="18" r="G115">
        <v>726</v>
      </c>
      <c s="139" r="H115"/>
      <c s="6" r="I115"/>
      <c s="6" r="J115"/>
      <c s="6" r="K115"/>
      <c s="6" r="L115"/>
      <c s="58" r="M115"/>
      <c s="58" r="N115"/>
      <c s="58" r="O115"/>
      <c s="58" r="P115"/>
      <c s="18" r="Q115"/>
      <c t="s" s="139" r="R115">
        <v>25</v>
      </c>
      <c s="328" r="S115"/>
    </row>
    <row r="116">
      <c s="18" r="A116"/>
      <c s="18" r="B116"/>
      <c s="255" r="C116"/>
      <c s="139" r="D116"/>
      <c s="139" r="E116"/>
      <c s="139" r="F116"/>
      <c s="18" r="G116"/>
      <c s="139" r="H116"/>
      <c s="6" r="I116"/>
      <c s="6" r="J116"/>
      <c s="6" r="K116"/>
      <c s="6" r="L116"/>
      <c s="58" r="M116"/>
      <c s="58" r="N116"/>
      <c s="58" r="O116"/>
      <c s="58" r="P116"/>
      <c s="18" r="Q116"/>
      <c s="139" r="R116"/>
      <c s="352" r="S116"/>
    </row>
    <row r="117">
      <c s="18" r="A117"/>
      <c s="18" r="B117"/>
      <c s="255" r="C117"/>
      <c s="115" r="D117"/>
      <c s="139" r="E117"/>
      <c s="139" r="F117"/>
      <c s="18" r="G117"/>
      <c s="139" r="H117"/>
      <c s="6" r="I117"/>
      <c s="6" r="J117"/>
      <c s="6" r="K117"/>
      <c s="6" r="L117"/>
      <c s="58" r="M117"/>
      <c s="58" r="N117"/>
      <c s="58" r="O117"/>
      <c s="58" r="P117"/>
      <c s="18" r="Q117"/>
      <c s="139" r="R117"/>
      <c s="352" r="S117"/>
    </row>
    <row r="118">
      <c s="18" r="A118"/>
      <c s="18" r="B118"/>
      <c s="255" r="C118"/>
      <c s="6" r="I118"/>
      <c s="6" r="J118"/>
      <c s="6" r="K118"/>
      <c s="6" r="L118"/>
      <c s="58" r="M118"/>
      <c s="58" r="N118"/>
      <c s="58" r="O118"/>
      <c s="58" r="P118"/>
      <c s="18" r="Q118"/>
      <c s="139" r="R118"/>
      <c s="352" r="S118"/>
    </row>
    <row r="119">
      <c s="18" r="B119"/>
      <c s="255" r="C119"/>
      <c s="6" r="I119"/>
      <c s="6" r="J119"/>
      <c s="6" r="K119"/>
      <c s="6" r="L119"/>
      <c s="58" r="M119"/>
      <c s="58" r="N119"/>
      <c s="58" r="O119"/>
      <c s="58" r="P119"/>
      <c s="18" r="Q119"/>
      <c s="139" r="R119"/>
      <c s="352" r="S119"/>
    </row>
    <row r="120">
      <c s="18" r="A120"/>
      <c s="18" r="B120"/>
      <c s="255" r="C120"/>
      <c s="6" r="I120"/>
      <c s="6" r="J120"/>
      <c s="6" r="K120"/>
      <c s="6" r="L120"/>
      <c s="58" r="M120"/>
      <c s="58" r="N120"/>
      <c s="58" r="O120"/>
      <c s="58" r="P120"/>
      <c s="18" r="Q120"/>
      <c s="139" r="R120"/>
      <c s="352" r="S120"/>
    </row>
    <row r="121">
      <c s="18" r="A121"/>
      <c s="18" r="B121"/>
      <c s="255" r="C121"/>
      <c s="115" r="D121"/>
      <c s="6" r="I121"/>
      <c s="6" r="J121"/>
      <c s="6" r="K121"/>
      <c s="6" r="L121"/>
      <c s="58" r="M121"/>
      <c s="58" r="N121"/>
      <c s="58" r="O121"/>
      <c s="58" r="P121"/>
      <c s="18" r="Q121"/>
      <c s="139" r="R121"/>
      <c s="352" r="S121"/>
    </row>
    <row r="122">
      <c t="s" s="247" r="A122">
        <v>727</v>
      </c>
      <c t="s" s="247" r="B122">
        <v>728</v>
      </c>
      <c s="296" r="C122"/>
      <c s="33" r="D122"/>
      <c s="74" r="E122">
        <v>526</v>
      </c>
      <c s="33" r="F122"/>
      <c t="s" s="383" r="G122">
        <v>729</v>
      </c>
      <c s="33" r="H122"/>
      <c s="6" r="I122"/>
      <c s="6" r="J122"/>
      <c s="6" r="K122"/>
      <c s="6" r="L122"/>
      <c s="58" r="M122"/>
      <c s="58" r="N122"/>
      <c s="58" r="O122"/>
      <c s="58" r="P122"/>
      <c t="s" s="170" r="Q122">
        <v>730</v>
      </c>
      <c s="301" r="R122"/>
      <c s="352" r="S122"/>
    </row>
    <row r="123">
      <c t="s" s="60" r="A123">
        <v>731</v>
      </c>
      <c t="s" s="247" r="B123">
        <v>732</v>
      </c>
      <c s="296" r="C123"/>
      <c s="33" r="D123"/>
      <c s="74" r="E123">
        <v>530</v>
      </c>
      <c s="33" r="F123"/>
      <c t="s" s="383" r="G123">
        <v>733</v>
      </c>
      <c s="33" r="H123"/>
      <c s="6" r="I123"/>
      <c s="6" r="J123"/>
      <c s="6" r="K123"/>
      <c s="6" r="L123"/>
      <c s="58" r="M123"/>
      <c s="58" r="N123"/>
      <c s="58" r="O123"/>
      <c s="58" r="P123"/>
      <c s="170" r="Q123"/>
      <c s="301" r="R123"/>
      <c s="352" r="S123"/>
    </row>
    <row r="124">
      <c t="s" s="60" r="A124">
        <v>731</v>
      </c>
      <c t="s" s="247" r="B124">
        <v>734</v>
      </c>
      <c s="296" r="C124"/>
      <c s="33" r="D124"/>
      <c s="74" r="E124">
        <v>531</v>
      </c>
      <c s="33" r="F124"/>
      <c t="s" s="383" r="G124">
        <v>735</v>
      </c>
      <c s="33" r="H124"/>
      <c s="6" r="I124"/>
      <c s="6" r="J124"/>
      <c s="6" r="K124"/>
      <c s="6" r="L124"/>
      <c s="58" r="M124"/>
      <c s="58" r="N124"/>
      <c s="58" r="O124"/>
      <c s="58" r="P124"/>
      <c s="170" r="Q124"/>
      <c s="301" r="R124"/>
      <c s="352" r="S124"/>
    </row>
    <row r="125">
      <c t="s" s="247" r="A125">
        <v>727</v>
      </c>
      <c t="s" s="247" r="B125">
        <v>736</v>
      </c>
      <c s="296" r="C125"/>
      <c s="33" r="D125"/>
      <c s="74" r="E125">
        <v>532</v>
      </c>
      <c s="33" r="F125"/>
      <c t="s" s="383" r="G125">
        <v>737</v>
      </c>
      <c s="33" r="H125"/>
      <c s="6" r="I125"/>
      <c s="6" r="J125"/>
      <c s="6" r="K125"/>
      <c s="6" r="L125"/>
      <c s="58" r="M125"/>
      <c s="58" r="N125"/>
      <c s="58" r="O125"/>
      <c s="58" r="P125"/>
      <c s="170" r="Q125"/>
      <c s="301" r="R125"/>
      <c s="352" r="S125"/>
    </row>
    <row r="126">
      <c t="s" s="60" r="A126">
        <v>738</v>
      </c>
      <c t="s" s="247" r="B126">
        <v>739</v>
      </c>
      <c s="296" r="C126"/>
      <c s="33" r="D126"/>
      <c s="74" r="E126">
        <v>533</v>
      </c>
      <c s="33" r="F126"/>
      <c t="s" s="383" r="G126">
        <v>740</v>
      </c>
      <c s="33" r="H126"/>
      <c s="6" r="I126"/>
      <c s="6" r="J126"/>
      <c s="6" r="K126"/>
      <c s="6" r="L126"/>
      <c s="58" r="M126"/>
      <c s="58" r="N126"/>
      <c s="58" r="O126"/>
      <c s="58" r="P126"/>
      <c s="170" r="Q126"/>
      <c s="301" r="R126"/>
      <c s="352" r="S126"/>
    </row>
    <row r="127">
      <c t="s" s="60" r="A127">
        <v>738</v>
      </c>
      <c t="s" s="247" r="B127">
        <v>741</v>
      </c>
      <c s="296" r="C127"/>
      <c s="33" r="D127"/>
      <c s="74" r="E127">
        <v>534</v>
      </c>
      <c s="33" r="F127"/>
      <c t="s" s="383" r="G127">
        <v>742</v>
      </c>
      <c s="33" r="H127"/>
      <c s="6" r="I127"/>
      <c s="6" r="J127"/>
      <c s="6" r="K127"/>
      <c s="6" r="L127"/>
      <c s="58" r="M127"/>
      <c s="58" r="N127"/>
      <c s="58" r="O127"/>
      <c s="58" r="P127"/>
      <c s="170" r="Q127"/>
      <c s="301" r="R127"/>
      <c s="352" r="S127"/>
    </row>
    <row r="128">
      <c t="s" s="60" r="A128">
        <v>738</v>
      </c>
      <c t="s" s="247" r="B128">
        <v>743</v>
      </c>
      <c s="296" r="C128"/>
      <c s="33" r="D128"/>
      <c s="74" r="E128">
        <v>535</v>
      </c>
      <c s="33" r="F128"/>
      <c t="s" s="383" r="G128">
        <v>744</v>
      </c>
      <c s="33" r="H128"/>
      <c s="6" r="I128"/>
      <c s="6" r="J128"/>
      <c s="6" r="K128"/>
      <c s="6" r="L128"/>
      <c s="58" r="M128"/>
      <c s="58" r="N128"/>
      <c s="58" r="O128"/>
      <c s="58" r="P128"/>
      <c s="170" r="Q128"/>
      <c s="301" r="R128"/>
      <c s="352" r="S128"/>
    </row>
    <row r="129">
      <c t="s" s="60" r="A129">
        <v>738</v>
      </c>
      <c t="s" s="247" r="B129">
        <v>745</v>
      </c>
      <c s="296" r="C129"/>
      <c s="33" r="D129"/>
      <c s="74" r="E129">
        <v>536</v>
      </c>
      <c s="33" r="F129"/>
      <c t="s" s="383" r="G129">
        <v>746</v>
      </c>
      <c s="33" r="H129"/>
      <c s="6" r="I129"/>
      <c s="6" r="J129"/>
      <c s="6" r="K129"/>
      <c s="6" r="L129"/>
      <c s="58" r="M129"/>
      <c s="58" r="N129"/>
      <c s="58" r="O129"/>
      <c s="58" r="P129"/>
      <c s="170" r="Q129"/>
      <c s="301" r="R129"/>
      <c s="352" r="S129"/>
    </row>
    <row r="130">
      <c t="s" s="247" r="A130">
        <v>747</v>
      </c>
      <c t="s" s="247" r="B130">
        <v>748</v>
      </c>
      <c s="296" r="C130"/>
      <c s="33" r="D130"/>
      <c s="74" r="E130">
        <v>537</v>
      </c>
      <c s="33" r="F130"/>
      <c t="s" s="383" r="G130">
        <v>749</v>
      </c>
      <c s="33" r="H130"/>
      <c s="6" r="I130"/>
      <c s="6" r="J130"/>
      <c s="6" r="K130"/>
      <c s="6" r="L130"/>
      <c s="58" r="M130"/>
      <c s="58" r="N130"/>
      <c s="58" r="O130"/>
      <c s="58" r="P130"/>
      <c s="170" r="Q130"/>
      <c s="301" r="R130"/>
      <c s="352" r="S130"/>
    </row>
    <row r="131">
      <c t="s" s="247" r="A131">
        <v>747</v>
      </c>
      <c t="s" s="247" r="B131">
        <v>750</v>
      </c>
      <c s="296" r="C131"/>
      <c s="33" r="D131"/>
      <c s="74" r="E131">
        <v>538</v>
      </c>
      <c s="33" r="F131"/>
      <c t="s" s="383" r="G131">
        <v>751</v>
      </c>
      <c s="33" r="H131"/>
      <c s="6" r="I131"/>
      <c s="6" r="J131"/>
      <c s="6" r="K131"/>
      <c s="6" r="L131"/>
      <c s="58" r="M131"/>
      <c s="58" r="N131"/>
      <c s="58" r="O131"/>
      <c s="58" r="P131"/>
      <c s="170" r="Q131"/>
      <c s="301" r="R131"/>
      <c s="352" r="S131"/>
    </row>
    <row r="132">
      <c t="s" s="247" r="A132">
        <v>747</v>
      </c>
      <c t="s" s="247" r="B132">
        <v>752</v>
      </c>
      <c s="296" r="C132"/>
      <c s="33" r="D132"/>
      <c s="74" r="E132">
        <v>539</v>
      </c>
      <c s="33" r="F132"/>
      <c t="s" s="383" r="G132">
        <v>753</v>
      </c>
      <c s="33" r="H132"/>
      <c s="6" r="I132"/>
      <c s="6" r="J132"/>
      <c s="6" r="K132"/>
      <c s="6" r="L132"/>
      <c s="58" r="M132"/>
      <c s="58" r="N132"/>
      <c s="58" r="O132"/>
      <c s="58" r="P132"/>
      <c s="170" r="Q132"/>
      <c s="301" r="R132"/>
      <c s="352" r="S132"/>
    </row>
    <row r="133">
      <c t="s" s="247" r="A133">
        <v>747</v>
      </c>
      <c t="s" s="247" r="B133">
        <v>754</v>
      </c>
      <c s="296" r="C133"/>
      <c s="33" r="D133"/>
      <c s="74" r="E133">
        <v>540</v>
      </c>
      <c s="33" r="F133"/>
      <c t="s" s="383" r="G133">
        <v>755</v>
      </c>
      <c s="33" r="H133"/>
      <c s="6" r="I133"/>
      <c s="6" r="J133"/>
      <c s="6" r="K133"/>
      <c s="6" r="L133"/>
      <c s="58" r="M133"/>
      <c s="58" r="N133"/>
      <c s="58" r="O133"/>
      <c s="58" r="P133"/>
      <c s="170" r="Q133"/>
      <c s="301" r="R133"/>
      <c s="352" r="S133"/>
    </row>
    <row r="134">
      <c t="s" s="60" r="A134">
        <v>727</v>
      </c>
      <c t="s" s="247" r="B134">
        <v>756</v>
      </c>
      <c s="296" r="C134"/>
      <c s="33" r="D134"/>
      <c s="74" r="E134">
        <v>541</v>
      </c>
      <c s="33" r="F134"/>
      <c t="s" s="383" r="G134">
        <v>757</v>
      </c>
      <c s="33" r="H134"/>
      <c s="6" r="I134"/>
      <c s="6" r="J134"/>
      <c s="6" r="K134"/>
      <c s="6" r="L134"/>
      <c s="58" r="M134"/>
      <c s="58" r="N134"/>
      <c s="58" r="O134"/>
      <c s="58" r="P134"/>
      <c s="170" r="Q134"/>
      <c s="301" r="R134"/>
      <c s="352" r="S134"/>
    </row>
    <row r="135">
      <c t="s" s="60" r="A135">
        <v>727</v>
      </c>
      <c t="s" s="247" r="B135">
        <v>758</v>
      </c>
      <c s="296" r="C135"/>
      <c s="33" r="D135"/>
      <c s="74" r="E135">
        <v>542</v>
      </c>
      <c s="33" r="F135"/>
      <c t="s" s="383" r="G135">
        <v>759</v>
      </c>
      <c s="33" r="H135"/>
      <c s="6" r="I135"/>
      <c s="6" r="J135"/>
      <c s="6" r="K135"/>
      <c s="6" r="L135"/>
      <c s="58" r="M135"/>
      <c s="58" r="N135"/>
      <c s="58" r="O135"/>
      <c s="58" r="P135"/>
      <c s="170" r="Q135"/>
      <c s="301" r="R135"/>
      <c s="352" r="S135"/>
    </row>
    <row r="136">
      <c t="s" s="60" r="A136">
        <v>727</v>
      </c>
      <c t="s" s="247" r="B136">
        <v>760</v>
      </c>
      <c s="296" r="C136"/>
      <c s="33" r="D136"/>
      <c s="74" r="E136">
        <v>543</v>
      </c>
      <c s="33" r="F136"/>
      <c t="s" s="383" r="G136">
        <v>761</v>
      </c>
      <c s="33" r="H136"/>
      <c s="6" r="I136"/>
      <c s="6" r="J136"/>
      <c s="6" r="K136"/>
      <c s="6" r="L136"/>
      <c s="58" r="M136"/>
      <c s="58" r="N136"/>
      <c s="58" r="O136"/>
      <c s="58" r="P136"/>
      <c s="170" r="Q136"/>
      <c s="301" r="R136"/>
      <c s="352" r="S136"/>
    </row>
    <row r="137">
      <c t="s" s="247" r="A137">
        <v>738</v>
      </c>
      <c t="s" s="247" r="B137">
        <v>762</v>
      </c>
      <c s="296" r="C137"/>
      <c s="33" r="D137"/>
      <c s="74" r="E137">
        <v>545</v>
      </c>
      <c s="33" r="F137"/>
      <c t="s" s="383" r="G137">
        <v>763</v>
      </c>
      <c s="33" r="H137"/>
      <c s="6" r="I137"/>
      <c s="6" r="J137"/>
      <c s="6" r="K137"/>
      <c s="6" r="L137"/>
      <c s="58" r="M137"/>
      <c s="58" r="N137"/>
      <c s="58" r="O137"/>
      <c s="58" r="P137"/>
      <c s="170" r="Q137"/>
      <c s="301" r="R137"/>
      <c s="352" r="S137"/>
    </row>
    <row r="138">
      <c t="s" s="247" r="A138">
        <v>731</v>
      </c>
      <c t="s" s="247" r="B138">
        <v>764</v>
      </c>
      <c s="296" r="C138"/>
      <c s="33" r="D138"/>
      <c s="74" r="E138">
        <v>544</v>
      </c>
      <c s="33" r="F138"/>
      <c t="s" s="383" r="G138">
        <v>765</v>
      </c>
      <c s="33" r="H138">
        <v>2</v>
      </c>
      <c t="s" s="6" r="I138">
        <v>766</v>
      </c>
      <c t="s" s="6" r="J138">
        <v>391</v>
      </c>
      <c s="6" r="K138"/>
      <c s="6" r="L138"/>
      <c s="58" r="M138"/>
      <c s="58" r="N138"/>
      <c s="58" r="O138"/>
      <c s="58" r="P138"/>
      <c s="170" r="Q138"/>
      <c t="s" s="301" r="R138">
        <v>330</v>
      </c>
      <c t="s" s="352" r="S138">
        <v>767</v>
      </c>
      <c s="220" r="T138"/>
    </row>
    <row r="139">
      <c t="s" s="247" r="A139">
        <v>747</v>
      </c>
      <c t="s" s="247" r="B139">
        <v>768</v>
      </c>
      <c s="296" r="C139"/>
      <c s="33" r="D139"/>
      <c s="74" r="E139">
        <v>546</v>
      </c>
      <c s="33" r="F139"/>
      <c t="s" s="383" r="G139">
        <v>769</v>
      </c>
      <c s="33" r="H139"/>
      <c s="6" r="I139"/>
      <c s="6" r="J139"/>
      <c s="6" r="K139"/>
      <c s="6" r="L139"/>
      <c s="58" r="M139"/>
      <c s="58" r="N139"/>
      <c s="58" r="O139"/>
      <c s="58" r="P139"/>
      <c s="170" r="Q139"/>
      <c s="301" r="R139"/>
      <c s="352" r="S139"/>
    </row>
    <row r="140">
      <c s="18" r="A140"/>
      <c s="18" r="B140"/>
      <c s="255" r="C140"/>
      <c s="139" r="D140"/>
      <c s="139" r="E140"/>
      <c s="139" r="F140"/>
      <c s="18" r="G140"/>
      <c s="139" r="H140"/>
      <c s="6" r="I140"/>
      <c s="6" r="J140"/>
      <c s="6" r="K140"/>
      <c s="6" r="L140"/>
      <c s="58" r="M140"/>
      <c s="58" r="N140"/>
      <c s="58" r="O140"/>
      <c s="58" r="P140"/>
      <c s="18" r="Q140"/>
      <c s="301" r="R140"/>
      <c s="352" r="S140"/>
    </row>
    <row r="141">
      <c s="18" r="A141"/>
      <c s="18" r="B141"/>
      <c s="255" r="C141"/>
      <c s="115" r="D141"/>
      <c s="6" r="I141"/>
      <c s="6" r="J141"/>
      <c s="6" r="K141"/>
      <c s="6" r="L141"/>
      <c s="58" r="M141"/>
      <c s="58" r="N141"/>
      <c s="58" r="O141"/>
      <c s="58" r="P141"/>
      <c s="18" r="Q141"/>
      <c s="139" r="R141"/>
      <c s="352" r="S141"/>
    </row>
    <row r="142">
      <c s="18" r="A142"/>
      <c s="18" r="B142"/>
      <c s="255" r="C142"/>
      <c s="115" r="D142"/>
      <c s="139" r="E142"/>
      <c s="139" r="F142"/>
      <c t="s" s="18" r="G142">
        <v>770</v>
      </c>
      <c s="139" r="H142">
        <f>sum(H2:H113)</f>
        <v>123</v>
      </c>
      <c s="6" r="I142"/>
      <c s="6" r="J142"/>
      <c s="6" r="K142"/>
      <c s="6" r="L142"/>
      <c s="58" r="M142"/>
      <c s="58" r="N142"/>
      <c s="58" r="O142"/>
      <c s="58" r="P142"/>
      <c s="18" r="Q142"/>
      <c s="139" r="R142"/>
      <c s="352" r="S142"/>
    </row>
    <row r="143">
      <c s="39" r="C143"/>
      <c s="139" r="D143">
        <f>count(D2:D112)</f>
        <v>111</v>
      </c>
      <c s="139" r="E143"/>
      <c s="139" r="F143"/>
      <c t="s" s="18" r="G143">
        <v>771</v>
      </c>
      <c s="139" r="H143"/>
      <c s="6" r="I143"/>
      <c s="6" r="J143"/>
      <c s="6" r="K143"/>
      <c s="6" r="L143"/>
      <c s="198" r="M143"/>
      <c s="198" r="N143"/>
      <c s="198" r="O143"/>
      <c s="198" r="P143"/>
      <c t="s" s="227" r="Q143">
        <v>772</v>
      </c>
      <c s="18" r="R143"/>
      <c s="5" r="S143"/>
    </row>
    <row r="144">
      <c s="39" r="C144"/>
      <c s="115" r="D144">
        <f>max(D2:D112)</f>
        <v>111</v>
      </c>
      <c t="s" r="G144">
        <v>773</v>
      </c>
      <c s="6" r="I144"/>
      <c s="6" r="J144"/>
      <c s="6" r="K144"/>
      <c s="6" r="L144"/>
      <c s="198" r="M144"/>
      <c s="198" r="N144"/>
      <c s="198" r="O144"/>
      <c s="198" r="P144"/>
      <c t="s" s="227" r="Q144">
        <v>774</v>
      </c>
      <c s="18" r="R144"/>
      <c s="5" r="S144"/>
    </row>
    <row r="145">
      <c s="39" r="C145"/>
      <c s="115" r="D145"/>
      <c s="6" r="I145"/>
      <c s="6" r="J145"/>
      <c s="6" r="K145"/>
      <c s="6" r="L145"/>
      <c s="198" r="M145"/>
      <c s="198" r="N145"/>
      <c s="198" r="O145"/>
      <c s="198" r="P145"/>
      <c t="s" s="227" r="Q145">
        <v>775</v>
      </c>
      <c s="18" r="R145"/>
      <c s="5" r="S145"/>
    </row>
    <row r="146">
      <c s="39" r="C146"/>
      <c s="115" r="D146"/>
      <c s="6" r="I146"/>
      <c s="6" r="J146"/>
      <c s="6" r="K146"/>
      <c s="6" r="L146"/>
      <c s="198" r="M146"/>
      <c s="198" r="N146"/>
      <c s="198" r="O146"/>
      <c s="198" r="P146"/>
      <c t="s" s="227" r="Q146">
        <v>776</v>
      </c>
      <c s="18" r="R146"/>
      <c s="5" r="S146"/>
    </row>
    <row r="147">
      <c t="s" s="263" r="B147">
        <v>777</v>
      </c>
      <c s="303" r="C147"/>
      <c s="358" r="D147"/>
      <c s="6" r="I147"/>
      <c s="6" r="J147"/>
      <c s="6" r="K147"/>
      <c s="6" r="L147"/>
      <c s="198" r="M147"/>
      <c s="198" r="N147"/>
      <c s="198" r="O147"/>
      <c s="198" r="P147"/>
      <c t="s" s="227" r="Q147">
        <v>778</v>
      </c>
      <c s="18" r="R147"/>
      <c s="5" r="S147"/>
    </row>
    <row r="148">
      <c t="s" r="B148">
        <v>779</v>
      </c>
      <c t="s" s="39" r="C148">
        <v>489</v>
      </c>
      <c s="115" r="D148">
        <v>81</v>
      </c>
      <c r="E148">
        <v>516</v>
      </c>
      <c t="s" r="G148">
        <v>780</v>
      </c>
      <c r="H148">
        <v>2</v>
      </c>
      <c t="s" s="209" r="I148">
        <v>781</v>
      </c>
      <c t="s" s="209" r="J148">
        <v>782</v>
      </c>
      <c s="209" r="K148"/>
      <c s="6" r="L148"/>
      <c s="198" r="M148"/>
      <c s="198" r="N148"/>
      <c s="198" r="O148"/>
      <c s="198" r="P148"/>
      <c s="285" r="Q148"/>
      <c t="s" s="18" r="R148">
        <v>474</v>
      </c>
      <c s="5" r="S148">
        <v>65</v>
      </c>
    </row>
    <row r="149">
      <c t="s" r="A149">
        <v>36</v>
      </c>
      <c t="s" s="18" r="B149">
        <v>783</v>
      </c>
      <c t="s" s="255" r="C149">
        <v>38</v>
      </c>
      <c s="139" r="D149">
        <v>5</v>
      </c>
      <c s="139" r="E149">
        <v>97</v>
      </c>
      <c s="139" r="F149"/>
      <c t="s" s="18" r="G149">
        <v>784</v>
      </c>
      <c s="139" r="H149"/>
      <c s="6" r="I149"/>
      <c s="6" r="J149"/>
      <c s="6" r="K149"/>
      <c s="6" r="L149"/>
      <c s="58" r="M149"/>
      <c s="58" r="N149"/>
      <c s="58" r="O149"/>
      <c s="58" r="P149"/>
      <c s="18" r="Q149"/>
      <c t="s" s="139" r="R149">
        <v>25</v>
      </c>
      <c s="264" r="S149">
        <v>25</v>
      </c>
    </row>
    <row r="150">
      <c s="39" r="C150"/>
      <c s="115" r="D150"/>
      <c s="6" r="I150"/>
      <c s="6" r="J150"/>
      <c s="6" r="K150"/>
      <c s="6" r="L150"/>
      <c s="198" r="M150"/>
      <c s="198" r="N150"/>
      <c s="198" r="O150"/>
      <c s="198" r="P150"/>
      <c s="18" r="R150"/>
      <c s="5" r="S150"/>
    </row>
    <row r="151">
      <c s="39" r="C151"/>
      <c s="115" r="D151"/>
      <c s="6" r="I151"/>
      <c s="6" r="J151"/>
      <c s="6" r="K151"/>
      <c s="6" r="L151"/>
      <c s="6" r="M151"/>
      <c s="6" r="N151"/>
      <c s="6" r="O151"/>
      <c s="6" r="P151"/>
      <c t="s" s="227" r="Q151">
        <v>785</v>
      </c>
      <c s="18" r="R151"/>
      <c s="5" r="S151"/>
    </row>
    <row r="152">
      <c s="39" r="C152"/>
      <c s="115" r="D152"/>
      <c s="6" r="I152"/>
      <c s="6" r="J152"/>
      <c s="6" r="K152"/>
      <c s="6" r="L152"/>
      <c s="198" r="M152"/>
      <c s="198" r="N152"/>
      <c s="198" r="O152"/>
      <c s="198" r="P152"/>
      <c t="s" s="227" r="Q152">
        <v>786</v>
      </c>
      <c s="18" r="R152"/>
      <c s="5" r="S152"/>
    </row>
  </sheetData>
  <mergeCells count="2">
    <mergeCell ref="Q122:Q139"/>
    <mergeCell ref="B147:E147"/>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4.86"/>
    <col min="2" customWidth="1" max="4" width="7.86"/>
    <col min="5" customWidth="1" max="5" width="8.57"/>
    <col min="6" customWidth="1" max="6" width="8.29"/>
    <col min="7" customWidth="1" max="7" width="8.43"/>
    <col min="8" customWidth="1" max="8" width="21.43"/>
    <col min="9" customWidth="1" max="9" width="126.57"/>
    <col min="10" customWidth="1" max="10" width="5.29"/>
  </cols>
  <sheetData>
    <row r="1">
      <c t="s" s="25" r="A1">
        <v>7238</v>
      </c>
      <c t="s" s="2" r="B1">
        <v>7239</v>
      </c>
      <c t="s" s="167" r="C1">
        <v>7240</v>
      </c>
      <c t="s" s="322" r="D1">
        <v>7241</v>
      </c>
      <c t="s" s="54" r="E1">
        <v>7242</v>
      </c>
      <c t="s" s="54" r="F1">
        <v>7243</v>
      </c>
      <c t="s" s="347" r="G1">
        <v>7244</v>
      </c>
      <c t="s" s="274" r="H1">
        <v>7245</v>
      </c>
      <c t="s" s="277" r="I1">
        <v>4410</v>
      </c>
      <c s="17" r="J1"/>
    </row>
    <row customHeight="1" r="2" ht="5.25">
      <c t="s" s="112" r="A2">
        <v>7246</v>
      </c>
      <c s="81" r="B2"/>
      <c s="47" r="C2"/>
      <c s="160" r="D2"/>
      <c s="142" r="E2"/>
      <c s="142" r="F2"/>
      <c s="199" r="G2"/>
      <c s="117" r="H2"/>
      <c s="17" r="I2"/>
      <c s="17" r="J2"/>
    </row>
    <row r="3">
      <c t="s" s="282" r="A3">
        <v>7247</v>
      </c>
      <c s="81" r="B3">
        <f>sum(C3:G3)</f>
        <v>21</v>
      </c>
      <c s="47" r="C3"/>
      <c s="160" r="D3"/>
      <c s="142" r="E3">
        <v>21</v>
      </c>
      <c s="142" r="F3"/>
      <c s="199" r="G3"/>
      <c t="s" s="117" r="H3">
        <v>7248</v>
      </c>
      <c t="s" s="316" r="I3">
        <v>7249</v>
      </c>
      <c s="17" r="J3"/>
    </row>
    <row r="4">
      <c t="s" s="282" r="A4">
        <v>7250</v>
      </c>
      <c s="81" r="B4">
        <f>sum(C4:G4)</f>
        <v>120</v>
      </c>
      <c s="47" r="C4"/>
      <c s="160" r="D4"/>
      <c s="142" r="E4">
        <v>120</v>
      </c>
      <c s="142" r="F4"/>
      <c s="199" r="G4"/>
      <c t="s" s="117" r="H4">
        <v>7248</v>
      </c>
      <c t="s" s="316" r="I4">
        <v>7251</v>
      </c>
      <c s="17" r="J4"/>
    </row>
    <row r="5">
      <c t="s" s="282" r="A5">
        <v>7252</v>
      </c>
      <c s="81" r="B5">
        <f>sum(C5:G5)</f>
        <v>186</v>
      </c>
      <c s="47" r="C5"/>
      <c s="160" r="D5">
        <v>134</v>
      </c>
      <c s="142" r="E5"/>
      <c s="142" r="F5">
        <v>52</v>
      </c>
      <c s="199" r="G5"/>
      <c s="117" r="H5"/>
      <c s="316" r="I5"/>
      <c s="17" r="J5"/>
    </row>
    <row r="6">
      <c t="s" s="282" r="A6">
        <v>7253</v>
      </c>
      <c s="81" r="B6">
        <f>sum(C6:G6)</f>
        <v>3</v>
      </c>
      <c s="47" r="C6"/>
      <c s="160" r="D6">
        <v>3</v>
      </c>
      <c s="142" r="E6"/>
      <c s="142" r="F6"/>
      <c s="199" r="G6"/>
      <c s="117" r="H6"/>
      <c t="s" s="316" r="I6">
        <v>7254</v>
      </c>
      <c s="17" r="J6"/>
    </row>
    <row r="7">
      <c t="s" s="282" r="A7">
        <v>7255</v>
      </c>
      <c s="81" r="B7">
        <f>sum(C7:G7)</f>
        <v>34</v>
      </c>
      <c s="47" r="C7">
        <v>2</v>
      </c>
      <c s="160" r="D7">
        <v>24</v>
      </c>
      <c s="142" r="E7"/>
      <c s="142" r="F7">
        <v>8</v>
      </c>
      <c s="199" r="G7"/>
      <c t="s" s="117" r="H7">
        <v>7256</v>
      </c>
      <c t="s" s="316" r="I7">
        <v>7257</v>
      </c>
      <c s="17" r="J7"/>
    </row>
    <row r="8">
      <c t="s" s="282" r="A8">
        <v>7258</v>
      </c>
      <c s="81" r="B8">
        <f>sum(C8:G8)</f>
        <v>55</v>
      </c>
      <c s="47" r="C8"/>
      <c s="160" r="D8">
        <v>10</v>
      </c>
      <c s="142" r="E8"/>
      <c s="142" r="F8">
        <v>45</v>
      </c>
      <c s="199" r="G8"/>
      <c t="s" s="117" r="H8">
        <v>7259</v>
      </c>
      <c t="s" s="316" r="I8">
        <v>7257</v>
      </c>
      <c s="17" r="J8"/>
    </row>
    <row r="9">
      <c t="s" s="282" r="A9">
        <v>7260</v>
      </c>
      <c s="81" r="B9">
        <f>sum(C9:G9)</f>
        <v>16</v>
      </c>
      <c s="47" r="C9"/>
      <c s="160" r="D9">
        <v>16</v>
      </c>
      <c s="142" r="E9"/>
      <c s="142" r="F9"/>
      <c s="199" r="G9"/>
      <c s="117" r="H9"/>
      <c t="s" s="316" r="I9">
        <v>7261</v>
      </c>
      <c s="17" r="J9"/>
    </row>
    <row r="10">
      <c t="s" s="282" r="A10">
        <v>7262</v>
      </c>
      <c s="81" r="B10">
        <f>sum(C10:G10)</f>
        <v>5</v>
      </c>
      <c s="47" r="C10"/>
      <c s="160" r="D10">
        <v>2</v>
      </c>
      <c s="142" r="E10">
        <v>1</v>
      </c>
      <c s="142" r="F10">
        <v>1</v>
      </c>
      <c s="199" r="G10">
        <v>1</v>
      </c>
      <c s="117" r="H10"/>
      <c t="s" s="316" r="I10">
        <v>7263</v>
      </c>
      <c s="17" r="J10"/>
    </row>
    <row r="11">
      <c t="s" s="279" r="A11">
        <v>7264</v>
      </c>
      <c s="81" r="B11">
        <f>sum(C11:G11)</f>
        <v>5</v>
      </c>
      <c s="47" r="C11"/>
      <c s="160" r="D11"/>
      <c s="142" r="E11">
        <v>5</v>
      </c>
      <c s="142" r="F11"/>
      <c s="199" r="G11"/>
      <c s="117" r="H11"/>
      <c t="s" s="316" r="I11">
        <v>7265</v>
      </c>
      <c s="17" r="J11"/>
    </row>
    <row customHeight="1" r="12" ht="17.25">
      <c s="282" r="A12"/>
      <c s="81" r="B12"/>
      <c s="47" r="C12"/>
      <c s="160" r="D12"/>
      <c s="142" r="E12"/>
      <c s="142" r="F12"/>
      <c s="199" r="G12"/>
      <c s="117" r="H12"/>
      <c s="316" r="I12"/>
      <c s="17" r="J12"/>
    </row>
    <row r="13">
      <c t="s" s="112" r="A13">
        <v>7266</v>
      </c>
      <c s="81" r="B13"/>
      <c s="47" r="C13"/>
      <c s="160" r="D13"/>
      <c s="142" r="E13"/>
      <c s="142" r="F13"/>
      <c s="199" r="G13"/>
      <c s="117" r="H13"/>
      <c s="316" r="I13"/>
      <c s="17" r="J13"/>
    </row>
    <row r="14">
      <c t="s" s="282" r="A14">
        <v>7267</v>
      </c>
      <c s="81" r="B14">
        <f>sum(C14:G14)</f>
        <v>22</v>
      </c>
      <c s="47" r="C14"/>
      <c s="160" r="D14"/>
      <c s="142" r="E14"/>
      <c s="142" r="F14"/>
      <c s="199" r="G14">
        <v>22</v>
      </c>
      <c s="117" r="H14"/>
      <c t="s" s="316" r="I14">
        <v>7257</v>
      </c>
      <c s="17" r="J14"/>
    </row>
    <row r="15">
      <c t="s" s="282" r="A15">
        <v>7268</v>
      </c>
      <c s="81" r="B15">
        <f>sum(C15:G15)</f>
        <v>43</v>
      </c>
      <c s="47" r="C15"/>
      <c s="160" r="D15">
        <v>43</v>
      </c>
      <c s="142" r="E15"/>
      <c s="142" r="F15"/>
      <c s="199" r="G15"/>
      <c s="117" r="H15"/>
      <c t="s" s="316" r="I15">
        <v>7269</v>
      </c>
      <c s="17" r="J15"/>
    </row>
    <row r="16">
      <c t="s" s="282" r="A16">
        <v>7270</v>
      </c>
      <c s="81" r="B16">
        <f>sum(C16:G16)</f>
        <v>24</v>
      </c>
      <c s="47" r="C16"/>
      <c s="160" r="D16">
        <v>24</v>
      </c>
      <c s="142" r="E16"/>
      <c s="142" r="F16"/>
      <c s="199" r="G16"/>
      <c s="117" r="H16"/>
      <c s="316" r="I16"/>
      <c s="17" r="J16"/>
    </row>
    <row r="17">
      <c t="s" s="282" r="A17">
        <v>7271</v>
      </c>
      <c s="81" r="B17">
        <f>sum(C17:G17)</f>
        <v>48</v>
      </c>
      <c s="47" r="C17"/>
      <c s="160" r="D17">
        <v>48</v>
      </c>
      <c s="142" r="E17"/>
      <c s="142" r="F17"/>
      <c s="199" r="G17"/>
      <c s="117" r="H17"/>
      <c t="s" s="316" r="I17">
        <v>7272</v>
      </c>
      <c s="17" r="J17"/>
    </row>
    <row r="18">
      <c s="282" r="A18"/>
      <c s="81" r="B18"/>
      <c s="47" r="C18"/>
      <c s="160" r="D18"/>
      <c s="142" r="E18"/>
      <c s="142" r="F18"/>
      <c s="199" r="G18"/>
      <c s="117" r="H18"/>
      <c s="316" r="I18"/>
      <c s="17" r="J18"/>
    </row>
    <row r="19">
      <c t="s" s="112" r="A19">
        <v>7273</v>
      </c>
      <c s="81" r="B19"/>
      <c s="47" r="C19"/>
      <c s="160" r="D19"/>
      <c s="142" r="E19"/>
      <c s="142" r="F19"/>
      <c s="199" r="G19"/>
      <c s="117" r="H19"/>
      <c s="316" r="I19"/>
      <c s="17" r="J19"/>
    </row>
    <row r="20">
      <c t="s" s="282" r="A20">
        <v>7274</v>
      </c>
      <c s="81" r="B20">
        <f>sum(C20:G20)</f>
        <v>15</v>
      </c>
      <c s="47" r="C20"/>
      <c s="160" r="D20"/>
      <c s="142" r="E20"/>
      <c s="142" r="F20"/>
      <c s="199" r="G20">
        <v>15</v>
      </c>
      <c t="s" s="117" r="H20">
        <v>7275</v>
      </c>
      <c t="s" s="316" r="I20">
        <v>7261</v>
      </c>
      <c s="17" r="J20"/>
    </row>
    <row r="21">
      <c t="s" s="282" r="A21">
        <v>7276</v>
      </c>
      <c s="81" r="B21">
        <f>sum(C21:G21)</f>
        <v>1</v>
      </c>
      <c s="47" r="C21"/>
      <c s="160" r="D21"/>
      <c s="142" r="E21"/>
      <c s="142" r="F21">
        <v>1</v>
      </c>
      <c s="199" r="G21"/>
      <c t="s" s="117" r="H21">
        <v>7277</v>
      </c>
      <c t="s" s="316" r="I21">
        <v>7278</v>
      </c>
      <c s="17" r="J21"/>
    </row>
    <row r="22">
      <c t="s" s="282" r="A22">
        <v>7279</v>
      </c>
      <c s="81" r="B22"/>
      <c s="47" r="C22"/>
      <c s="160" r="D22"/>
      <c s="142" r="E22"/>
      <c s="142" r="F22"/>
      <c s="199" r="G22"/>
      <c s="117" r="H22"/>
      <c s="316" r="I22"/>
      <c s="17" r="J22"/>
    </row>
    <row r="23">
      <c s="211" r="A23"/>
      <c s="360" r="B23"/>
      <c s="218" r="C23"/>
      <c s="215" r="D23"/>
      <c s="318" r="E23"/>
      <c s="318" r="F23"/>
      <c s="119" r="G23"/>
      <c s="254" r="H23"/>
      <c s="27" r="I23"/>
      <c s="17" r="J23"/>
    </row>
    <row r="24">
      <c t="s" s="161" r="A24">
        <v>7280</v>
      </c>
      <c s="253" r="B24">
        <f>SUM(B3:B23)</f>
        <v>598</v>
      </c>
      <c s="343" r="C24">
        <f>SUM(C2:C23)</f>
        <v>2</v>
      </c>
      <c s="335" r="D24">
        <f>SUM(D2:D23)</f>
        <v>304</v>
      </c>
      <c s="226" r="E24">
        <f>SUM(E2:E23)</f>
        <v>147</v>
      </c>
      <c s="226" r="F24">
        <f>SUM(F2:F23)</f>
        <v>107</v>
      </c>
      <c s="16" r="G24">
        <f>SUM(G2:G23)</f>
        <v>38</v>
      </c>
      <c s="52" r="H24"/>
      <c s="22" r="I24"/>
      <c s="17" r="J24"/>
    </row>
    <row r="25">
      <c s="368" r="A25"/>
      <c s="23" r="B25"/>
      <c s="314" r="C25"/>
      <c s="200" r="D25"/>
      <c s="51" r="E25"/>
      <c s="51" r="F25"/>
      <c s="239" r="G25"/>
      <c s="23" r="H25"/>
      <c s="339" r="I25"/>
      <c s="17" r="J25"/>
    </row>
    <row r="26">
      <c s="279" r="A26"/>
      <c s="117" r="B26"/>
      <c s="47" r="C26"/>
      <c s="160" r="D26"/>
      <c s="142" r="E26"/>
      <c t="s" s="142" r="F26">
        <v>7281</v>
      </c>
      <c s="153" r="G26">
        <f>SUM(C24:G24)</f>
        <v>598</v>
      </c>
      <c s="117" r="H26"/>
      <c s="316" r="I26"/>
      <c s="17" r="J26"/>
    </row>
    <row r="27">
      <c s="36" r="A27"/>
      <c s="254" r="B27"/>
      <c s="143" r="C27"/>
      <c s="143" r="D27"/>
      <c s="143" r="E27"/>
      <c s="143" r="F27"/>
      <c s="143" r="G27"/>
      <c s="254" r="H27"/>
      <c s="27" r="I27"/>
      <c s="17" r="J27"/>
    </row>
    <row customHeight="1" r="28" ht="30.75">
      <c t="s" s="118" r="A28">
        <v>7282</v>
      </c>
      <c s="366" r="B28"/>
      <c s="366" r="C28"/>
      <c s="366" r="D28"/>
      <c s="366" r="E28"/>
      <c s="366" r="F28"/>
      <c s="366" r="G28"/>
      <c s="366" r="H28"/>
      <c s="118" r="I28"/>
      <c s="17" r="J28"/>
    </row>
    <row r="29">
      <c s="86" r="A29"/>
      <c s="23" r="B29"/>
      <c s="83" r="C29"/>
      <c s="83" r="D29"/>
      <c s="83" r="E29"/>
      <c s="83" r="F29"/>
      <c s="83" r="G29"/>
      <c s="23" r="H29"/>
      <c s="339" r="I29"/>
      <c s="17" r="J29"/>
    </row>
    <row r="30">
      <c t="s" s="280" r="A30">
        <v>7283</v>
      </c>
      <c t="s" s="280" r="B30">
        <v>7239</v>
      </c>
      <c t="s" s="355" r="C30">
        <v>7284</v>
      </c>
      <c t="s" s="355" r="D30">
        <v>7285</v>
      </c>
      <c s="355" r="E30"/>
      <c s="355" r="F30"/>
      <c s="355" r="G30"/>
      <c t="s" s="355" r="H30">
        <v>7245</v>
      </c>
      <c t="s" s="164" r="I30">
        <v>4410</v>
      </c>
      <c s="93" r="J30"/>
    </row>
    <row r="31">
      <c s="279" r="A31"/>
      <c s="117" r="B31"/>
      <c s="117" r="C31"/>
      <c s="59" r="D31"/>
      <c s="59" r="E31"/>
      <c s="59" r="F31"/>
      <c s="117" r="G31"/>
      <c s="117" r="H31"/>
      <c s="237" r="I31"/>
      <c s="17" r="J31"/>
    </row>
    <row r="32">
      <c t="s" s="1" r="A32">
        <v>7286</v>
      </c>
      <c s="117" r="B32"/>
      <c s="117" r="C32"/>
      <c s="59" r="D32"/>
      <c s="59" r="E32"/>
      <c s="59" r="F32"/>
      <c s="117" r="G32"/>
      <c s="117" r="H32"/>
      <c s="316" r="I32"/>
      <c s="17" r="J32"/>
    </row>
    <row r="33">
      <c t="s" s="269" r="A33">
        <v>7287</v>
      </c>
      <c s="81" r="B33">
        <v>2</v>
      </c>
      <c s="117" r="C33">
        <v>89</v>
      </c>
      <c s="117" r="D33">
        <v>75</v>
      </c>
      <c s="59" r="E33">
        <v>79</v>
      </c>
      <c s="59" r="F33"/>
      <c s="117" r="G33"/>
      <c s="117" r="H33"/>
      <c t="s" s="316" r="I33">
        <v>7288</v>
      </c>
      <c s="17" r="J33"/>
    </row>
    <row r="34">
      <c t="s" s="269" r="A34">
        <v>7289</v>
      </c>
      <c s="81" r="B34">
        <v>2</v>
      </c>
      <c s="117" r="C34">
        <v>89</v>
      </c>
      <c s="117" r="D34">
        <v>76</v>
      </c>
      <c s="59" r="E34">
        <v>80</v>
      </c>
      <c s="59" r="F34"/>
      <c s="117" r="G34"/>
      <c s="117" r="H34"/>
      <c t="s" s="316" r="I34">
        <v>7290</v>
      </c>
      <c s="17" r="J34"/>
    </row>
    <row r="35">
      <c t="s" s="269" r="A35">
        <v>7291</v>
      </c>
      <c s="81" r="B35">
        <v>2</v>
      </c>
      <c s="81" r="C35">
        <v>89</v>
      </c>
      <c s="81" r="D35">
        <v>77</v>
      </c>
      <c s="59" r="E35">
        <v>81</v>
      </c>
      <c s="59" r="F35"/>
      <c s="117" r="G35"/>
      <c s="117" r="H35"/>
      <c t="s" s="316" r="I35">
        <v>7292</v>
      </c>
      <c s="17" r="J35"/>
    </row>
    <row r="36">
      <c t="s" s="269" r="A36">
        <v>7293</v>
      </c>
      <c s="81" r="B36">
        <v>2</v>
      </c>
      <c s="81" r="C36">
        <v>89</v>
      </c>
      <c s="81" r="D36">
        <v>78</v>
      </c>
      <c s="59" r="E36">
        <v>82</v>
      </c>
      <c s="59" r="F36"/>
      <c s="117" r="G36"/>
      <c s="117" r="H36"/>
      <c t="s" s="316" r="I36">
        <v>7294</v>
      </c>
      <c s="17" r="J36"/>
    </row>
    <row r="37">
      <c t="s" s="269" r="A37">
        <v>7295</v>
      </c>
      <c s="81" r="B37">
        <v>24</v>
      </c>
      <c s="81" r="C37">
        <v>196</v>
      </c>
      <c s="81" r="D37"/>
      <c s="59" r="E37"/>
      <c s="184" r="F37"/>
      <c s="81" r="G37"/>
      <c s="117" r="H37"/>
      <c t="s" s="99" r="I37">
        <v>7296</v>
      </c>
      <c s="17" r="J37"/>
    </row>
    <row r="38">
      <c t="s" s="269" r="A38">
        <v>7297</v>
      </c>
      <c s="360" r="B38">
        <v>2</v>
      </c>
      <c s="81" r="C38">
        <v>71</v>
      </c>
      <c s="81" r="D38">
        <v>175</v>
      </c>
      <c s="59" r="E38">
        <v>22</v>
      </c>
      <c s="184" r="F38"/>
      <c s="81" r="G38"/>
      <c s="117" r="H38"/>
      <c t="s" s="99" r="I38">
        <v>7298</v>
      </c>
      <c s="17" r="J38"/>
    </row>
    <row r="39">
      <c s="269" r="A39"/>
      <c s="222" r="B39">
        <f>sum(B33:B38)</f>
        <v>34</v>
      </c>
      <c s="81" r="C39"/>
      <c s="59" r="D39"/>
      <c s="184" r="E39"/>
      <c s="184" r="F39"/>
      <c s="81" r="G39"/>
      <c s="117" r="H39"/>
      <c s="99" r="I39"/>
      <c s="17" r="J39"/>
    </row>
    <row r="40">
      <c s="269" r="A40"/>
      <c s="81" r="B40"/>
      <c s="81" r="C40"/>
      <c s="59" r="D40"/>
      <c s="184" r="E40"/>
      <c s="184" r="F40"/>
      <c s="81" r="G40"/>
      <c s="117" r="H40"/>
      <c s="99" r="I40"/>
      <c s="17" r="J40"/>
    </row>
    <row r="41">
      <c t="s" s="1" r="A41">
        <v>7252</v>
      </c>
      <c s="117" r="B41"/>
      <c s="117" r="C41"/>
      <c s="59" r="D41"/>
      <c s="59" r="E41"/>
      <c s="59" r="F41"/>
      <c s="117" r="G41"/>
      <c s="117" r="H41"/>
      <c s="99" r="I41"/>
      <c s="17" r="J41"/>
    </row>
    <row r="42">
      <c t="s" s="269" r="A42">
        <v>121</v>
      </c>
      <c s="81" r="B42">
        <v>3</v>
      </c>
      <c s="117" r="C42">
        <v>89</v>
      </c>
      <c s="59" r="D42"/>
      <c s="59" r="E42"/>
      <c s="59" r="F42"/>
      <c s="117" r="G42"/>
      <c s="117" r="H42"/>
      <c t="s" s="99" r="I42">
        <v>7299</v>
      </c>
      <c s="17" r="J42"/>
    </row>
    <row r="43">
      <c t="s" s="269" r="A43">
        <v>7300</v>
      </c>
      <c s="81" r="B43">
        <v>7</v>
      </c>
      <c s="117" r="C43">
        <v>89</v>
      </c>
      <c s="59" r="D43"/>
      <c s="59" r="E43"/>
      <c s="59" r="F43"/>
      <c s="117" r="G43"/>
      <c s="117" r="H43"/>
      <c t="s" s="99" r="I43">
        <v>1966</v>
      </c>
      <c s="17" r="J43"/>
    </row>
    <row r="44">
      <c t="s" s="269" r="A44">
        <v>7301</v>
      </c>
      <c s="81" r="B44">
        <v>8</v>
      </c>
      <c s="117" r="C44">
        <v>89</v>
      </c>
      <c s="59" r="D44"/>
      <c s="59" r="E44"/>
      <c s="59" r="F44"/>
      <c s="117" r="G44"/>
      <c s="117" r="H44"/>
      <c t="s" s="99" r="I44">
        <v>7302</v>
      </c>
      <c s="17" r="J44"/>
    </row>
    <row r="45">
      <c t="s" s="269" r="A45">
        <v>7303</v>
      </c>
      <c s="81" r="B45">
        <v>8</v>
      </c>
      <c s="117" r="C45">
        <v>89</v>
      </c>
      <c s="59" r="D45"/>
      <c s="59" r="E45"/>
      <c s="59" r="F45"/>
      <c s="117" r="G45"/>
      <c s="117" r="H45"/>
      <c t="s" s="99" r="I45">
        <v>7302</v>
      </c>
      <c s="17" r="J45"/>
    </row>
    <row r="46">
      <c t="s" s="269" r="A46">
        <v>7304</v>
      </c>
      <c s="81" r="B46">
        <v>8</v>
      </c>
      <c s="117" r="C46">
        <v>89</v>
      </c>
      <c s="59" r="D46"/>
      <c s="59" r="E46"/>
      <c s="59" r="F46"/>
      <c s="117" r="G46"/>
      <c s="117" r="H46"/>
      <c t="s" s="99" r="I46">
        <v>7302</v>
      </c>
      <c s="17" r="J46"/>
    </row>
    <row r="47">
      <c t="s" s="269" r="A47">
        <v>7305</v>
      </c>
      <c s="81" r="B47">
        <v>8</v>
      </c>
      <c s="117" r="C47">
        <v>89</v>
      </c>
      <c s="59" r="D47"/>
      <c s="59" r="E47"/>
      <c s="59" r="F47"/>
      <c s="117" r="G47"/>
      <c s="117" r="H47"/>
      <c t="s" s="99" r="I47">
        <v>7302</v>
      </c>
      <c s="17" r="J47"/>
    </row>
    <row r="48">
      <c t="s" s="269" r="A48">
        <v>7306</v>
      </c>
      <c s="81" r="B48">
        <v>10</v>
      </c>
      <c s="117" r="C48">
        <v>89</v>
      </c>
      <c s="59" r="D48"/>
      <c s="59" r="E48"/>
      <c s="59" r="F48"/>
      <c s="117" r="G48"/>
      <c s="117" r="H48"/>
      <c t="s" s="99" r="I48">
        <v>1963</v>
      </c>
      <c s="17" r="J48"/>
    </row>
    <row r="49">
      <c t="s" s="269" r="A49">
        <v>7295</v>
      </c>
      <c s="360" r="B49">
        <v>134</v>
      </c>
      <c s="81" r="C49">
        <v>196</v>
      </c>
      <c s="59" r="D49"/>
      <c s="184" r="E49"/>
      <c s="184" r="F49"/>
      <c s="81" r="G49"/>
      <c s="117" r="H49"/>
      <c t="s" s="99" r="I49">
        <v>7307</v>
      </c>
      <c s="17" r="J49"/>
    </row>
    <row r="50">
      <c s="269" r="A50"/>
      <c s="222" r="B50">
        <f>sum(B42:B49)</f>
        <v>186</v>
      </c>
      <c s="81" r="C50"/>
      <c s="59" r="D50"/>
      <c s="184" r="E50"/>
      <c s="184" r="F50"/>
      <c s="81" r="G50"/>
      <c s="117" r="H50"/>
      <c s="99" r="I50"/>
      <c s="17" r="J50"/>
    </row>
    <row r="51">
      <c s="269" r="A51"/>
      <c s="81" r="B51"/>
      <c s="81" r="C51"/>
      <c s="59" r="D51"/>
      <c s="184" r="E51"/>
      <c s="184" r="F51"/>
      <c s="81" r="G51"/>
      <c s="117" r="H51"/>
      <c s="99" r="I51"/>
      <c s="17" r="J51"/>
    </row>
    <row r="52">
      <c t="s" s="1" r="A52">
        <v>7308</v>
      </c>
      <c s="117" r="B52"/>
      <c s="117" r="C52"/>
      <c s="59" r="D52"/>
      <c s="59" r="E52"/>
      <c s="59" r="F52"/>
      <c s="117" r="G52"/>
      <c s="117" r="H52"/>
      <c t="s" s="99" r="I52">
        <v>7309</v>
      </c>
      <c s="17" r="J52"/>
    </row>
    <row r="53">
      <c t="s" s="269" r="A53">
        <v>7310</v>
      </c>
      <c s="81" r="B53">
        <v>12</v>
      </c>
      <c s="117" r="C53">
        <v>93</v>
      </c>
      <c s="59" r="D53"/>
      <c s="59" r="E53"/>
      <c s="59" r="F53"/>
      <c s="117" r="G53"/>
      <c s="117" r="H53"/>
      <c t="s" s="99" r="I53">
        <v>7311</v>
      </c>
      <c s="17" r="J53"/>
    </row>
    <row r="54">
      <c t="s" s="269" r="A54">
        <v>7312</v>
      </c>
      <c s="360" r="B54">
        <v>10</v>
      </c>
      <c s="81" r="C54">
        <v>93</v>
      </c>
      <c s="59" r="D54"/>
      <c s="184" r="E54"/>
      <c s="184" r="F54"/>
      <c s="81" r="G54"/>
      <c s="117" r="H54"/>
      <c t="s" s="99" r="I54">
        <v>7313</v>
      </c>
      <c s="17" r="J54"/>
    </row>
    <row r="55">
      <c s="269" r="A55"/>
      <c s="222" r="B55">
        <f>sum(B53:B54)</f>
        <v>22</v>
      </c>
      <c s="81" r="C55"/>
      <c s="59" r="D55"/>
      <c s="184" r="E55"/>
      <c s="184" r="F55"/>
      <c s="81" r="G55"/>
      <c s="117" r="H55"/>
      <c s="99" r="I55"/>
      <c s="17" r="J55"/>
    </row>
    <row r="56">
      <c s="17" r="A56"/>
      <c s="117" r="B56"/>
      <c s="117" r="C56"/>
      <c s="59" r="D56"/>
      <c s="59" r="E56"/>
      <c s="59" r="F56"/>
      <c s="117" r="G56"/>
      <c s="117" r="H56"/>
      <c s="316" r="I56"/>
      <c s="17" r="J56"/>
    </row>
    <row r="57">
      <c t="s" s="1" r="A57">
        <v>7314</v>
      </c>
      <c s="117" r="B57"/>
      <c s="117" r="C57"/>
      <c s="59" r="D57"/>
      <c s="59" r="E57"/>
      <c s="59" r="F57"/>
      <c s="117" r="G57"/>
      <c s="117" r="H57"/>
      <c t="s" s="316" r="I57">
        <v>7269</v>
      </c>
      <c s="17" r="J57"/>
    </row>
    <row r="58">
      <c t="s" s="269" r="A58">
        <v>3360</v>
      </c>
      <c s="81" r="B58">
        <v>4</v>
      </c>
      <c s="117" r="C58">
        <v>89</v>
      </c>
      <c s="59" r="D58"/>
      <c s="59" r="E58"/>
      <c s="59" r="F58"/>
      <c s="117" r="G58"/>
      <c t="s" s="117" r="H58">
        <v>7259</v>
      </c>
      <c t="s" s="316" r="I58">
        <v>7315</v>
      </c>
      <c s="17" r="J58"/>
    </row>
    <row r="59">
      <c t="s" s="269" r="A59">
        <v>3404</v>
      </c>
      <c s="81" r="B59">
        <v>8</v>
      </c>
      <c s="117" r="C59">
        <v>89</v>
      </c>
      <c s="59" r="D59"/>
      <c s="59" r="E59"/>
      <c s="59" r="F59"/>
      <c s="117" r="G59"/>
      <c t="s" s="117" r="H59">
        <v>7259</v>
      </c>
      <c t="s" s="316" r="I59">
        <v>7316</v>
      </c>
      <c s="17" r="J59"/>
    </row>
    <row r="60">
      <c t="s" s="269" r="A60">
        <v>3485</v>
      </c>
      <c s="81" r="B60">
        <v>2</v>
      </c>
      <c s="117" r="C60">
        <v>89</v>
      </c>
      <c s="59" r="D60"/>
      <c s="59" r="E60"/>
      <c s="59" r="F60"/>
      <c s="117" r="G60"/>
      <c t="s" s="117" r="H60">
        <v>7259</v>
      </c>
      <c t="s" s="316" r="I60">
        <v>7317</v>
      </c>
      <c s="17" r="J60"/>
    </row>
    <row r="61">
      <c t="s" s="269" r="A61">
        <v>7318</v>
      </c>
      <c s="81" r="B61">
        <v>2</v>
      </c>
      <c s="117" r="C61">
        <v>89</v>
      </c>
      <c s="59" r="D61"/>
      <c s="59" r="E61"/>
      <c s="59" r="F61"/>
      <c s="117" r="G61"/>
      <c t="s" s="117" r="H61">
        <v>7259</v>
      </c>
      <c t="s" s="316" r="I61">
        <v>7319</v>
      </c>
      <c t="s" s="17" r="J61">
        <v>7320</v>
      </c>
    </row>
    <row r="62">
      <c t="s" s="269" r="A62">
        <v>7321</v>
      </c>
      <c s="81" r="B62">
        <v>11</v>
      </c>
      <c s="117" r="C62">
        <v>89</v>
      </c>
      <c s="59" r="D62"/>
      <c s="59" r="E62"/>
      <c s="59" r="F62"/>
      <c s="117" r="G62"/>
      <c t="s" s="117" r="H62">
        <v>7259</v>
      </c>
      <c t="s" s="316" r="I62">
        <v>1966</v>
      </c>
      <c s="17" r="J62"/>
    </row>
    <row r="63">
      <c t="s" s="269" r="A63">
        <v>7322</v>
      </c>
      <c s="81" r="B63">
        <v>8</v>
      </c>
      <c s="117" r="C63">
        <v>89</v>
      </c>
      <c s="59" r="D63"/>
      <c s="59" r="E63"/>
      <c s="59" r="F63"/>
      <c s="117" r="G63"/>
      <c t="s" s="117" r="H63">
        <v>7259</v>
      </c>
      <c t="s" s="316" r="I63">
        <v>1966</v>
      </c>
      <c s="17" r="J63"/>
    </row>
    <row r="64">
      <c t="s" s="269" r="A64">
        <v>7323</v>
      </c>
      <c s="81" r="B64">
        <v>10</v>
      </c>
      <c s="117" r="C64">
        <v>89</v>
      </c>
      <c s="59" r="D64"/>
      <c s="59" r="E64"/>
      <c s="59" r="F64"/>
      <c s="117" r="G64"/>
      <c t="s" s="117" r="H64">
        <v>7259</v>
      </c>
      <c t="s" s="316" r="I64">
        <v>1963</v>
      </c>
      <c s="17" r="J64"/>
    </row>
    <row r="65">
      <c t="s" s="269" r="A65">
        <v>7324</v>
      </c>
      <c s="360" r="B65">
        <v>10</v>
      </c>
      <c s="117" r="C65">
        <v>196</v>
      </c>
      <c s="59" r="D65"/>
      <c s="59" r="E65"/>
      <c s="59" r="F65"/>
      <c s="117" r="G65"/>
      <c t="s" s="117" r="H65">
        <v>7259</v>
      </c>
      <c t="s" s="99" r="I65">
        <v>7325</v>
      </c>
      <c s="17" r="J65"/>
    </row>
    <row r="66">
      <c s="269" r="A66"/>
      <c s="222" r="B66">
        <f>sum(B58:B65)</f>
        <v>55</v>
      </c>
      <c s="184" r="C66"/>
      <c s="184" r="D66"/>
      <c s="184" r="E66"/>
      <c s="184" r="F66"/>
      <c s="117" r="G66"/>
      <c s="81" r="H66"/>
      <c s="99" r="I66"/>
      <c s="17" r="J66"/>
    </row>
    <row r="67">
      <c s="36" r="A67"/>
      <c s="254" r="B67"/>
      <c s="143" r="C67"/>
      <c s="143" r="D67"/>
      <c s="143" r="E67"/>
      <c s="143" r="F67"/>
      <c s="143" r="G67"/>
      <c s="254" r="H67"/>
      <c s="27" r="I67"/>
      <c s="17" r="J67"/>
    </row>
    <row customHeight="1" r="68" ht="29.25">
      <c t="s" s="118" r="A68">
        <v>7326</v>
      </c>
      <c s="366" r="B68"/>
      <c s="366" r="C68"/>
      <c s="366" r="D68"/>
      <c s="366" r="E68"/>
      <c s="366" r="F68"/>
      <c s="366" r="G68"/>
      <c s="366" r="H68"/>
      <c s="118" r="I68"/>
      <c s="17" r="J68"/>
    </row>
    <row r="69">
      <c t="s" s="126" r="A69">
        <v>4566</v>
      </c>
      <c t="s" s="126" r="B69">
        <v>7327</v>
      </c>
      <c t="s" s="126" r="C69">
        <v>7284</v>
      </c>
      <c t="s" s="126" r="D69">
        <v>7328</v>
      </c>
      <c t="s" s="126" r="E69">
        <v>17</v>
      </c>
      <c t="s" s="126" r="F69">
        <v>7329</v>
      </c>
      <c t="s" s="195" r="G69">
        <v>7330</v>
      </c>
      <c t="s" s="126" r="H69">
        <v>4581</v>
      </c>
      <c t="s" s="49" r="I69">
        <v>7331</v>
      </c>
      <c s="93" r="J69"/>
    </row>
    <row r="70">
      <c t="s" s="308" r="A70">
        <v>121</v>
      </c>
      <c s="75" r="B70">
        <v>24</v>
      </c>
      <c s="250" r="C70">
        <v>202</v>
      </c>
      <c s="250" r="D70">
        <v>48</v>
      </c>
      <c t="s" s="250" r="E70">
        <v>25</v>
      </c>
      <c t="s" s="331" r="F70">
        <v>3949</v>
      </c>
      <c s="250" r="G70"/>
      <c t="s" s="272" r="H70">
        <v>7332</v>
      </c>
      <c t="s" s="173" r="I70">
        <v>7333</v>
      </c>
      <c s="17" r="J70"/>
    </row>
    <row r="71">
      <c t="s" s="269" r="A71">
        <v>121</v>
      </c>
      <c s="81" r="B71">
        <f>(16+2)+3</f>
        <v>21</v>
      </c>
      <c s="117" r="C71">
        <v>89</v>
      </c>
      <c s="117" r="D71">
        <v>48</v>
      </c>
      <c t="s" s="117" r="E71">
        <v>25</v>
      </c>
      <c t="s" s="59" r="F71">
        <v>3949</v>
      </c>
      <c t="s" s="117" r="G71">
        <v>7334</v>
      </c>
      <c t="s" s="237" r="H71">
        <v>7335</v>
      </c>
      <c t="s" s="316" r="I71">
        <v>7336</v>
      </c>
      <c s="17" r="J71"/>
    </row>
    <row r="72">
      <c t="s" s="269" r="A72">
        <v>7337</v>
      </c>
      <c s="81" r="B72">
        <f>7+4</f>
        <v>11</v>
      </c>
      <c s="117" r="C72">
        <v>202</v>
      </c>
      <c s="117" r="D72">
        <v>24</v>
      </c>
      <c t="s" s="117" r="E72">
        <v>130</v>
      </c>
      <c t="s" s="59" r="F72">
        <v>3949</v>
      </c>
      <c t="s" s="117" r="G72">
        <v>7338</v>
      </c>
      <c t="s" s="237" r="H72">
        <v>7339</v>
      </c>
      <c t="s" s="316" r="I72">
        <v>7340</v>
      </c>
      <c s="17" r="J72"/>
    </row>
    <row r="73">
      <c t="s" s="269" r="A73">
        <v>7341</v>
      </c>
      <c s="81" r="B73">
        <f>19+2</f>
        <v>21</v>
      </c>
      <c s="81" r="C73">
        <v>89</v>
      </c>
      <c s="117" r="D73">
        <v>48</v>
      </c>
      <c t="s" s="117" r="E73">
        <v>130</v>
      </c>
      <c t="s" s="59" r="F73">
        <v>3949</v>
      </c>
      <c t="s" s="117" r="G73">
        <v>7334</v>
      </c>
      <c t="s" s="237" r="H73">
        <v>7342</v>
      </c>
      <c t="s" s="316" r="I73">
        <v>7343</v>
      </c>
      <c s="17" r="J73"/>
    </row>
    <row r="74">
      <c t="s" s="269" r="A74">
        <v>7344</v>
      </c>
      <c s="81" r="B74">
        <v>2</v>
      </c>
      <c s="81" r="C74">
        <v>202</v>
      </c>
      <c s="117" r="D74"/>
      <c s="117" r="E74"/>
      <c s="59" r="F74"/>
      <c s="117" r="G74"/>
      <c s="237" r="H74"/>
      <c t="s" s="316" r="I74">
        <v>7345</v>
      </c>
      <c s="17" r="J74"/>
    </row>
    <row r="75">
      <c t="s" s="269" r="A75">
        <v>7344</v>
      </c>
      <c s="81" r="B75">
        <f>8</f>
        <v>8</v>
      </c>
      <c s="81" r="C75">
        <v>89</v>
      </c>
      <c s="117" r="D75"/>
      <c s="117" r="E75"/>
      <c s="59" r="F75"/>
      <c s="117" r="G75"/>
      <c s="237" r="H75"/>
      <c t="s" s="316" r="I75">
        <v>7346</v>
      </c>
      <c s="17" r="J75"/>
    </row>
    <row r="76">
      <c t="s" s="269" r="A76">
        <v>7347</v>
      </c>
      <c s="81" r="B76">
        <v>12</v>
      </c>
      <c s="81" r="C76">
        <v>202</v>
      </c>
      <c s="117" r="D76">
        <v>24</v>
      </c>
      <c t="s" s="117" r="E76">
        <v>165</v>
      </c>
      <c t="s" s="59" r="F76">
        <v>3949</v>
      </c>
      <c s="117" r="G76"/>
      <c t="s" s="237" r="H76">
        <v>7348</v>
      </c>
      <c t="s" s="316" r="I76">
        <v>788</v>
      </c>
      <c s="17" r="J76"/>
    </row>
    <row r="77">
      <c t="s" s="269" r="A77">
        <v>7347</v>
      </c>
      <c s="81" r="B77">
        <f>((10+2)+8)+10</f>
        <v>30</v>
      </c>
      <c s="81" r="C77">
        <v>89</v>
      </c>
      <c s="117" r="D77">
        <v>48</v>
      </c>
      <c t="s" s="117" r="E77">
        <v>165</v>
      </c>
      <c t="s" s="59" r="F77">
        <v>3949</v>
      </c>
      <c t="s" s="117" r="G77">
        <v>7334</v>
      </c>
      <c t="s" s="237" r="H77">
        <v>7349</v>
      </c>
      <c t="s" s="316" r="I77">
        <v>7350</v>
      </c>
      <c s="17" r="J77"/>
    </row>
    <row r="78">
      <c t="s" s="269" r="A78">
        <v>7347</v>
      </c>
      <c s="81" r="B78">
        <v>22</v>
      </c>
      <c s="117" r="C78">
        <v>93</v>
      </c>
      <c s="117" r="D78">
        <v>48</v>
      </c>
      <c t="s" s="117" r="E78">
        <v>165</v>
      </c>
      <c t="s" s="59" r="F78">
        <v>3949</v>
      </c>
      <c s="117" r="G78"/>
      <c t="s" s="237" r="H78">
        <v>7351</v>
      </c>
      <c t="s" s="99" r="I78">
        <v>7267</v>
      </c>
      <c s="17" r="J78"/>
    </row>
    <row r="79">
      <c t="s" s="269" r="A79">
        <v>7352</v>
      </c>
      <c s="81" r="B79">
        <v>1</v>
      </c>
      <c s="81" r="C79">
        <v>202</v>
      </c>
      <c s="117" r="D79"/>
      <c s="117" r="E79"/>
      <c s="59" r="F79"/>
      <c s="117" r="G79"/>
      <c s="237" r="H79"/>
      <c t="s" s="316" r="I79">
        <v>7345</v>
      </c>
      <c s="17" r="J79"/>
    </row>
    <row r="80">
      <c t="s" s="269" r="A80">
        <v>7352</v>
      </c>
      <c s="81" r="B80">
        <f>8</f>
        <v>8</v>
      </c>
      <c s="81" r="C80">
        <v>89</v>
      </c>
      <c s="117" r="D80"/>
      <c s="117" r="E80"/>
      <c s="59" r="F80"/>
      <c s="117" r="G80"/>
      <c s="237" r="H80"/>
      <c t="s" s="316" r="I80">
        <v>7346</v>
      </c>
      <c s="17" r="J80"/>
    </row>
    <row r="81">
      <c t="s" s="269" r="A81">
        <v>7334</v>
      </c>
      <c s="81" r="B81">
        <v>1</v>
      </c>
      <c s="81" r="C81">
        <v>202</v>
      </c>
      <c s="117" r="D81"/>
      <c s="117" r="E81"/>
      <c s="59" r="F81"/>
      <c s="117" r="G81"/>
      <c s="237" r="H81"/>
      <c t="s" s="316" r="I81">
        <v>7345</v>
      </c>
      <c s="17" r="J81"/>
    </row>
    <row r="82">
      <c t="s" s="269" r="A82">
        <v>7334</v>
      </c>
      <c s="81" r="B82">
        <f>8</f>
        <v>8</v>
      </c>
      <c s="81" r="C82">
        <v>89</v>
      </c>
      <c s="117" r="D82"/>
      <c s="117" r="E82"/>
      <c s="59" r="F82"/>
      <c s="117" r="G82"/>
      <c s="237" r="H82"/>
      <c t="s" s="316" r="I82">
        <v>7353</v>
      </c>
      <c s="17" r="J82"/>
    </row>
    <row r="83">
      <c t="s" s="269" r="A83">
        <v>7324</v>
      </c>
      <c s="117" r="B83">
        <f>10+6</f>
        <v>16</v>
      </c>
      <c s="117" r="C83">
        <v>196</v>
      </c>
      <c s="117" r="D83">
        <v>48</v>
      </c>
      <c t="s" s="117" r="E83">
        <v>3824</v>
      </c>
      <c t="s" s="59" r="F83">
        <v>3949</v>
      </c>
      <c s="117" r="G83"/>
      <c t="s" s="237" r="H83">
        <v>7354</v>
      </c>
      <c t="s" s="316" r="I83">
        <v>7355</v>
      </c>
      <c s="17" r="J83"/>
    </row>
    <row r="84">
      <c t="s" s="269" r="A84">
        <v>7356</v>
      </c>
      <c s="81" r="B84">
        <f>10</f>
        <v>10</v>
      </c>
      <c s="81" r="C84">
        <v>87</v>
      </c>
      <c s="117" r="D84">
        <v>24</v>
      </c>
      <c t="s" s="117" r="E84">
        <v>7357</v>
      </c>
      <c s="59" r="F84"/>
      <c s="117" r="G84"/>
      <c s="237" r="H84"/>
      <c t="s" s="316" r="I84">
        <v>7358</v>
      </c>
      <c s="17" r="J84"/>
    </row>
    <row r="85">
      <c t="s" s="374" r="A85">
        <v>7356</v>
      </c>
      <c s="184" r="B85">
        <f>8+2</f>
        <v>10</v>
      </c>
      <c s="184" r="C85">
        <v>196</v>
      </c>
      <c s="59" r="D85">
        <v>48</v>
      </c>
      <c t="s" s="59" r="E85">
        <v>279</v>
      </c>
      <c t="s" s="59" r="F85">
        <v>3949</v>
      </c>
      <c s="59" r="G85"/>
      <c t="s" s="316" r="H85">
        <v>7359</v>
      </c>
      <c t="s" s="316" r="I85">
        <v>7360</v>
      </c>
      <c s="244" r="J85"/>
      <c s="18" r="K85"/>
      <c s="18" r="L85"/>
    </row>
    <row r="86">
      <c t="s" s="269" r="A86">
        <v>7356</v>
      </c>
      <c s="81" r="B86">
        <v>9</v>
      </c>
      <c s="81" r="C86">
        <v>202</v>
      </c>
      <c s="117" r="D86">
        <v>24</v>
      </c>
      <c t="s" s="117" r="E86">
        <v>279</v>
      </c>
      <c t="s" s="59" r="F86">
        <v>3949</v>
      </c>
      <c s="117" r="G86"/>
      <c s="316" r="H86"/>
      <c t="s" s="316" r="I86">
        <v>788</v>
      </c>
      <c s="17" r="J86"/>
    </row>
    <row r="87">
      <c t="s" s="269" r="A87">
        <v>7361</v>
      </c>
      <c s="81" r="B87">
        <f>10</f>
        <v>10</v>
      </c>
      <c s="81" r="C87">
        <v>87</v>
      </c>
      <c s="117" r="D87">
        <v>48</v>
      </c>
      <c t="s" s="117" r="E87">
        <v>7362</v>
      </c>
      <c t="s" s="59" r="F87">
        <v>3949</v>
      </c>
      <c s="117" r="G87"/>
      <c s="237" r="H87"/>
      <c t="s" s="316" r="I87">
        <v>7363</v>
      </c>
      <c s="17" r="J87"/>
    </row>
    <row r="88">
      <c t="s" s="269" r="A88">
        <v>7361</v>
      </c>
      <c s="81" r="B88">
        <f>8+2</f>
        <v>10</v>
      </c>
      <c s="81" r="C88">
        <v>196</v>
      </c>
      <c s="117" r="D88">
        <v>48</v>
      </c>
      <c t="s" s="117" r="E88">
        <v>330</v>
      </c>
      <c t="s" s="59" r="F88">
        <v>3949</v>
      </c>
      <c s="117" r="G88"/>
      <c s="237" r="H88"/>
      <c t="s" s="316" r="I88">
        <v>7364</v>
      </c>
      <c s="17" r="J88"/>
    </row>
    <row r="89">
      <c t="s" s="269" r="A89">
        <v>7361</v>
      </c>
      <c s="81" r="B89">
        <v>4</v>
      </c>
      <c s="81" r="C89">
        <v>202</v>
      </c>
      <c s="117" r="D89">
        <v>24</v>
      </c>
      <c t="s" s="117" r="E89">
        <v>330</v>
      </c>
      <c t="s" s="59" r="F89">
        <v>3949</v>
      </c>
      <c s="117" r="G89"/>
      <c t="s" s="237" r="H89">
        <v>7365</v>
      </c>
      <c t="s" s="316" r="I89">
        <v>7366</v>
      </c>
      <c s="17" r="J89"/>
    </row>
    <row r="90">
      <c t="s" s="269" r="A90">
        <v>7367</v>
      </c>
      <c s="81" r="B90">
        <f>10</f>
        <v>10</v>
      </c>
      <c s="81" r="C90">
        <v>87</v>
      </c>
      <c s="117" r="D90">
        <v>24</v>
      </c>
      <c t="s" s="117" r="E90">
        <v>7368</v>
      </c>
      <c s="59" r="F90"/>
      <c s="117" r="G90"/>
      <c s="316" r="H90"/>
      <c t="s" s="316" r="I90">
        <v>7358</v>
      </c>
      <c s="17" r="J90"/>
    </row>
    <row r="91">
      <c t="s" s="269" r="A91">
        <v>7367</v>
      </c>
      <c s="81" r="B91">
        <f>10+2</f>
        <v>12</v>
      </c>
      <c s="81" r="C91">
        <v>196</v>
      </c>
      <c s="117" r="D91">
        <v>48</v>
      </c>
      <c t="s" s="117" r="E91">
        <v>358</v>
      </c>
      <c t="s" s="59" r="F91">
        <v>3949</v>
      </c>
      <c s="117" r="G91"/>
      <c s="316" r="H91"/>
      <c t="s" s="316" r="I91">
        <v>7360</v>
      </c>
      <c s="17" r="J91"/>
    </row>
    <row r="92">
      <c t="s" s="269" r="A92">
        <v>7367</v>
      </c>
      <c s="81" r="B92">
        <v>7</v>
      </c>
      <c s="81" r="C92">
        <v>202</v>
      </c>
      <c s="117" r="D92">
        <v>24</v>
      </c>
      <c t="s" s="117" r="E92">
        <v>358</v>
      </c>
      <c t="s" s="59" r="F92">
        <v>3949</v>
      </c>
      <c s="117" r="G92"/>
      <c s="316" r="H92"/>
      <c t="s" s="316" r="I92">
        <v>7369</v>
      </c>
      <c s="17" r="J92"/>
    </row>
    <row r="93">
      <c t="s" s="269" r="A93">
        <v>7370</v>
      </c>
      <c s="81" r="B93">
        <f>12</f>
        <v>12</v>
      </c>
      <c s="81" r="C93">
        <v>87</v>
      </c>
      <c s="117" r="D93">
        <v>24</v>
      </c>
      <c t="s" s="117" r="E93">
        <v>405</v>
      </c>
      <c s="59" r="F93"/>
      <c s="117" r="G93"/>
      <c s="237" r="H93"/>
      <c t="s" s="316" r="I93">
        <v>7358</v>
      </c>
      <c s="17" r="J93"/>
    </row>
    <row r="94">
      <c t="s" s="269" r="A94">
        <v>7370</v>
      </c>
      <c s="81" r="B94">
        <f>12+2</f>
        <v>14</v>
      </c>
      <c s="81" r="C94">
        <v>196</v>
      </c>
      <c s="117" r="D94">
        <v>48</v>
      </c>
      <c t="s" s="117" r="E94">
        <v>7371</v>
      </c>
      <c t="s" s="59" r="F94">
        <v>3949</v>
      </c>
      <c s="117" r="G94"/>
      <c s="316" r="H94"/>
      <c t="s" s="316" r="I94">
        <v>7360</v>
      </c>
      <c s="17" r="J94"/>
    </row>
    <row r="95">
      <c t="s" s="269" r="A95">
        <v>7370</v>
      </c>
      <c s="81" r="B95">
        <f>4+2</f>
        <v>6</v>
      </c>
      <c s="81" r="C95">
        <v>202</v>
      </c>
      <c s="117" r="D95">
        <v>24</v>
      </c>
      <c t="s" s="117" r="E95">
        <v>405</v>
      </c>
      <c t="s" s="59" r="F95">
        <v>3949</v>
      </c>
      <c s="117" r="G95"/>
      <c s="316" r="H95"/>
      <c t="s" s="316" r="I95">
        <v>7372</v>
      </c>
      <c s="17" r="J95"/>
    </row>
    <row r="96">
      <c t="s" s="269" r="A96">
        <v>7373</v>
      </c>
      <c s="81" r="B96">
        <f>11</f>
        <v>11</v>
      </c>
      <c s="81" r="C96">
        <v>87</v>
      </c>
      <c s="117" r="D96">
        <v>24</v>
      </c>
      <c t="s" s="117" r="E96">
        <v>435</v>
      </c>
      <c s="59" r="F96"/>
      <c s="117" r="G96"/>
      <c s="237" r="H96"/>
      <c t="s" s="316" r="I96">
        <v>7358</v>
      </c>
      <c s="17" r="J96"/>
    </row>
    <row r="97">
      <c t="s" s="269" r="A97">
        <v>7373</v>
      </c>
      <c s="81" r="B97">
        <f>10+2</f>
        <v>12</v>
      </c>
      <c s="81" r="C97">
        <v>196</v>
      </c>
      <c s="117" r="D97">
        <v>48</v>
      </c>
      <c t="s" s="117" r="E97">
        <v>7374</v>
      </c>
      <c t="s" s="59" r="F97">
        <v>3949</v>
      </c>
      <c s="117" r="G97"/>
      <c s="316" r="H97"/>
      <c t="s" s="316" r="I97">
        <v>7360</v>
      </c>
      <c s="17" r="J97"/>
    </row>
    <row r="98">
      <c t="s" s="269" r="A98">
        <v>7373</v>
      </c>
      <c s="81" r="B98">
        <f>5+3</f>
        <v>8</v>
      </c>
      <c s="81" r="C98">
        <v>202</v>
      </c>
      <c s="117" r="D98">
        <v>24</v>
      </c>
      <c t="s" s="117" r="E98">
        <v>435</v>
      </c>
      <c t="s" s="59" r="F98">
        <v>3949</v>
      </c>
      <c s="117" r="G98"/>
      <c s="316" r="H98"/>
      <c t="s" s="316" r="I98">
        <v>7375</v>
      </c>
      <c s="17" r="J98"/>
    </row>
    <row r="99">
      <c t="s" s="269" r="A99">
        <v>7376</v>
      </c>
      <c s="81" r="B99">
        <f>13</f>
        <v>13</v>
      </c>
      <c s="81" r="C99">
        <v>87</v>
      </c>
      <c s="117" r="D99">
        <v>24</v>
      </c>
      <c t="s" s="117" r="E99">
        <v>7377</v>
      </c>
      <c s="59" r="F99"/>
      <c s="117" r="G99"/>
      <c s="237" r="H99"/>
      <c t="s" s="316" r="I99">
        <v>7358</v>
      </c>
      <c s="17" r="J99"/>
    </row>
    <row r="100">
      <c t="s" s="269" r="A100">
        <v>7376</v>
      </c>
      <c s="81" r="B100">
        <f>13+2</f>
        <v>15</v>
      </c>
      <c s="81" r="C100">
        <v>196</v>
      </c>
      <c s="117" r="D100">
        <v>48</v>
      </c>
      <c t="s" s="117" r="E100">
        <v>7378</v>
      </c>
      <c t="s" s="59" r="F100">
        <v>3949</v>
      </c>
      <c s="117" r="G100"/>
      <c s="316" r="H100"/>
      <c t="s" s="316" r="I100">
        <v>7360</v>
      </c>
      <c s="17" r="J100"/>
    </row>
    <row r="101">
      <c t="s" s="374" r="A101">
        <v>7376</v>
      </c>
      <c s="184" r="B101">
        <f>5+2</f>
        <v>7</v>
      </c>
      <c s="184" r="C101">
        <v>202</v>
      </c>
      <c s="59" r="D101">
        <v>24</v>
      </c>
      <c t="s" s="59" r="E101">
        <v>474</v>
      </c>
      <c t="s" s="59" r="F101">
        <v>3949</v>
      </c>
      <c t="s" s="59" r="G101">
        <v>7338</v>
      </c>
      <c t="s" s="316" r="H101">
        <v>7379</v>
      </c>
      <c t="s" s="316" r="I101">
        <v>7380</v>
      </c>
      <c s="244" r="J101"/>
      <c s="18" r="K101"/>
      <c s="18" r="L101"/>
    </row>
    <row r="102">
      <c t="s" s="269" r="A102">
        <v>7381</v>
      </c>
      <c s="81" r="B102">
        <f>11</f>
        <v>11</v>
      </c>
      <c s="81" r="C102">
        <v>87</v>
      </c>
      <c s="117" r="D102">
        <v>24</v>
      </c>
      <c t="s" s="117" r="E102">
        <v>503</v>
      </c>
      <c s="59" r="F102"/>
      <c s="117" r="G102"/>
      <c s="237" r="H102"/>
      <c t="s" s="316" r="I102">
        <v>7358</v>
      </c>
      <c s="17" r="J102"/>
    </row>
    <row r="103">
      <c t="s" s="269" r="A103">
        <v>7381</v>
      </c>
      <c s="81" r="B103">
        <f>10+2</f>
        <v>12</v>
      </c>
      <c s="81" r="C103">
        <v>196</v>
      </c>
      <c s="117" r="D103">
        <v>48</v>
      </c>
      <c t="s" s="117" r="E103">
        <v>7382</v>
      </c>
      <c t="s" s="59" r="F103">
        <v>3949</v>
      </c>
      <c t="s" s="117" r="G103">
        <v>7338</v>
      </c>
      <c s="316" r="H103"/>
      <c t="s" s="316" r="I103">
        <v>7360</v>
      </c>
      <c s="17" r="J103"/>
    </row>
    <row r="104">
      <c t="s" s="269" r="A104">
        <v>7381</v>
      </c>
      <c s="81" r="B104">
        <f>6+2</f>
        <v>8</v>
      </c>
      <c s="81" r="C104">
        <v>202</v>
      </c>
      <c s="117" r="D104">
        <v>24</v>
      </c>
      <c t="s" s="117" r="E104">
        <v>503</v>
      </c>
      <c t="s" s="59" r="F104">
        <v>3949</v>
      </c>
      <c t="s" s="117" r="G104">
        <v>7338</v>
      </c>
      <c s="316" r="H104"/>
      <c t="s" s="316" r="I104">
        <v>7372</v>
      </c>
      <c s="17" r="J104"/>
    </row>
    <row r="105">
      <c t="s" s="269" r="A105">
        <v>7383</v>
      </c>
      <c s="81" r="B105">
        <f>11</f>
        <v>11</v>
      </c>
      <c s="81" r="C105">
        <v>87</v>
      </c>
      <c s="117" r="D105">
        <v>24</v>
      </c>
      <c t="s" s="117" r="E105">
        <v>555</v>
      </c>
      <c s="59" r="F105"/>
      <c s="117" r="G105"/>
      <c s="237" r="H105"/>
      <c t="s" s="316" r="I105">
        <v>7358</v>
      </c>
      <c s="17" r="J105"/>
    </row>
    <row r="106">
      <c t="s" s="269" r="A106">
        <v>7383</v>
      </c>
      <c s="81" r="B106">
        <f>8+2</f>
        <v>10</v>
      </c>
      <c s="81" r="C106">
        <v>196</v>
      </c>
      <c s="117" r="D106">
        <v>48</v>
      </c>
      <c t="s" s="117" r="E106">
        <v>7384</v>
      </c>
      <c t="s" s="59" r="F106">
        <v>3949</v>
      </c>
      <c t="s" s="117" r="G106">
        <v>7338</v>
      </c>
      <c s="316" r="H106"/>
      <c t="s" s="316" r="I106">
        <v>7360</v>
      </c>
      <c s="17" r="J106"/>
    </row>
    <row r="107">
      <c t="s" s="269" r="A107">
        <v>7383</v>
      </c>
      <c s="81" r="B107">
        <f>5+2</f>
        <v>7</v>
      </c>
      <c s="81" r="C107">
        <v>202</v>
      </c>
      <c s="117" r="D107">
        <v>24</v>
      </c>
      <c t="s" s="117" r="E107">
        <v>555</v>
      </c>
      <c t="s" s="59" r="F107">
        <v>3949</v>
      </c>
      <c t="s" s="117" r="G107">
        <v>7338</v>
      </c>
      <c s="316" r="H107"/>
      <c t="s" s="316" r="I107">
        <v>7372</v>
      </c>
      <c s="17" r="J107"/>
    </row>
    <row r="108">
      <c t="s" s="269" r="A108">
        <v>7385</v>
      </c>
      <c s="81" r="B108">
        <f>11</f>
        <v>11</v>
      </c>
      <c s="81" r="C108">
        <v>87</v>
      </c>
      <c s="117" r="D108">
        <v>24</v>
      </c>
      <c t="s" s="117" r="E108">
        <v>586</v>
      </c>
      <c s="59" r="F108"/>
      <c s="117" r="G108"/>
      <c s="237" r="H108"/>
      <c t="s" s="316" r="I108">
        <v>7358</v>
      </c>
      <c s="17" r="J108"/>
    </row>
    <row r="109">
      <c t="s" s="269" r="A109">
        <v>7385</v>
      </c>
      <c s="81" r="B109">
        <f>8+2</f>
        <v>10</v>
      </c>
      <c s="81" r="C109">
        <v>196</v>
      </c>
      <c s="117" r="D109">
        <v>48</v>
      </c>
      <c t="s" s="117" r="E109">
        <v>7386</v>
      </c>
      <c t="s" s="59" r="F109">
        <v>3949</v>
      </c>
      <c t="s" s="117" r="G109">
        <v>7338</v>
      </c>
      <c s="316" r="H109"/>
      <c t="s" s="316" r="I109">
        <v>7360</v>
      </c>
      <c s="17" r="J109"/>
    </row>
    <row r="110">
      <c t="s" s="269" r="A110">
        <v>7387</v>
      </c>
      <c s="81" r="B110">
        <f>((6+2)+2)+3</f>
        <v>13</v>
      </c>
      <c s="81" r="C110">
        <v>202</v>
      </c>
      <c s="117" r="D110">
        <v>24</v>
      </c>
      <c t="s" s="117" r="E110">
        <v>586</v>
      </c>
      <c t="s" s="59" r="F110">
        <v>3949</v>
      </c>
      <c t="s" s="117" r="G110">
        <v>7338</v>
      </c>
      <c t="s" s="237" r="H110">
        <v>7388</v>
      </c>
      <c t="s" s="316" r="I110">
        <v>7372</v>
      </c>
      <c s="17" r="J110"/>
    </row>
    <row r="111">
      <c t="s" s="269" r="A111">
        <v>7389</v>
      </c>
      <c s="81" r="B111">
        <f>11</f>
        <v>11</v>
      </c>
      <c s="81" r="C111">
        <v>87</v>
      </c>
      <c s="117" r="D111">
        <v>24</v>
      </c>
      <c t="s" s="117" r="E111">
        <v>7390</v>
      </c>
      <c s="59" r="F111"/>
      <c s="117" r="G111"/>
      <c s="237" r="H111"/>
      <c t="s" s="316" r="I111">
        <v>7358</v>
      </c>
      <c s="17" r="J111"/>
    </row>
    <row r="112">
      <c t="s" s="269" r="A112">
        <v>7389</v>
      </c>
      <c s="81" r="B112">
        <f>8+2</f>
        <v>10</v>
      </c>
      <c s="81" r="C112">
        <v>196</v>
      </c>
      <c s="117" r="D112">
        <v>48</v>
      </c>
      <c t="s" s="117" r="E112">
        <v>7391</v>
      </c>
      <c t="s" s="59" r="F112">
        <v>3949</v>
      </c>
      <c t="s" s="117" r="G112">
        <v>7338</v>
      </c>
      <c s="316" r="H112"/>
      <c t="s" s="316" r="I112">
        <v>7360</v>
      </c>
      <c s="17" r="J112"/>
    </row>
    <row r="113">
      <c t="s" s="269" r="A113">
        <v>7392</v>
      </c>
      <c s="81" r="B113">
        <f>13</f>
        <v>13</v>
      </c>
      <c s="81" r="C113">
        <v>87</v>
      </c>
      <c s="117" r="D113">
        <v>24</v>
      </c>
      <c t="s" s="117" r="E113">
        <v>663</v>
      </c>
      <c s="59" r="F113"/>
      <c s="117" r="G113"/>
      <c s="237" r="H113"/>
      <c t="s" s="316" r="I113">
        <v>7358</v>
      </c>
      <c s="17" r="J113"/>
    </row>
    <row r="114">
      <c t="s" s="269" r="A114">
        <v>7392</v>
      </c>
      <c s="81" r="B114">
        <f>12+2</f>
        <v>14</v>
      </c>
      <c s="81" r="C114">
        <v>196</v>
      </c>
      <c s="117" r="D114">
        <v>24</v>
      </c>
      <c t="s" s="117" r="E114">
        <v>663</v>
      </c>
      <c t="s" s="59" r="F114">
        <v>3949</v>
      </c>
      <c t="s" s="117" r="G114">
        <v>330</v>
      </c>
      <c t="s" s="237" r="H114">
        <v>7393</v>
      </c>
      <c t="s" s="316" r="I114">
        <v>7394</v>
      </c>
      <c s="17" r="J114"/>
    </row>
    <row r="115">
      <c t="s" s="269" r="A115">
        <v>7392</v>
      </c>
      <c s="81" r="B115">
        <f>3+3</f>
        <v>6</v>
      </c>
      <c s="81" r="C115">
        <v>202</v>
      </c>
      <c s="117" r="D115">
        <v>24</v>
      </c>
      <c t="s" s="117" r="E115">
        <v>663</v>
      </c>
      <c t="s" s="59" r="F115">
        <v>3949</v>
      </c>
      <c t="s" s="117" r="G115">
        <v>330</v>
      </c>
      <c t="s" s="237" r="H115">
        <v>7395</v>
      </c>
      <c t="s" s="316" r="I115">
        <v>7372</v>
      </c>
      <c s="17" r="J115"/>
    </row>
    <row r="116">
      <c t="s" s="269" r="A116">
        <v>7396</v>
      </c>
      <c s="81" r="B116">
        <f>10</f>
        <v>10</v>
      </c>
      <c s="81" r="C116">
        <v>87</v>
      </c>
      <c s="117" r="D116">
        <v>24</v>
      </c>
      <c t="s" s="117" r="E116">
        <v>7397</v>
      </c>
      <c s="59" r="F116"/>
      <c s="117" r="G116"/>
      <c s="316" r="H116"/>
      <c t="s" s="316" r="I116">
        <v>7358</v>
      </c>
      <c s="17" r="J116"/>
    </row>
    <row r="117">
      <c t="s" s="269" r="A117">
        <v>7396</v>
      </c>
      <c s="81" r="B117">
        <f>8+2</f>
        <v>10</v>
      </c>
      <c s="81" r="C117">
        <v>196</v>
      </c>
      <c s="117" r="D117">
        <v>48</v>
      </c>
      <c t="s" s="117" r="E117">
        <v>7398</v>
      </c>
      <c t="s" s="59" r="F117">
        <v>3949</v>
      </c>
      <c t="s" s="117" r="G117">
        <v>330</v>
      </c>
      <c s="316" r="H117"/>
      <c t="s" s="316" r="I117">
        <v>7360</v>
      </c>
      <c s="17" r="J117"/>
    </row>
    <row r="118">
      <c t="s" s="4" r="A118">
        <v>7399</v>
      </c>
      <c s="360" r="B118">
        <f>(5+2)+2</f>
        <v>9</v>
      </c>
      <c s="360" r="C118">
        <v>202</v>
      </c>
      <c s="254" r="D118">
        <v>24</v>
      </c>
      <c t="s" s="14" r="E118">
        <v>689</v>
      </c>
      <c t="s" s="76" r="F118">
        <v>3949</v>
      </c>
      <c t="s" s="14" r="G118">
        <v>330</v>
      </c>
      <c s="349" r="H118"/>
      <c t="s" s="27" r="I118">
        <v>7400</v>
      </c>
      <c s="17" r="J118"/>
    </row>
    <row r="119">
      <c s="373" r="A119"/>
      <c s="265" r="B119">
        <f>sum(B70:B118)</f>
        <v>541</v>
      </c>
      <c s="23" r="C119"/>
      <c s="190" r="D119">
        <f>count(D70:D118)+1</f>
        <v>44</v>
      </c>
      <c s="35" r="E119"/>
      <c s="154" r="F119">
        <f>countif(F70:F118,"Yes")+1</f>
        <v>33</v>
      </c>
      <c s="250" r="G119"/>
      <c s="250" r="H119"/>
      <c s="339" r="I119"/>
      <c s="1" r="J119"/>
    </row>
    <row r="120">
      <c s="155" r="A120"/>
      <c s="14" r="B120"/>
      <c s="14" r="C120"/>
      <c s="14" r="D120"/>
      <c s="14" r="E120"/>
      <c s="70" r="F120"/>
      <c s="37" r="G120"/>
      <c s="155" r="H120"/>
      <c s="62" r="I120"/>
      <c s="37" r="J120"/>
      <c s="284" r="K120"/>
      <c s="284" r="L120"/>
    </row>
    <row r="121">
      <c t="s" s="138" r="A121">
        <v>7401</v>
      </c>
      <c s="176" r="B121"/>
      <c t="s" s="176" r="C121">
        <v>7284</v>
      </c>
      <c t="s" s="176" r="D121">
        <v>7328</v>
      </c>
      <c t="s" s="176" r="E121">
        <v>17</v>
      </c>
      <c t="s" s="176" r="F121">
        <v>7329</v>
      </c>
      <c s="176" r="G121"/>
      <c s="278" r="H121"/>
      <c t="s" s="332" r="I121">
        <v>16</v>
      </c>
      <c s="138" r="J121"/>
      <c s="261" r="K121"/>
      <c s="261" r="L121"/>
    </row>
    <row r="122">
      <c s="17" r="A122"/>
      <c s="117" r="B122"/>
      <c s="117" r="C122"/>
      <c s="117" r="D122"/>
      <c s="117" r="E122"/>
      <c s="59" r="F122"/>
      <c s="117" r="G122"/>
      <c s="117" r="H122"/>
      <c s="316" r="I122"/>
      <c s="17" r="J122"/>
    </row>
    <row r="123">
      <c t="s" s="269" r="A123">
        <v>7402</v>
      </c>
      <c s="81" r="B123"/>
      <c s="117" r="C123">
        <v>202</v>
      </c>
      <c s="117" r="D123">
        <v>24</v>
      </c>
      <c t="s" s="117" r="E123">
        <v>330</v>
      </c>
      <c t="s" s="59" r="F123">
        <v>3949</v>
      </c>
      <c s="117" r="G123"/>
      <c t="s" s="59" r="H123">
        <v>7403</v>
      </c>
      <c t="s" s="316" r="I123">
        <v>7404</v>
      </c>
      <c s="17" r="J123"/>
    </row>
    <row r="124">
      <c t="s" s="269" r="A124">
        <v>7402</v>
      </c>
      <c s="117" r="B124"/>
      <c s="117" r="C124">
        <v>196</v>
      </c>
      <c s="117" r="D124">
        <v>48</v>
      </c>
      <c t="s" s="117" r="E124">
        <v>330</v>
      </c>
      <c t="s" s="117" r="F124">
        <v>3949</v>
      </c>
      <c s="117" r="G124"/>
      <c t="s" s="117" r="H124">
        <v>7405</v>
      </c>
      <c s="17" r="I124"/>
      <c s="17" r="J124"/>
    </row>
    <row r="125">
      <c t="s" s="269" r="A125">
        <v>7402</v>
      </c>
      <c s="117" r="B125"/>
      <c s="117" r="C125">
        <v>87</v>
      </c>
      <c s="117" r="D125">
        <v>48</v>
      </c>
      <c t="s" s="117" r="E125">
        <v>7362</v>
      </c>
      <c t="s" s="117" r="F125">
        <v>3949</v>
      </c>
      <c s="117" r="G125"/>
      <c t="s" s="117" r="H125">
        <v>7405</v>
      </c>
      <c s="17" r="I125"/>
      <c s="17" r="J125"/>
    </row>
    <row r="126">
      <c t="s" s="269" r="A126">
        <v>7406</v>
      </c>
      <c s="81" r="B126"/>
      <c s="117" r="C126">
        <v>202</v>
      </c>
      <c s="117" r="D126">
        <v>24</v>
      </c>
      <c t="s" s="117" r="E126">
        <v>474</v>
      </c>
      <c t="s" s="59" r="F126">
        <v>3949</v>
      </c>
      <c s="117" r="G126"/>
      <c t="s" s="59" r="H126">
        <v>7407</v>
      </c>
      <c t="s" s="316" r="I126">
        <v>7404</v>
      </c>
      <c s="17" r="J126"/>
    </row>
    <row r="127">
      <c t="s" s="269" r="A127">
        <v>7408</v>
      </c>
      <c s="81" r="B127"/>
      <c s="117" r="C127">
        <v>202</v>
      </c>
      <c s="117" r="D127">
        <v>24</v>
      </c>
      <c t="s" s="117" r="E127">
        <v>7338</v>
      </c>
      <c t="s" s="59" r="F127">
        <v>3949</v>
      </c>
      <c s="117" r="G127"/>
      <c t="s" s="117" r="H127">
        <v>7409</v>
      </c>
      <c s="316" r="I127"/>
      <c s="17" r="J127"/>
    </row>
    <row r="128">
      <c s="155" r="A128"/>
      <c s="14" r="B128"/>
      <c s="14" r="C128"/>
      <c s="76" r="D128"/>
      <c s="76" r="E128"/>
      <c s="76" r="F128"/>
      <c s="14" r="G128"/>
      <c s="14" r="H128"/>
      <c s="155" r="I128"/>
      <c s="155" r="J128"/>
      <c s="284" r="K128"/>
      <c s="284" r="L128"/>
    </row>
    <row r="129">
      <c s="252" r="A129"/>
      <c s="250" r="B129"/>
      <c s="137" r="C129"/>
      <c t="s" s="246" r="D129">
        <v>7410</v>
      </c>
      <c t="s" s="309" r="E129">
        <v>7411</v>
      </c>
      <c t="s" s="309" r="F129">
        <v>7412</v>
      </c>
      <c t="s" s="163" r="G129">
        <v>7413</v>
      </c>
      <c s="42" r="H129">
        <v>12</v>
      </c>
      <c t="s" s="348" r="I129">
        <v>7414</v>
      </c>
      <c s="261" r="J129"/>
      <c s="261" r="K129"/>
      <c s="295" r="L129"/>
    </row>
    <row r="130">
      <c s="17" r="A130"/>
      <c s="117" r="B130"/>
      <c s="288" r="C130"/>
      <c s="146" r="D130">
        <v>24</v>
      </c>
      <c s="250" r="E130">
        <f>countif(D70:D118,D130)+1</f>
        <v>26</v>
      </c>
      <c s="305" r="F130">
        <f>E130*2100</f>
        <v>54600</v>
      </c>
      <c s="201" r="G130">
        <f>E130*2380</f>
        <v>61880</v>
      </c>
      <c s="177" r="H130">
        <v>17</v>
      </c>
      <c t="s" s="172" r="I130">
        <v>7415</v>
      </c>
      <c s="172" r="J130"/>
      <c s="116" r="L130"/>
    </row>
    <row r="131">
      <c s="17" r="A131"/>
      <c s="117" r="B131"/>
      <c s="288" r="C131"/>
      <c s="287" r="D131">
        <v>48</v>
      </c>
      <c s="14" r="E131">
        <f>countif(D70:D118,D131)-2</f>
        <v>16</v>
      </c>
      <c s="258" r="F131">
        <f>E131*3500</f>
        <v>56000</v>
      </c>
      <c s="315" r="G131">
        <f>E131*4270</f>
        <v>68320</v>
      </c>
      <c s="177" r="H131">
        <v>13</v>
      </c>
      <c t="s" s="172" r="I131">
        <v>7416</v>
      </c>
      <c s="172" r="J131"/>
      <c s="116" r="L131"/>
    </row>
    <row r="132">
      <c s="17" r="A132"/>
      <c s="117" r="B132"/>
      <c s="288" r="C132"/>
      <c s="246" r="D132"/>
      <c s="309" r="E132">
        <f>sum(E130:E131)</f>
        <v>42</v>
      </c>
      <c s="186" r="F132">
        <f>sum(F130:F131)</f>
        <v>110600</v>
      </c>
      <c s="228" r="G132">
        <f>sum(G130:G131)</f>
        <v>130200</v>
      </c>
      <c s="80" r="H132">
        <f>sum(H129:H131)</f>
        <v>42</v>
      </c>
      <c s="116" r="L132"/>
    </row>
    <row r="133">
      <c s="17" r="A133"/>
      <c s="14" r="B133"/>
      <c s="14" r="C133"/>
      <c s="309" r="D133"/>
      <c s="309" r="E133"/>
      <c s="331" r="F133"/>
      <c s="250" r="G133"/>
      <c s="17" r="J133"/>
    </row>
    <row r="134">
      <c s="292" r="A134"/>
      <c t="s" s="132" r="B134">
        <v>7417</v>
      </c>
      <c t="s" s="154" r="C134">
        <v>7418</v>
      </c>
      <c t="s" s="35" r="D134">
        <v>7419</v>
      </c>
      <c t="s" s="151" r="E134">
        <v>7284</v>
      </c>
      <c s="298" r="F134"/>
      <c s="117" r="G134"/>
      <c s="117" r="H134"/>
      <c s="17" r="J134"/>
    </row>
    <row r="135">
      <c s="292" r="A135"/>
      <c s="294" r="B135">
        <f>SUMIF(C70:C118,E135,B70:B118)</f>
        <v>133</v>
      </c>
      <c s="117" r="C135">
        <f>SUMIF(C70:C118,E135,D70:D118)</f>
        <v>312</v>
      </c>
      <c s="117" r="D135">
        <f>countIF(C70:C118,E135)</f>
        <v>12</v>
      </c>
      <c s="288" r="E135">
        <v>87</v>
      </c>
      <c s="298" r="F135"/>
      <c s="117" r="G135"/>
      <c s="117" r="H135"/>
      <c t="s" s="1" r="I135">
        <v>7420</v>
      </c>
      <c s="17" r="J135"/>
    </row>
    <row r="136">
      <c s="292" r="A136"/>
      <c s="294" r="B136">
        <f>SUMIF(C70:C118,E136,B70:B118)</f>
        <v>135</v>
      </c>
      <c s="117" r="C136">
        <f>SUMIF(C70:C118,E136,D70:D118)</f>
        <v>360</v>
      </c>
      <c s="117" r="D136">
        <v>14</v>
      </c>
      <c s="288" r="E136">
        <v>202</v>
      </c>
      <c s="124" r="F136"/>
      <c s="117" r="G136"/>
      <c s="117" r="H136"/>
      <c t="s" s="1" r="I136">
        <v>7421</v>
      </c>
      <c s="17" r="J136"/>
    </row>
    <row r="137">
      <c s="292" r="A137"/>
      <c s="294" r="B137">
        <f>SUMIF(C70:C118,E137,B70:B118)</f>
        <v>155</v>
      </c>
      <c s="117" r="C137">
        <f>SUMIF(C70:C118,E137,D70:D118)</f>
        <v>600</v>
      </c>
      <c s="117" r="D137">
        <f>countIF(C70:C118,E137)</f>
        <v>13</v>
      </c>
      <c s="288" r="E137">
        <v>196</v>
      </c>
      <c s="124" r="F137"/>
      <c s="59" r="G137"/>
      <c s="117" r="H137"/>
      <c t="s" s="1" r="I137">
        <v>7422</v>
      </c>
      <c s="17" r="J137"/>
    </row>
    <row r="138">
      <c s="292" r="A138"/>
      <c s="294" r="B138">
        <f>SUMIF(C70:C118,E138,B70:B118)</f>
        <v>96</v>
      </c>
      <c s="117" r="C138">
        <f>SUMIF(C70:C118,E138,D70:D118)</f>
        <v>144</v>
      </c>
      <c s="117" r="D138">
        <v>4</v>
      </c>
      <c s="288" r="E138">
        <v>89</v>
      </c>
      <c s="124" r="F138"/>
      <c s="59" r="G138"/>
      <c s="117" r="H138"/>
      <c t="s" s="1" r="I138">
        <v>7423</v>
      </c>
      <c s="17" r="J138"/>
    </row>
    <row r="139">
      <c s="292" r="A139"/>
      <c s="353" r="B139">
        <f>SUMIF(C70:C118,E139,B70:B118)</f>
        <v>22</v>
      </c>
      <c s="14" r="C139">
        <f>SUMIF(C70:C118,E139,D70:D118)</f>
        <v>48</v>
      </c>
      <c s="14" r="D139">
        <f>countIF(C70:C118,E139)</f>
        <v>1</v>
      </c>
      <c s="225" r="E139">
        <v>93</v>
      </c>
      <c s="124" r="F139"/>
      <c s="59" r="G139"/>
      <c s="117" r="H139"/>
      <c t="s" s="1" r="I139">
        <v>7424</v>
      </c>
      <c s="17" r="J139"/>
    </row>
    <row r="140">
      <c s="292" r="A140"/>
      <c s="271" r="B140">
        <f>sum(B135:B139)</f>
        <v>541</v>
      </c>
      <c s="166" r="C140">
        <f>sum(C135:C139)</f>
        <v>1464</v>
      </c>
      <c s="166" r="D140">
        <f>sum(D135:D139)</f>
        <v>44</v>
      </c>
      <c s="50" r="E140"/>
      <c s="124" r="F140"/>
      <c s="59" r="G140"/>
      <c s="117" r="H140"/>
      <c t="s" s="1" r="I140">
        <v>7425</v>
      </c>
      <c s="17" r="J140"/>
    </row>
    <row r="141">
      <c s="17" r="A141"/>
      <c s="35" r="B141"/>
      <c s="331" r="C141"/>
      <c s="331" r="D141"/>
      <c s="331" r="E141"/>
      <c s="59" r="F141"/>
      <c s="59" r="G141"/>
      <c s="117" r="H141"/>
      <c s="17" r="J141"/>
    </row>
  </sheetData>
  <mergeCells count="3">
    <mergeCell ref="A28:I28"/>
    <mergeCell ref="A68:I68"/>
    <mergeCell ref="I129:J129"/>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3.71"/>
    <col min="2" customWidth="1" max="2" width="60.0"/>
  </cols>
  <sheetData>
    <row r="1">
      <c t="s" r="A1">
        <v>7426</v>
      </c>
    </row>
    <row r="2">
      <c t="s" s="110" r="A2">
        <v>7427</v>
      </c>
    </row>
    <row r="3">
      <c s="115" r="D3"/>
      <c s="6" r="H3"/>
    </row>
    <row r="4">
      <c t="s" r="A4">
        <v>7428</v>
      </c>
      <c s="115" r="D4"/>
      <c s="6" r="H4"/>
    </row>
    <row r="5">
      <c t="s" r="A5">
        <v>7429</v>
      </c>
      <c s="115" r="D5"/>
      <c s="6" r="H5"/>
    </row>
    <row r="6">
      <c t="s" r="A6">
        <v>7430</v>
      </c>
      <c s="115" r="D6"/>
      <c s="6" r="H6"/>
    </row>
    <row r="7">
      <c s="115" r="D7"/>
      <c s="6" r="H7"/>
    </row>
    <row r="8">
      <c t="s" r="A8">
        <v>7431</v>
      </c>
      <c s="115" r="D8"/>
      <c s="6" r="H8"/>
    </row>
    <row r="9">
      <c t="s" r="A9">
        <v>7432</v>
      </c>
    </row>
    <row r="10">
      <c t="s" r="A10">
        <v>7433</v>
      </c>
    </row>
    <row r="13">
      <c t="s" r="A13">
        <v>7434</v>
      </c>
    </row>
    <row r="14">
      <c t="s" r="A14">
        <v>7435</v>
      </c>
    </row>
    <row r="15">
      <c t="s" r="A15">
        <v>7436</v>
      </c>
    </row>
    <row r="16">
      <c t="s" r="A16">
        <v>7437</v>
      </c>
    </row>
    <row r="129">
      <c t="s" s="263" r="A129">
        <v>7438</v>
      </c>
    </row>
    <row r="130">
      <c t="s" r="A130">
        <v>7279</v>
      </c>
      <c s="139" r="B130"/>
    </row>
    <row r="131">
      <c t="s" r="A131">
        <v>7439</v>
      </c>
      <c t="s" r="B131">
        <v>7440</v>
      </c>
    </row>
    <row r="132">
      <c t="s" r="A132">
        <v>7441</v>
      </c>
      <c t="s" r="B132">
        <v>7442</v>
      </c>
    </row>
    <row r="133">
      <c t="s" r="A133">
        <v>586</v>
      </c>
      <c t="s" r="B133">
        <v>7443</v>
      </c>
    </row>
    <row r="134">
      <c t="s" r="A134">
        <v>7444</v>
      </c>
      <c t="s" r="B134">
        <v>7445</v>
      </c>
    </row>
    <row r="135">
      <c t="s" r="A135">
        <v>7446</v>
      </c>
      <c t="s" r="B135">
        <v>7447</v>
      </c>
    </row>
    <row r="136">
      <c t="s" r="A136">
        <v>7448</v>
      </c>
      <c s="139" r="B136"/>
    </row>
    <row r="142">
      <c t="s" s="263" r="A142">
        <v>7449</v>
      </c>
      <c t="s" r="B142">
        <v>7450</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0.86"/>
    <col min="2" customWidth="1" max="2" width="7.0"/>
    <col min="3" customWidth="1" max="3" width="22.14"/>
    <col min="4" customWidth="1" max="4" width="57.29"/>
    <col min="5" customWidth="1" max="5" width="64.43"/>
    <col min="6" customWidth="1" max="41" width="22.14"/>
  </cols>
  <sheetData>
    <row r="2">
      <c t="s" r="A2">
        <v>19</v>
      </c>
      <c r="B2">
        <v>79</v>
      </c>
      <c t="s" r="K2">
        <v>822</v>
      </c>
      <c t="s" r="L2">
        <v>827</v>
      </c>
      <c t="s" r="M2">
        <v>845</v>
      </c>
      <c t="s" r="N2">
        <v>843</v>
      </c>
      <c t="s" r="O2">
        <v>841</v>
      </c>
      <c t="s" r="P2">
        <v>839</v>
      </c>
      <c t="s" r="Q2">
        <v>837</v>
      </c>
      <c t="s" r="R2">
        <v>835</v>
      </c>
      <c t="s" r="S2">
        <v>829</v>
      </c>
      <c t="s" r="T2">
        <v>833</v>
      </c>
      <c t="s" r="U2">
        <v>861</v>
      </c>
      <c t="s" r="V2">
        <v>855</v>
      </c>
      <c t="s" r="W2">
        <v>853</v>
      </c>
      <c t="s" r="X2">
        <v>851</v>
      </c>
      <c t="s" r="Y2">
        <v>849</v>
      </c>
      <c t="s" r="Z2">
        <v>857</v>
      </c>
      <c t="s" r="AA2">
        <v>859</v>
      </c>
    </row>
    <row r="3">
      <c t="s" r="A3">
        <v>19</v>
      </c>
      <c r="B3">
        <v>81</v>
      </c>
      <c t="s" r="K3">
        <v>875</v>
      </c>
      <c t="s" r="L3">
        <v>905</v>
      </c>
      <c t="s" r="M3">
        <v>903</v>
      </c>
      <c t="s" r="N3">
        <v>901</v>
      </c>
      <c t="s" r="O3">
        <v>899</v>
      </c>
      <c t="s" r="P3">
        <v>897</v>
      </c>
      <c t="s" r="Q3">
        <v>895</v>
      </c>
      <c t="s" r="R3">
        <v>893</v>
      </c>
      <c t="s" r="S3">
        <v>891</v>
      </c>
      <c t="s" r="T3">
        <v>887</v>
      </c>
      <c t="s" r="U3">
        <v>885</v>
      </c>
      <c t="s" r="V3">
        <v>883</v>
      </c>
      <c t="s" r="W3">
        <v>881</v>
      </c>
      <c t="s" r="X3">
        <v>879</v>
      </c>
      <c t="s" r="Y3">
        <v>877</v>
      </c>
    </row>
    <row r="4">
      <c t="s" r="A4">
        <v>29</v>
      </c>
      <c r="B4">
        <v>70</v>
      </c>
      <c t="s" r="K4">
        <v>926</v>
      </c>
      <c t="s" r="L4">
        <v>924</v>
      </c>
      <c t="s" r="M4">
        <v>922</v>
      </c>
      <c t="s" r="N4">
        <v>938</v>
      </c>
      <c t="s" r="O4">
        <v>936</v>
      </c>
      <c t="s" r="P4">
        <v>934</v>
      </c>
      <c t="s" r="Q4">
        <v>932</v>
      </c>
      <c t="s" r="R4">
        <v>930</v>
      </c>
      <c t="s" r="S4">
        <v>928</v>
      </c>
    </row>
    <row r="5">
      <c t="s" r="A5">
        <v>29</v>
      </c>
      <c r="B5">
        <v>71</v>
      </c>
      <c t="s" r="K5">
        <v>955</v>
      </c>
      <c t="s" r="L5">
        <v>954</v>
      </c>
      <c t="s" r="M5">
        <v>953</v>
      </c>
      <c t="s" r="N5">
        <v>952</v>
      </c>
      <c t="s" r="O5">
        <v>950</v>
      </c>
      <c t="s" r="P5">
        <v>948</v>
      </c>
      <c t="s" r="Q5">
        <v>963</v>
      </c>
      <c t="s" r="R5">
        <v>962</v>
      </c>
      <c t="s" r="S5">
        <v>961</v>
      </c>
      <c t="s" r="T5">
        <v>960</v>
      </c>
      <c t="s" r="U5">
        <v>959</v>
      </c>
      <c t="s" r="V5">
        <v>958</v>
      </c>
      <c t="s" r="W5">
        <v>957</v>
      </c>
      <c t="s" r="X5">
        <v>956</v>
      </c>
    </row>
    <row r="6">
      <c t="s" r="A6">
        <v>36</v>
      </c>
      <c r="B6">
        <v>97</v>
      </c>
    </row>
    <row r="7">
      <c t="s" r="A7">
        <v>36</v>
      </c>
      <c r="B7">
        <v>89</v>
      </c>
      <c t="s" r="K7">
        <v>7451</v>
      </c>
      <c t="s" r="L7">
        <v>7452</v>
      </c>
      <c t="s" r="M7">
        <v>7453</v>
      </c>
      <c t="s" r="N7">
        <v>7454</v>
      </c>
      <c t="s" r="O7">
        <v>7455</v>
      </c>
      <c t="s" r="P7">
        <v>7456</v>
      </c>
      <c t="s" r="Q7">
        <v>7457</v>
      </c>
      <c t="s" r="R7">
        <v>7458</v>
      </c>
      <c t="s" r="S7">
        <v>7459</v>
      </c>
      <c t="s" r="T7">
        <v>7460</v>
      </c>
      <c t="s" r="U7">
        <v>7461</v>
      </c>
    </row>
    <row r="8">
      <c t="s" r="A8">
        <v>36</v>
      </c>
      <c r="B8">
        <v>95</v>
      </c>
      <c t="s" r="K8">
        <v>967</v>
      </c>
      <c t="s" r="L8">
        <v>965</v>
      </c>
      <c t="s" r="M8">
        <v>988</v>
      </c>
      <c t="s" r="N8">
        <v>987</v>
      </c>
      <c t="s" r="O8">
        <v>986</v>
      </c>
      <c t="s" r="P8">
        <v>995</v>
      </c>
      <c t="s" r="Q8">
        <v>994</v>
      </c>
      <c t="s" r="R8">
        <v>993</v>
      </c>
      <c t="s" r="S8">
        <v>991</v>
      </c>
      <c t="s" r="T8">
        <v>990</v>
      </c>
      <c t="s" r="U8">
        <v>985</v>
      </c>
      <c t="s" r="V8">
        <v>974</v>
      </c>
      <c t="s" r="W8">
        <v>972</v>
      </c>
      <c t="s" r="X8">
        <v>970</v>
      </c>
      <c t="s" r="Y8">
        <v>983</v>
      </c>
      <c t="s" r="Z8">
        <v>981</v>
      </c>
      <c t="s" r="AA8">
        <v>978</v>
      </c>
      <c t="s" r="AB8">
        <v>976</v>
      </c>
      <c t="s" r="AC8">
        <v>968</v>
      </c>
    </row>
    <row r="9">
      <c t="s" r="A9">
        <v>36</v>
      </c>
      <c r="B9">
        <v>92</v>
      </c>
      <c t="s" r="K9">
        <v>1001</v>
      </c>
      <c t="s" r="L9">
        <v>1003</v>
      </c>
      <c t="s" r="M9">
        <v>997</v>
      </c>
      <c t="s" r="N9">
        <v>999</v>
      </c>
      <c t="s" r="O9">
        <v>1025</v>
      </c>
      <c t="s" r="P9">
        <v>1023</v>
      </c>
      <c t="s" r="Q9">
        <v>1027</v>
      </c>
      <c t="s" r="R9">
        <v>1019</v>
      </c>
      <c t="s" r="S9">
        <v>1021</v>
      </c>
      <c t="s" r="T9">
        <v>1029</v>
      </c>
      <c t="s" r="U9">
        <v>1013</v>
      </c>
      <c t="s" r="V9">
        <v>1011</v>
      </c>
      <c t="s" r="W9">
        <v>1015</v>
      </c>
      <c t="s" r="X9">
        <v>1007</v>
      </c>
      <c t="s" r="Y9">
        <v>1009</v>
      </c>
      <c t="s" r="Z9">
        <v>1017</v>
      </c>
    </row>
    <row r="10">
      <c t="s" r="A10">
        <v>36</v>
      </c>
      <c r="B10">
        <v>93</v>
      </c>
      <c t="s" r="K10">
        <v>1044</v>
      </c>
      <c t="s" r="L10">
        <v>1042</v>
      </c>
      <c t="s" r="M10">
        <v>1040</v>
      </c>
      <c t="s" r="N10">
        <v>1039</v>
      </c>
      <c t="s" r="O10">
        <v>1066</v>
      </c>
      <c t="s" r="P10">
        <v>1058</v>
      </c>
      <c t="s" r="Q10">
        <v>1060</v>
      </c>
      <c t="s" r="R10">
        <v>1068</v>
      </c>
      <c t="s" r="S10">
        <v>1064</v>
      </c>
      <c t="s" r="T10">
        <v>1062</v>
      </c>
      <c t="s" r="U10">
        <v>1054</v>
      </c>
      <c t="s" r="V10">
        <v>1046</v>
      </c>
      <c t="s" r="W10">
        <v>1048</v>
      </c>
      <c t="s" r="X10">
        <v>1056</v>
      </c>
      <c t="s" r="Y10">
        <v>1052</v>
      </c>
      <c t="s" r="Z10">
        <v>1050</v>
      </c>
    </row>
    <row r="11">
      <c t="s" r="A11">
        <v>36</v>
      </c>
      <c r="B11">
        <v>94</v>
      </c>
      <c t="s" r="K11">
        <v>1078</v>
      </c>
      <c t="s" r="L11">
        <v>1077</v>
      </c>
      <c t="s" r="M11">
        <v>1075</v>
      </c>
      <c t="s" r="N11">
        <v>1074</v>
      </c>
      <c t="s" r="O11">
        <v>1096</v>
      </c>
      <c t="s" r="P11">
        <v>1090</v>
      </c>
      <c t="s" r="Q11">
        <v>1092</v>
      </c>
      <c t="s" r="R11">
        <v>1098</v>
      </c>
      <c t="s" r="S11">
        <v>1095</v>
      </c>
      <c t="s" r="T11">
        <v>1094</v>
      </c>
      <c t="s" r="U11">
        <v>1086</v>
      </c>
      <c t="s" r="V11">
        <v>1080</v>
      </c>
      <c t="s" r="W11">
        <v>1082</v>
      </c>
      <c t="s" r="X11">
        <v>1088</v>
      </c>
      <c t="s" r="Y11">
        <v>1085</v>
      </c>
      <c t="s" r="Z11">
        <v>1084</v>
      </c>
    </row>
    <row r="12">
      <c t="s" r="A12">
        <v>56</v>
      </c>
      <c r="B12">
        <v>73</v>
      </c>
      <c t="s" r="K12">
        <v>1111</v>
      </c>
      <c t="s" r="L12">
        <v>1109</v>
      </c>
      <c t="s" r="M12">
        <v>1106</v>
      </c>
      <c t="s" r="N12">
        <v>1121</v>
      </c>
      <c t="s" r="O12">
        <v>1129</v>
      </c>
      <c t="s" r="P12">
        <v>1127</v>
      </c>
      <c t="s" r="Q12">
        <v>1124</v>
      </c>
      <c t="s" r="R12">
        <v>1131</v>
      </c>
      <c t="s" r="S12">
        <v>1118</v>
      </c>
      <c t="s" r="T12">
        <v>1116</v>
      </c>
      <c t="s" r="U12">
        <v>1115</v>
      </c>
      <c t="s" r="V12">
        <v>1114</v>
      </c>
      <c t="s" r="W12">
        <v>1113</v>
      </c>
    </row>
    <row r="13">
      <c t="s" r="A13">
        <v>56</v>
      </c>
      <c r="B13">
        <v>74</v>
      </c>
      <c t="s" r="K13">
        <v>1143</v>
      </c>
      <c t="s" r="L13">
        <v>1145</v>
      </c>
      <c t="s" r="M13">
        <v>1177</v>
      </c>
      <c t="s" r="N13">
        <v>1175</v>
      </c>
      <c t="s" r="O13">
        <v>1181</v>
      </c>
      <c t="s" r="P13">
        <v>1179</v>
      </c>
      <c t="s" r="Q13">
        <v>1173</v>
      </c>
      <c t="s" r="R13">
        <v>1171</v>
      </c>
      <c t="s" r="S13">
        <v>1169</v>
      </c>
      <c t="s" r="T13">
        <v>1167</v>
      </c>
      <c t="s" r="U13">
        <v>1165</v>
      </c>
      <c t="s" r="V13">
        <v>1163</v>
      </c>
      <c t="s" r="W13">
        <v>1161</v>
      </c>
      <c t="s" r="X13">
        <v>1159</v>
      </c>
      <c t="s" r="Y13">
        <v>1157</v>
      </c>
      <c t="s" r="Z13">
        <v>1155</v>
      </c>
      <c t="s" r="AA13">
        <v>1153</v>
      </c>
      <c t="s" r="AB13">
        <v>1151</v>
      </c>
      <c t="s" r="AC13">
        <v>1149</v>
      </c>
      <c t="s" r="AD13">
        <v>1147</v>
      </c>
    </row>
    <row r="14">
      <c t="s" r="A14">
        <v>56</v>
      </c>
      <c r="B14">
        <v>75</v>
      </c>
      <c t="s" r="K14">
        <v>1189</v>
      </c>
      <c t="s" r="L14">
        <v>1190</v>
      </c>
      <c t="s" r="M14">
        <v>1210</v>
      </c>
      <c t="s" r="N14">
        <v>1209</v>
      </c>
      <c t="s" r="O14">
        <v>1212</v>
      </c>
      <c t="s" r="P14">
        <v>1211</v>
      </c>
      <c t="s" r="Q14">
        <v>1208</v>
      </c>
      <c t="s" r="R14">
        <v>1207</v>
      </c>
      <c t="s" r="S14">
        <v>1206</v>
      </c>
      <c t="s" r="T14">
        <v>1205</v>
      </c>
      <c t="s" r="U14">
        <v>1204</v>
      </c>
      <c t="s" r="V14">
        <v>1203</v>
      </c>
      <c t="s" r="W14">
        <v>1202</v>
      </c>
      <c t="s" r="X14">
        <v>1201</v>
      </c>
      <c t="s" r="Y14">
        <v>1200</v>
      </c>
      <c t="s" r="Z14">
        <v>1199</v>
      </c>
      <c t="s" r="AA14">
        <v>1197</v>
      </c>
      <c t="s" r="AB14">
        <v>1195</v>
      </c>
      <c t="s" r="AC14">
        <v>1193</v>
      </c>
      <c t="s" r="AD14">
        <v>1191</v>
      </c>
    </row>
    <row r="15">
      <c t="s" r="A15">
        <v>68</v>
      </c>
      <c r="B15">
        <v>90</v>
      </c>
      <c t="s" r="K15">
        <v>1230</v>
      </c>
      <c t="s" r="L15">
        <v>1229</v>
      </c>
      <c t="s" r="M15">
        <v>1228</v>
      </c>
      <c t="s" r="N15">
        <v>1227</v>
      </c>
      <c t="s" r="O15">
        <v>1226</v>
      </c>
      <c t="s" r="P15">
        <v>1225</v>
      </c>
      <c t="s" r="Q15">
        <v>1224</v>
      </c>
      <c t="s" r="R15">
        <v>1223</v>
      </c>
      <c t="s" r="S15">
        <v>1221</v>
      </c>
      <c t="s" r="T15">
        <v>1219</v>
      </c>
      <c t="s" r="U15">
        <v>1217</v>
      </c>
      <c t="s" r="V15">
        <v>1215</v>
      </c>
    </row>
    <row r="16">
      <c t="s" r="A16">
        <v>68</v>
      </c>
      <c r="B16">
        <v>113</v>
      </c>
      <c t="s" r="K16">
        <v>1239</v>
      </c>
      <c t="s" r="L16">
        <v>1237</v>
      </c>
      <c t="s" r="M16">
        <v>1241</v>
      </c>
      <c t="s" r="N16">
        <v>1247</v>
      </c>
      <c t="s" r="O16">
        <v>1245</v>
      </c>
      <c t="s" r="P16">
        <v>1243</v>
      </c>
      <c t="s" r="Q16">
        <v>1275</v>
      </c>
      <c t="s" r="R16">
        <v>1271</v>
      </c>
      <c t="s" r="S16">
        <v>1251</v>
      </c>
      <c t="s" r="T16">
        <v>1277</v>
      </c>
      <c t="s" r="U16">
        <v>1273</v>
      </c>
      <c t="s" r="V16">
        <v>1269</v>
      </c>
      <c t="s" r="W16">
        <v>1267</v>
      </c>
      <c t="s" r="X16">
        <v>1265</v>
      </c>
      <c t="s" r="Y16">
        <v>1263</v>
      </c>
      <c t="s" r="Z16">
        <v>1261</v>
      </c>
      <c t="s" r="AA16">
        <v>1259</v>
      </c>
      <c t="s" r="AB16">
        <v>1257</v>
      </c>
      <c t="s" r="AC16">
        <v>1255</v>
      </c>
      <c t="s" r="AD16">
        <v>1253</v>
      </c>
      <c t="s" r="AE16">
        <v>1249</v>
      </c>
    </row>
    <row r="17">
      <c t="s" r="A17">
        <v>68</v>
      </c>
      <c r="B17">
        <v>114</v>
      </c>
      <c t="s" r="K17">
        <v>1293</v>
      </c>
      <c t="s" r="L17">
        <v>1291</v>
      </c>
      <c t="s" r="M17">
        <v>1289</v>
      </c>
      <c t="s" r="N17">
        <v>1321</v>
      </c>
      <c t="s" r="O17">
        <v>1319</v>
      </c>
      <c t="s" r="P17">
        <v>1332</v>
      </c>
      <c t="s" r="Q17">
        <v>1329</v>
      </c>
      <c t="s" r="R17">
        <v>1327</v>
      </c>
      <c t="s" r="S17">
        <v>1325</v>
      </c>
      <c t="s" r="T17">
        <v>1323</v>
      </c>
      <c t="s" r="U17">
        <v>1317</v>
      </c>
      <c t="s" r="V17">
        <v>1315</v>
      </c>
      <c t="s" r="W17">
        <v>1313</v>
      </c>
      <c t="s" r="X17">
        <v>1311</v>
      </c>
      <c t="s" r="Y17">
        <v>1309</v>
      </c>
      <c t="s" r="Z17">
        <v>1307</v>
      </c>
      <c t="s" r="AA17">
        <v>1305</v>
      </c>
      <c t="s" r="AB17">
        <v>1303</v>
      </c>
      <c t="s" r="AC17">
        <v>1301</v>
      </c>
      <c t="s" r="AD17">
        <v>1331</v>
      </c>
      <c t="s" r="AE17">
        <v>1299</v>
      </c>
      <c t="s" r="AF17">
        <v>1297</v>
      </c>
      <c t="s" r="AG17">
        <v>1295</v>
      </c>
    </row>
    <row r="18">
      <c t="s" r="A18">
        <v>89</v>
      </c>
      <c r="B18">
        <v>118</v>
      </c>
      <c t="s" r="K18">
        <v>1348</v>
      </c>
      <c t="s" r="L18">
        <v>1346</v>
      </c>
      <c t="s" r="M18">
        <v>1371</v>
      </c>
      <c t="s" r="N18">
        <v>1373</v>
      </c>
      <c t="s" r="O18">
        <v>1357</v>
      </c>
      <c t="s" r="P18">
        <v>1367</v>
      </c>
      <c t="s" r="Q18">
        <v>1369</v>
      </c>
      <c t="s" r="R18">
        <v>1355</v>
      </c>
      <c t="s" r="S18">
        <v>1353</v>
      </c>
      <c t="s" r="T18">
        <v>1351</v>
      </c>
      <c t="s" r="U18">
        <v>1365</v>
      </c>
      <c t="s" r="V18">
        <v>1363</v>
      </c>
      <c t="s" r="W18">
        <v>1359</v>
      </c>
      <c t="s" r="X18">
        <v>1361</v>
      </c>
    </row>
    <row r="19">
      <c t="s" r="A19">
        <v>89</v>
      </c>
      <c r="B19">
        <v>117</v>
      </c>
      <c t="s" r="K19">
        <v>1391</v>
      </c>
      <c t="s" r="L19">
        <v>1389</v>
      </c>
      <c t="s" r="M19">
        <v>1387</v>
      </c>
      <c t="s" r="N19">
        <v>1393</v>
      </c>
      <c t="s" r="O19">
        <v>1383</v>
      </c>
      <c t="s" r="P19">
        <v>1381</v>
      </c>
      <c t="s" r="Q19">
        <v>1379</v>
      </c>
      <c t="s" r="R19">
        <v>1385</v>
      </c>
      <c t="s" r="S19">
        <v>1415</v>
      </c>
      <c t="s" r="T19">
        <v>1413</v>
      </c>
      <c t="s" r="U19">
        <v>1411</v>
      </c>
      <c t="s" r="V19">
        <v>1409</v>
      </c>
      <c t="s" r="W19">
        <v>1407</v>
      </c>
      <c t="s" r="X19">
        <v>1405</v>
      </c>
      <c t="s" r="Y19">
        <v>1403</v>
      </c>
      <c t="s" r="Z19">
        <v>1400</v>
      </c>
      <c t="s" r="AA19">
        <v>1397</v>
      </c>
      <c t="s" r="AB19">
        <v>1395</v>
      </c>
    </row>
    <row r="20">
      <c t="s" r="A20">
        <v>89</v>
      </c>
      <c r="B20">
        <v>120</v>
      </c>
      <c t="s" r="K20">
        <v>1433</v>
      </c>
      <c t="s" r="L20">
        <v>1431</v>
      </c>
      <c t="s" r="M20">
        <v>1429</v>
      </c>
      <c t="s" r="N20">
        <v>1427</v>
      </c>
      <c t="s" r="O20">
        <v>1445</v>
      </c>
      <c t="s" r="P20">
        <v>1443</v>
      </c>
      <c t="s" r="Q20">
        <v>1441</v>
      </c>
      <c t="s" r="R20">
        <v>1437</v>
      </c>
      <c t="s" r="S20">
        <v>1452</v>
      </c>
      <c t="s" r="T20">
        <v>1439</v>
      </c>
      <c t="s" r="U20">
        <v>1435</v>
      </c>
      <c t="s" r="V20">
        <v>1466</v>
      </c>
      <c t="s" r="W20">
        <v>1464</v>
      </c>
      <c t="s" r="X20">
        <v>1462</v>
      </c>
      <c t="s" r="Y20">
        <v>1460</v>
      </c>
      <c t="s" r="Z20">
        <v>1458</v>
      </c>
      <c t="s" r="AA20">
        <v>1456</v>
      </c>
      <c t="s" r="AB20">
        <v>1454</v>
      </c>
      <c t="s" r="AC20">
        <v>1450</v>
      </c>
      <c t="s" r="AD20">
        <v>1447</v>
      </c>
    </row>
    <row r="21">
      <c t="s" r="A21">
        <v>99</v>
      </c>
      <c r="B21">
        <v>91</v>
      </c>
      <c t="s" r="K21">
        <v>1476</v>
      </c>
      <c t="s" r="L21">
        <v>1475</v>
      </c>
      <c t="s" r="M21">
        <v>1474</v>
      </c>
      <c t="s" r="N21">
        <v>1473</v>
      </c>
      <c t="s" r="O21">
        <v>1472</v>
      </c>
      <c t="s" r="P21">
        <v>1471</v>
      </c>
      <c t="s" r="Q21">
        <v>1470</v>
      </c>
      <c t="s" r="R21">
        <v>1469</v>
      </c>
    </row>
    <row r="22">
      <c t="s" r="A22">
        <v>99</v>
      </c>
      <c r="B22">
        <v>115</v>
      </c>
      <c t="s" r="K22">
        <v>1484</v>
      </c>
      <c t="s" r="L22">
        <v>1483</v>
      </c>
      <c t="s" r="M22">
        <v>1485</v>
      </c>
      <c t="s" r="N22">
        <v>1488</v>
      </c>
      <c t="s" r="O22">
        <v>1487</v>
      </c>
      <c t="s" r="P22">
        <v>1486</v>
      </c>
      <c t="s" r="Q22">
        <v>1508</v>
      </c>
      <c t="s" r="R22">
        <v>1491</v>
      </c>
      <c t="s" r="S22">
        <v>1510</v>
      </c>
      <c t="s" r="T22">
        <v>1505</v>
      </c>
      <c t="s" r="U22">
        <v>1506</v>
      </c>
      <c t="s" r="V22">
        <v>1502</v>
      </c>
      <c t="s" r="W22">
        <v>1504</v>
      </c>
      <c t="s" r="X22">
        <v>1500</v>
      </c>
      <c t="s" r="Y22">
        <v>1503</v>
      </c>
      <c t="s" r="Z22">
        <v>1498</v>
      </c>
      <c t="s" r="AA22">
        <v>1497</v>
      </c>
      <c t="s" r="AB22">
        <v>1495</v>
      </c>
      <c t="s" r="AC22">
        <v>1494</v>
      </c>
      <c t="s" r="AD22">
        <v>1493</v>
      </c>
      <c t="s" r="AE22">
        <v>1489</v>
      </c>
    </row>
    <row r="23">
      <c t="s" r="A23">
        <v>99</v>
      </c>
      <c r="B23">
        <v>116</v>
      </c>
      <c t="s" r="K23">
        <v>1524</v>
      </c>
      <c t="s" r="L23">
        <v>1522</v>
      </c>
      <c t="s" r="M23">
        <v>1521</v>
      </c>
      <c t="s" r="N23">
        <v>1547</v>
      </c>
      <c t="s" r="O23">
        <v>1546</v>
      </c>
      <c t="s" r="P23">
        <v>1557</v>
      </c>
      <c t="s" r="Q23">
        <v>1554</v>
      </c>
      <c t="s" r="R23">
        <v>1552</v>
      </c>
      <c t="s" r="S23">
        <v>1550</v>
      </c>
      <c t="s" r="T23">
        <v>1548</v>
      </c>
      <c t="s" r="U23">
        <v>1544</v>
      </c>
      <c t="s" r="V23">
        <v>1542</v>
      </c>
      <c t="s" r="W23">
        <v>1540</v>
      </c>
      <c t="s" r="X23">
        <v>1538</v>
      </c>
      <c t="s" r="Y23">
        <v>1537</v>
      </c>
      <c t="s" r="Z23">
        <v>1535</v>
      </c>
      <c t="s" r="AA23">
        <v>1533</v>
      </c>
      <c t="s" r="AB23">
        <v>1531</v>
      </c>
      <c t="s" r="AC23">
        <v>1529</v>
      </c>
      <c t="s" r="AD23">
        <v>1556</v>
      </c>
      <c t="s" r="AE23">
        <v>1528</v>
      </c>
      <c t="s" r="AF23">
        <v>1527</v>
      </c>
      <c t="s" r="AG23">
        <v>1526</v>
      </c>
    </row>
    <row r="24">
      <c t="s" r="A24">
        <v>117</v>
      </c>
      <c r="B24">
        <v>119</v>
      </c>
      <c t="s" r="K24">
        <v>1571</v>
      </c>
      <c t="s" r="L24">
        <v>1569</v>
      </c>
      <c t="s" r="M24">
        <v>1585</v>
      </c>
      <c t="s" r="N24">
        <v>1587</v>
      </c>
      <c t="s" r="O24">
        <v>1576</v>
      </c>
      <c t="s" r="P24">
        <v>1583</v>
      </c>
      <c t="s" r="Q24">
        <v>1584</v>
      </c>
      <c t="s" r="R24">
        <v>1575</v>
      </c>
      <c t="s" r="S24">
        <v>1573</v>
      </c>
      <c t="s" r="T24">
        <v>1572</v>
      </c>
      <c t="s" r="U24">
        <v>1581</v>
      </c>
      <c t="s" r="V24">
        <v>1579</v>
      </c>
      <c t="s" r="W24">
        <v>1577</v>
      </c>
      <c t="s" r="X24">
        <v>1578</v>
      </c>
    </row>
    <row r="25">
      <c t="s" r="A25">
        <v>126</v>
      </c>
      <c r="B25">
        <v>76</v>
      </c>
      <c t="s" r="K25">
        <v>1598</v>
      </c>
      <c t="s" r="L25">
        <v>1601</v>
      </c>
      <c t="s" r="M25">
        <v>1603</v>
      </c>
      <c t="s" r="N25">
        <v>1600</v>
      </c>
      <c t="s" r="O25">
        <v>1611</v>
      </c>
      <c t="s" r="P25">
        <v>1613</v>
      </c>
      <c t="s" r="Q25">
        <v>1609</v>
      </c>
      <c t="s" r="R25">
        <v>1607</v>
      </c>
      <c t="s" r="S25">
        <v>1605</v>
      </c>
      <c t="s" r="T25">
        <v>1624</v>
      </c>
      <c t="s" r="U25">
        <v>1622</v>
      </c>
      <c t="s" r="V25">
        <v>1620</v>
      </c>
      <c t="s" r="W25">
        <v>1621</v>
      </c>
      <c t="s" r="X25">
        <v>1618</v>
      </c>
      <c t="s" r="Y25">
        <v>1616</v>
      </c>
      <c t="s" r="Z25">
        <v>1615</v>
      </c>
    </row>
    <row r="26">
      <c t="s" r="A26">
        <v>131</v>
      </c>
      <c r="B26">
        <v>85</v>
      </c>
      <c t="s" r="K26">
        <v>1634</v>
      </c>
      <c t="s" r="L26">
        <v>1635</v>
      </c>
      <c t="s" r="M26">
        <v>1636</v>
      </c>
      <c t="s" r="N26">
        <v>1637</v>
      </c>
      <c t="s" r="O26">
        <v>1642</v>
      </c>
      <c t="s" r="P26">
        <v>1643</v>
      </c>
      <c t="s" r="Q26">
        <v>1640</v>
      </c>
      <c t="s" r="R26">
        <v>1639</v>
      </c>
      <c t="s" r="S26">
        <v>1638</v>
      </c>
      <c t="s" r="T26">
        <v>1644</v>
      </c>
      <c t="s" r="U26">
        <v>1645</v>
      </c>
      <c t="s" r="V26">
        <v>1646</v>
      </c>
      <c t="s" r="W26">
        <v>1647</v>
      </c>
      <c t="s" r="X26">
        <v>1648</v>
      </c>
      <c t="s" r="Y26">
        <v>1649</v>
      </c>
    </row>
    <row r="27">
      <c t="s" r="A27">
        <v>156</v>
      </c>
      <c r="B27">
        <v>286</v>
      </c>
      <c t="s" r="K27">
        <v>1814</v>
      </c>
      <c t="s" r="L27">
        <v>1815</v>
      </c>
      <c t="s" r="M27">
        <v>1819</v>
      </c>
      <c t="s" r="N27">
        <v>1840</v>
      </c>
      <c t="s" r="O27">
        <v>1823</v>
      </c>
      <c t="s" r="P27">
        <v>1825</v>
      </c>
      <c t="s" r="Q27">
        <v>1827</v>
      </c>
      <c t="s" r="R27">
        <v>1830</v>
      </c>
      <c t="s" r="S27">
        <v>1832</v>
      </c>
      <c t="s" r="T27">
        <v>1834</v>
      </c>
      <c t="s" r="U27">
        <v>1836</v>
      </c>
      <c t="s" r="V27">
        <v>1838</v>
      </c>
      <c t="s" r="W27">
        <v>1821</v>
      </c>
      <c t="s" r="X27">
        <v>1842</v>
      </c>
      <c t="s" r="Y27">
        <v>1844</v>
      </c>
    </row>
    <row r="28">
      <c t="s" r="A28">
        <v>136</v>
      </c>
      <c r="B28">
        <v>104</v>
      </c>
      <c t="s" r="K28">
        <v>1658</v>
      </c>
      <c t="s" r="L28">
        <v>1660</v>
      </c>
      <c t="s" r="M28">
        <v>1662</v>
      </c>
      <c t="s" r="N28">
        <v>1664</v>
      </c>
      <c t="s" r="O28">
        <v>1674</v>
      </c>
      <c t="s" r="P28">
        <v>1666</v>
      </c>
      <c t="s" r="Q28">
        <v>1668</v>
      </c>
      <c t="s" r="R28">
        <v>1670</v>
      </c>
      <c t="s" r="S28">
        <v>1672</v>
      </c>
      <c t="s" r="T28">
        <v>1676</v>
      </c>
      <c t="s" r="U28">
        <v>1677</v>
      </c>
      <c t="s" r="V28">
        <v>1689</v>
      </c>
      <c t="s" r="W28">
        <v>1679</v>
      </c>
      <c t="s" r="X28">
        <v>1681</v>
      </c>
      <c t="s" r="Y28">
        <v>1683</v>
      </c>
      <c t="s" r="Z28">
        <v>1685</v>
      </c>
      <c t="s" r="AA28">
        <v>1687</v>
      </c>
      <c t="s" r="AB28">
        <v>1690</v>
      </c>
    </row>
    <row r="29">
      <c t="s" r="A29">
        <v>136</v>
      </c>
      <c r="B29">
        <v>105</v>
      </c>
      <c t="s" r="K29">
        <v>1700</v>
      </c>
      <c t="s" r="L29">
        <v>1702</v>
      </c>
      <c t="s" r="M29">
        <v>1704</v>
      </c>
      <c t="s" r="N29">
        <v>1706</v>
      </c>
      <c t="s" r="O29">
        <v>1716</v>
      </c>
      <c t="s" r="P29">
        <v>1708</v>
      </c>
      <c t="s" r="Q29">
        <v>1710</v>
      </c>
      <c t="s" r="R29">
        <v>1712</v>
      </c>
      <c t="s" r="S29">
        <v>1714</v>
      </c>
      <c t="s" r="T29">
        <v>1718</v>
      </c>
      <c t="s" r="U29">
        <v>1719</v>
      </c>
      <c t="s" r="V29">
        <v>1731</v>
      </c>
      <c t="s" r="W29">
        <v>1721</v>
      </c>
      <c t="s" r="X29">
        <v>1723</v>
      </c>
      <c t="s" r="Y29">
        <v>1725</v>
      </c>
      <c t="s" r="Z29">
        <v>1727</v>
      </c>
      <c t="s" r="AA29">
        <v>1729</v>
      </c>
      <c t="s" r="AB29">
        <v>1732</v>
      </c>
    </row>
    <row r="30">
      <c t="s" r="A30">
        <v>136</v>
      </c>
      <c r="B30">
        <v>106</v>
      </c>
      <c t="s" r="K30">
        <v>1742</v>
      </c>
      <c t="s" r="L30">
        <v>1744</v>
      </c>
      <c t="s" r="M30">
        <v>1748</v>
      </c>
      <c t="s" r="N30">
        <v>1746</v>
      </c>
      <c t="s" r="O30">
        <v>1750</v>
      </c>
      <c t="s" r="P30">
        <v>1760</v>
      </c>
      <c t="s" r="Q30">
        <v>1752</v>
      </c>
      <c t="s" r="R30">
        <v>1754</v>
      </c>
      <c t="s" r="S30">
        <v>1756</v>
      </c>
      <c t="s" r="T30">
        <v>1758</v>
      </c>
      <c t="s" r="U30">
        <v>1762</v>
      </c>
      <c t="s" r="V30">
        <v>1763</v>
      </c>
      <c t="s" r="W30">
        <v>1776</v>
      </c>
      <c t="s" r="X30">
        <v>1767</v>
      </c>
      <c t="s" r="Y30">
        <v>1769</v>
      </c>
      <c t="s" r="Z30">
        <v>1775</v>
      </c>
      <c t="s" r="AA30">
        <v>1765</v>
      </c>
      <c t="s" r="AB30">
        <v>1766</v>
      </c>
      <c t="s" r="AC30">
        <v>1771</v>
      </c>
      <c t="s" r="AD30">
        <v>1773</v>
      </c>
      <c t="s" r="AE30">
        <v>1778</v>
      </c>
      <c t="s" r="AF30">
        <v>1779</v>
      </c>
    </row>
    <row r="31">
      <c t="s" r="A31">
        <v>136</v>
      </c>
      <c r="B31">
        <v>181</v>
      </c>
      <c t="s" r="K31">
        <v>1782</v>
      </c>
      <c t="s" r="L31">
        <v>1781</v>
      </c>
      <c t="s" r="M31">
        <v>1797</v>
      </c>
      <c t="s" r="N31">
        <v>1796</v>
      </c>
      <c t="s" r="O31">
        <v>1795</v>
      </c>
      <c t="s" r="P31">
        <v>1798</v>
      </c>
      <c t="s" r="Q31">
        <v>1799</v>
      </c>
      <c t="s" r="R31">
        <v>1801</v>
      </c>
      <c t="s" r="S31">
        <v>1787</v>
      </c>
      <c t="s" r="T31">
        <v>1785</v>
      </c>
      <c t="s" r="U31">
        <v>1783</v>
      </c>
      <c t="s" r="V31">
        <v>1789</v>
      </c>
      <c t="s" r="W31">
        <v>1792</v>
      </c>
      <c t="s" r="X31">
        <v>1793</v>
      </c>
    </row>
    <row r="32">
      <c t="s" r="A32">
        <v>136</v>
      </c>
      <c r="B32">
        <v>124</v>
      </c>
      <c t="s" r="K32">
        <v>7462</v>
      </c>
      <c t="s" r="L32">
        <v>7463</v>
      </c>
      <c t="s" r="M32">
        <v>7464</v>
      </c>
      <c t="s" r="N32">
        <v>7465</v>
      </c>
      <c t="s" r="O32">
        <v>7466</v>
      </c>
      <c t="s" r="P32">
        <v>7467</v>
      </c>
      <c t="s" r="Q32">
        <v>7468</v>
      </c>
      <c t="s" r="R32">
        <v>7469</v>
      </c>
      <c t="s" r="S32">
        <v>7470</v>
      </c>
    </row>
    <row r="33">
      <c t="s" r="A33">
        <v>166</v>
      </c>
      <c r="B33">
        <v>340</v>
      </c>
      <c t="s" r="K33">
        <v>7471</v>
      </c>
      <c t="s" r="L33">
        <v>7472</v>
      </c>
      <c t="s" r="M33">
        <v>7473</v>
      </c>
      <c t="s" r="N33">
        <v>7474</v>
      </c>
      <c t="s" r="O33">
        <v>7475</v>
      </c>
      <c t="s" r="P33">
        <v>7476</v>
      </c>
      <c t="s" r="Q33">
        <v>7477</v>
      </c>
      <c t="s" r="R33">
        <v>7478</v>
      </c>
      <c t="s" r="S33">
        <v>7479</v>
      </c>
    </row>
    <row r="34">
      <c t="s" r="A34">
        <v>166</v>
      </c>
      <c r="B34">
        <v>282</v>
      </c>
      <c t="s" r="K34">
        <v>1904</v>
      </c>
      <c t="s" r="L34">
        <v>1906</v>
      </c>
      <c t="s" r="M34">
        <v>1908</v>
      </c>
      <c t="s" r="N34">
        <v>1909</v>
      </c>
      <c t="s" r="O34">
        <v>1919</v>
      </c>
      <c t="s" r="P34">
        <v>1910</v>
      </c>
      <c t="s" r="Q34">
        <v>1912</v>
      </c>
      <c t="s" r="R34">
        <v>1914</v>
      </c>
      <c t="s" r="S34">
        <v>1917</v>
      </c>
      <c t="s" r="T34">
        <v>1921</v>
      </c>
      <c t="s" r="U34">
        <v>1923</v>
      </c>
      <c t="s" r="V34">
        <v>1933</v>
      </c>
      <c t="s" r="W34">
        <v>1925</v>
      </c>
      <c t="s" r="X34">
        <v>1927</v>
      </c>
      <c t="s" r="Y34">
        <v>1929</v>
      </c>
      <c t="s" r="Z34">
        <v>1930</v>
      </c>
      <c t="s" r="AA34">
        <v>1932</v>
      </c>
      <c t="s" r="AB34">
        <v>1934</v>
      </c>
    </row>
    <row r="35">
      <c t="s" r="A35">
        <v>166</v>
      </c>
      <c r="B35">
        <v>340</v>
      </c>
      <c t="s" r="K35">
        <v>7471</v>
      </c>
      <c t="s" r="L35">
        <v>7472</v>
      </c>
      <c t="s" r="M35">
        <v>7473</v>
      </c>
      <c t="s" r="N35">
        <v>7474</v>
      </c>
      <c t="s" r="O35">
        <v>7475</v>
      </c>
      <c t="s" r="P35">
        <v>7476</v>
      </c>
      <c t="s" r="Q35">
        <v>7477</v>
      </c>
      <c t="s" r="R35">
        <v>7478</v>
      </c>
      <c t="s" r="S35">
        <v>7479</v>
      </c>
    </row>
    <row r="36">
      <c t="s" r="A36">
        <v>166</v>
      </c>
      <c r="B36">
        <v>293</v>
      </c>
      <c t="s" r="K36">
        <v>1935</v>
      </c>
      <c t="s" r="L36">
        <v>1938</v>
      </c>
      <c t="s" r="M36">
        <v>1937</v>
      </c>
      <c t="s" r="N36">
        <v>1958</v>
      </c>
      <c t="s" r="O36">
        <v>1954</v>
      </c>
      <c t="s" r="P36">
        <v>1955</v>
      </c>
      <c t="s" r="Q36">
        <v>1957</v>
      </c>
      <c t="s" r="R36">
        <v>1956</v>
      </c>
      <c t="s" r="S36">
        <v>1953</v>
      </c>
      <c t="s" r="T36">
        <v>1946</v>
      </c>
      <c t="s" r="U36">
        <v>1940</v>
      </c>
      <c t="s" r="V36">
        <v>1942</v>
      </c>
      <c t="s" r="W36">
        <v>1945</v>
      </c>
      <c t="s" r="X36">
        <v>1944</v>
      </c>
      <c t="s" r="Y36">
        <v>1939</v>
      </c>
      <c t="s" r="Z36">
        <v>1952</v>
      </c>
      <c t="s" r="AA36">
        <v>1948</v>
      </c>
      <c t="s" r="AB36">
        <v>1949</v>
      </c>
      <c t="s" r="AC36">
        <v>1951</v>
      </c>
      <c t="s" r="AD36">
        <v>1950</v>
      </c>
      <c t="s" r="AE36">
        <v>1947</v>
      </c>
    </row>
    <row r="37">
      <c t="s" r="A37">
        <v>161</v>
      </c>
      <c r="B37">
        <v>252</v>
      </c>
      <c t="s" r="K37">
        <v>1858</v>
      </c>
      <c t="s" r="L37">
        <v>1859</v>
      </c>
      <c t="s" r="M37">
        <v>1854</v>
      </c>
      <c t="s" r="N37">
        <v>1856</v>
      </c>
      <c t="s" r="O37">
        <v>1862</v>
      </c>
      <c t="s" r="P37">
        <v>1861</v>
      </c>
      <c t="s" r="Q37">
        <v>1873</v>
      </c>
      <c t="s" r="R37">
        <v>1894</v>
      </c>
      <c t="s" r="S37">
        <v>1892</v>
      </c>
      <c t="s" r="T37">
        <v>1890</v>
      </c>
      <c t="s" r="U37">
        <v>1888</v>
      </c>
      <c t="s" r="V37">
        <v>1886</v>
      </c>
      <c t="s" r="W37">
        <v>1863</v>
      </c>
      <c t="s" r="X37">
        <v>1875</v>
      </c>
      <c t="s" r="Y37">
        <v>1871</v>
      </c>
      <c t="s" r="Z37">
        <v>1865</v>
      </c>
      <c t="s" r="AA37">
        <v>1867</v>
      </c>
      <c t="s" r="AB37">
        <v>1869</v>
      </c>
      <c t="s" r="AC37">
        <v>1884</v>
      </c>
      <c t="s" r="AD37">
        <v>1879</v>
      </c>
      <c t="s" r="AE37">
        <v>1881</v>
      </c>
      <c t="s" r="AF37">
        <v>1883</v>
      </c>
      <c t="s" r="AG37">
        <v>1877</v>
      </c>
      <c t="s" r="AH37">
        <v>1896</v>
      </c>
    </row>
    <row r="38">
      <c t="s" r="A38">
        <v>180</v>
      </c>
      <c r="B38">
        <v>341</v>
      </c>
      <c t="s" r="K38">
        <v>7480</v>
      </c>
      <c t="s" r="L38">
        <v>7481</v>
      </c>
      <c t="s" r="M38">
        <v>7482</v>
      </c>
      <c t="s" r="N38">
        <v>7483</v>
      </c>
      <c t="s" r="O38">
        <v>7484</v>
      </c>
      <c t="s" r="P38">
        <v>7485</v>
      </c>
      <c t="s" r="Q38">
        <v>7486</v>
      </c>
      <c t="s" r="R38">
        <v>7487</v>
      </c>
      <c t="s" r="S38">
        <v>7488</v>
      </c>
    </row>
    <row r="39">
      <c t="s" r="A39">
        <v>180</v>
      </c>
      <c r="B39">
        <v>294</v>
      </c>
      <c t="s" r="K39">
        <v>1974</v>
      </c>
      <c t="s" r="L39">
        <v>1972</v>
      </c>
      <c t="s" r="M39">
        <v>1969</v>
      </c>
      <c t="s" r="N39">
        <v>2003</v>
      </c>
      <c t="s" r="O39">
        <v>1993</v>
      </c>
      <c t="s" r="P39">
        <v>1995</v>
      </c>
      <c t="s" r="Q39">
        <v>1992</v>
      </c>
      <c t="s" r="R39">
        <v>1997</v>
      </c>
      <c t="s" r="S39">
        <v>2006</v>
      </c>
      <c t="s" r="T39">
        <v>2001</v>
      </c>
      <c t="s" r="U39">
        <v>1990</v>
      </c>
      <c t="s" r="V39">
        <v>1986</v>
      </c>
      <c t="s" r="W39">
        <v>1987</v>
      </c>
      <c t="s" r="X39">
        <v>1989</v>
      </c>
      <c t="s" r="Y39">
        <v>1988</v>
      </c>
      <c t="s" r="Z39">
        <v>1985</v>
      </c>
      <c t="s" r="AA39">
        <v>1983</v>
      </c>
      <c t="s" r="AB39">
        <v>1977</v>
      </c>
      <c t="s" r="AC39">
        <v>1979</v>
      </c>
      <c t="s" r="AD39">
        <v>1981</v>
      </c>
      <c t="s" r="AE39">
        <v>1976</v>
      </c>
      <c t="s" r="AF39">
        <v>1982</v>
      </c>
    </row>
    <row r="40">
      <c t="s" r="A40">
        <v>194</v>
      </c>
      <c r="B40">
        <v>344</v>
      </c>
      <c t="s" r="K40">
        <v>2014</v>
      </c>
      <c t="s" r="L40">
        <v>2021</v>
      </c>
      <c t="s" r="M40">
        <v>2017</v>
      </c>
      <c t="s" r="N40">
        <v>2022</v>
      </c>
      <c t="s" r="O40">
        <v>2015</v>
      </c>
      <c t="s" r="P40">
        <v>2019</v>
      </c>
    </row>
    <row r="41">
      <c t="s" r="A41">
        <v>194</v>
      </c>
      <c r="B41">
        <v>287</v>
      </c>
      <c t="s" r="K41">
        <v>2030</v>
      </c>
      <c t="s" r="L41">
        <v>2029</v>
      </c>
      <c t="s" r="M41">
        <v>2027</v>
      </c>
      <c t="s" r="N41">
        <v>2035</v>
      </c>
      <c t="s" r="O41">
        <v>2036</v>
      </c>
      <c t="s" r="P41">
        <v>2034</v>
      </c>
      <c t="s" r="Q41">
        <v>2031</v>
      </c>
      <c t="s" r="R41">
        <v>2033</v>
      </c>
      <c t="s" r="S41">
        <v>2040</v>
      </c>
      <c t="s" r="T41">
        <v>2041</v>
      </c>
      <c t="s" r="U41">
        <v>2038</v>
      </c>
      <c t="s" r="V41">
        <v>2042</v>
      </c>
      <c t="s" r="W41">
        <v>2037</v>
      </c>
      <c t="s" r="X41">
        <v>2039</v>
      </c>
    </row>
    <row r="42">
      <c t="s" r="A42">
        <v>203</v>
      </c>
      <c r="B42">
        <v>345</v>
      </c>
      <c t="s" r="K42">
        <v>2049</v>
      </c>
      <c t="s" r="L42">
        <v>2050</v>
      </c>
      <c t="s" r="M42">
        <v>2051</v>
      </c>
      <c t="s" r="N42">
        <v>2061</v>
      </c>
      <c t="s" r="O42">
        <v>2053</v>
      </c>
      <c t="s" r="P42">
        <v>2054</v>
      </c>
      <c t="s" r="Q42">
        <v>2055</v>
      </c>
      <c t="s" r="R42">
        <v>2056</v>
      </c>
      <c t="s" r="S42">
        <v>2057</v>
      </c>
      <c t="s" r="T42">
        <v>2058</v>
      </c>
      <c t="s" r="U42">
        <v>2059</v>
      </c>
      <c t="s" r="V42">
        <v>2060</v>
      </c>
      <c t="s" r="W42">
        <v>2052</v>
      </c>
      <c t="s" r="X42">
        <v>2062</v>
      </c>
      <c t="s" r="Y42">
        <v>2063</v>
      </c>
    </row>
    <row r="43">
      <c t="s" r="A43">
        <v>208</v>
      </c>
      <c r="B43">
        <v>297</v>
      </c>
      <c t="s" r="K43">
        <v>2068</v>
      </c>
      <c t="s" r="L43">
        <v>2070</v>
      </c>
      <c t="s" r="M43">
        <v>2071</v>
      </c>
      <c t="s" r="N43">
        <v>2074</v>
      </c>
      <c t="s" r="O43">
        <v>2081</v>
      </c>
      <c t="s" r="P43">
        <v>2087</v>
      </c>
      <c t="s" r="Q43">
        <v>2075</v>
      </c>
      <c t="s" r="R43">
        <v>2077</v>
      </c>
      <c t="s" r="S43">
        <v>2079</v>
      </c>
      <c t="s" r="T43">
        <v>2083</v>
      </c>
      <c t="s" r="U43">
        <v>2085</v>
      </c>
      <c t="s" r="V43">
        <v>2092</v>
      </c>
      <c t="s" r="W43">
        <v>2096</v>
      </c>
      <c t="s" r="X43">
        <v>2089</v>
      </c>
      <c t="s" r="Y43">
        <v>2090</v>
      </c>
      <c t="s" r="Z43">
        <v>2091</v>
      </c>
      <c t="s" r="AA43">
        <v>2093</v>
      </c>
      <c t="s" r="AB43">
        <v>2095</v>
      </c>
    </row>
    <row r="44">
      <c t="s" r="A44">
        <v>213</v>
      </c>
      <c r="B44">
        <v>284</v>
      </c>
      <c t="s" r="K44">
        <v>2099</v>
      </c>
      <c t="s" r="L44">
        <v>2100</v>
      </c>
      <c t="s" r="M44">
        <v>2102</v>
      </c>
      <c t="s" r="N44">
        <v>2101</v>
      </c>
      <c t="s" r="O44">
        <v>2121</v>
      </c>
      <c t="s" r="P44">
        <v>2117</v>
      </c>
      <c t="s" r="Q44">
        <v>2118</v>
      </c>
      <c t="s" r="R44">
        <v>2120</v>
      </c>
      <c t="s" r="S44">
        <v>2119</v>
      </c>
      <c t="s" r="T44">
        <v>2116</v>
      </c>
      <c t="s" r="U44">
        <v>2115</v>
      </c>
      <c t="s" r="V44">
        <v>2111</v>
      </c>
      <c t="s" r="W44">
        <v>2112</v>
      </c>
      <c t="s" r="X44">
        <v>2114</v>
      </c>
      <c t="s" r="Y44">
        <v>2113</v>
      </c>
      <c t="s" r="Z44">
        <v>2110</v>
      </c>
      <c t="s" r="AA44">
        <v>2108</v>
      </c>
      <c t="s" r="AB44">
        <v>2103</v>
      </c>
      <c t="s" r="AC44">
        <v>2104</v>
      </c>
      <c t="s" r="AD44">
        <v>2105</v>
      </c>
      <c t="s" r="AE44">
        <v>2106</v>
      </c>
      <c t="s" r="AF44">
        <v>2107</v>
      </c>
      <c t="s" r="AG44">
        <v>2109</v>
      </c>
    </row>
    <row r="45">
      <c t="s" r="A45">
        <v>213</v>
      </c>
      <c r="B45">
        <v>342</v>
      </c>
      <c t="s" r="K45">
        <v>7489</v>
      </c>
      <c t="s" r="L45">
        <v>7490</v>
      </c>
      <c t="s" r="M45">
        <v>7491</v>
      </c>
      <c t="s" r="N45">
        <v>7492</v>
      </c>
      <c t="s" r="O45">
        <v>7493</v>
      </c>
      <c t="s" r="P45">
        <v>7494</v>
      </c>
      <c t="s" r="Q45">
        <v>7495</v>
      </c>
      <c t="s" r="R45">
        <v>7496</v>
      </c>
      <c t="s" r="S45">
        <v>7497</v>
      </c>
    </row>
    <row r="46">
      <c t="s" r="A46">
        <v>224</v>
      </c>
      <c r="B46">
        <v>285</v>
      </c>
      <c t="s" r="K46">
        <v>2124</v>
      </c>
      <c t="s" r="L46">
        <v>2125</v>
      </c>
      <c t="s" r="M46">
        <v>2127</v>
      </c>
      <c t="s" r="N46">
        <v>2126</v>
      </c>
      <c t="s" r="O46">
        <v>2146</v>
      </c>
      <c t="s" r="P46">
        <v>2142</v>
      </c>
      <c t="s" r="Q46">
        <v>2143</v>
      </c>
      <c t="s" r="R46">
        <v>2145</v>
      </c>
      <c t="s" r="S46">
        <v>2144</v>
      </c>
      <c t="s" r="T46">
        <v>2141</v>
      </c>
      <c t="s" r="U46">
        <v>2140</v>
      </c>
      <c t="s" r="V46">
        <v>2136</v>
      </c>
      <c t="s" r="W46">
        <v>2137</v>
      </c>
      <c t="s" r="X46">
        <v>2139</v>
      </c>
      <c t="s" r="Y46">
        <v>2138</v>
      </c>
      <c t="s" r="Z46">
        <v>2135</v>
      </c>
      <c t="s" r="AA46">
        <v>2133</v>
      </c>
      <c t="s" r="AB46">
        <v>2128</v>
      </c>
      <c t="s" r="AC46">
        <v>2129</v>
      </c>
      <c t="s" r="AD46">
        <v>2130</v>
      </c>
      <c t="s" r="AE46">
        <v>2131</v>
      </c>
      <c t="s" r="AF46">
        <v>2132</v>
      </c>
      <c t="s" r="AG46">
        <v>2134</v>
      </c>
      <c t="s" r="AH46">
        <v>2147</v>
      </c>
    </row>
    <row r="47">
      <c t="s" r="A47">
        <v>224</v>
      </c>
      <c r="B47">
        <v>343</v>
      </c>
      <c t="s" r="K47">
        <v>7498</v>
      </c>
      <c t="s" r="L47">
        <v>7499</v>
      </c>
      <c t="s" r="M47">
        <v>7500</v>
      </c>
      <c t="s" r="N47">
        <v>7501</v>
      </c>
      <c t="s" r="O47">
        <v>7502</v>
      </c>
      <c t="s" r="P47">
        <v>7503</v>
      </c>
      <c t="s" r="Q47">
        <v>7504</v>
      </c>
      <c t="s" r="R47">
        <v>7505</v>
      </c>
      <c t="s" r="S47">
        <v>7506</v>
      </c>
    </row>
    <row r="48">
      <c t="s" r="A48">
        <v>235</v>
      </c>
      <c r="B48">
        <v>366</v>
      </c>
      <c t="s" r="K48">
        <v>2157</v>
      </c>
      <c t="s" r="L48">
        <v>2153</v>
      </c>
      <c t="s" r="M48">
        <v>2154</v>
      </c>
      <c t="s" r="N48">
        <v>2155</v>
      </c>
      <c t="s" r="O48">
        <v>2156</v>
      </c>
      <c t="s" r="P48">
        <v>2175</v>
      </c>
      <c t="s" r="Q48">
        <v>2176</v>
      </c>
      <c t="s" r="R48">
        <v>2178</v>
      </c>
      <c t="s" r="S48">
        <v>2164</v>
      </c>
      <c t="s" r="T48">
        <v>2159</v>
      </c>
      <c t="s" r="U48">
        <v>2160</v>
      </c>
      <c t="s" r="V48">
        <v>2161</v>
      </c>
      <c t="s" r="W48">
        <v>2162</v>
      </c>
      <c t="s" r="X48">
        <v>2163</v>
      </c>
      <c t="s" r="Y48">
        <v>2172</v>
      </c>
      <c t="s" r="Z48">
        <v>2168</v>
      </c>
      <c t="s" r="AA48">
        <v>2169</v>
      </c>
      <c t="s" r="AB48">
        <v>2170</v>
      </c>
      <c t="s" r="AC48">
        <v>2171</v>
      </c>
      <c t="s" r="AD48">
        <v>2173</v>
      </c>
      <c t="s" r="AE48">
        <v>2174</v>
      </c>
      <c t="s" r="AF48">
        <v>2166</v>
      </c>
    </row>
    <row r="49">
      <c t="s" r="A49">
        <v>235</v>
      </c>
      <c r="B49">
        <v>367</v>
      </c>
      <c t="s" r="K49">
        <v>2184</v>
      </c>
      <c t="s" r="L49">
        <v>2185</v>
      </c>
      <c t="s" r="M49">
        <v>2186</v>
      </c>
      <c t="s" r="N49">
        <v>2187</v>
      </c>
      <c t="s" r="O49">
        <v>2192</v>
      </c>
      <c t="s" r="P49">
        <v>2188</v>
      </c>
      <c t="s" r="Q49">
        <v>2189</v>
      </c>
      <c t="s" r="R49">
        <v>2190</v>
      </c>
      <c t="s" r="S49">
        <v>2191</v>
      </c>
      <c t="s" r="T49">
        <v>2193</v>
      </c>
      <c t="s" r="U49">
        <v>2194</v>
      </c>
      <c t="s" r="V49">
        <v>2200</v>
      </c>
      <c t="s" r="W49">
        <v>2195</v>
      </c>
      <c t="s" r="X49">
        <v>2196</v>
      </c>
      <c t="s" r="Y49">
        <v>2197</v>
      </c>
      <c t="s" r="Z49">
        <v>2198</v>
      </c>
      <c t="s" r="AA49">
        <v>2199</v>
      </c>
      <c t="s" r="AB49">
        <v>2201</v>
      </c>
    </row>
    <row r="50">
      <c t="s" r="A50">
        <v>235</v>
      </c>
      <c r="B50">
        <v>377</v>
      </c>
      <c t="s" r="K50">
        <v>2206</v>
      </c>
      <c t="s" r="L50">
        <v>2207</v>
      </c>
      <c t="s" r="M50">
        <v>2208</v>
      </c>
      <c t="s" r="N50">
        <v>2209</v>
      </c>
      <c t="s" r="O50">
        <v>2214</v>
      </c>
      <c t="s" r="P50">
        <v>2210</v>
      </c>
      <c t="s" r="Q50">
        <v>2211</v>
      </c>
      <c t="s" r="R50">
        <v>2215</v>
      </c>
      <c t="s" r="S50">
        <v>2216</v>
      </c>
      <c t="s" r="T50">
        <v>2212</v>
      </c>
      <c t="s" r="U50">
        <v>2213</v>
      </c>
      <c t="s" r="V50">
        <v>2222</v>
      </c>
      <c t="s" r="W50">
        <v>2217</v>
      </c>
      <c t="s" r="X50">
        <v>2218</v>
      </c>
      <c t="s" r="Y50">
        <v>2219</v>
      </c>
      <c t="s" r="Z50">
        <v>2220</v>
      </c>
      <c t="s" r="AA50">
        <v>2221</v>
      </c>
      <c t="s" r="AB50">
        <v>2223</v>
      </c>
    </row>
    <row r="51">
      <c t="s" r="A51">
        <v>235</v>
      </c>
      <c r="B51">
        <v>368</v>
      </c>
      <c t="s" r="K51">
        <v>7507</v>
      </c>
      <c t="s" r="L51">
        <v>7508</v>
      </c>
      <c t="s" r="M51">
        <v>7509</v>
      </c>
      <c t="s" r="N51">
        <v>7510</v>
      </c>
      <c t="s" r="O51">
        <v>7511</v>
      </c>
      <c t="s" r="P51">
        <v>7512</v>
      </c>
      <c t="s" r="Q51">
        <v>7513</v>
      </c>
      <c t="s" r="R51">
        <v>7514</v>
      </c>
      <c t="s" r="S51">
        <v>7515</v>
      </c>
    </row>
    <row r="52">
      <c t="s" r="A52">
        <v>235</v>
      </c>
      <c r="B52">
        <v>378</v>
      </c>
      <c t="s" r="K52">
        <v>2226</v>
      </c>
      <c t="s" r="L52">
        <v>2227</v>
      </c>
      <c t="s" r="M52">
        <v>2228</v>
      </c>
      <c t="s" r="N52">
        <v>2229</v>
      </c>
      <c t="s" r="O52">
        <v>2243</v>
      </c>
      <c t="s" r="P52">
        <v>2239</v>
      </c>
      <c t="s" r="Q52">
        <v>2240</v>
      </c>
      <c t="s" r="R52">
        <v>2241</v>
      </c>
      <c t="s" r="S52">
        <v>2242</v>
      </c>
      <c t="s" r="T52">
        <v>2238</v>
      </c>
      <c t="s" r="U52">
        <v>2235</v>
      </c>
      <c t="s" r="V52">
        <v>2231</v>
      </c>
      <c t="s" r="W52">
        <v>2232</v>
      </c>
      <c t="s" r="X52">
        <v>2233</v>
      </c>
      <c t="s" r="Y52">
        <v>2234</v>
      </c>
      <c t="s" r="Z52">
        <v>2236</v>
      </c>
      <c t="s" r="AA52">
        <v>2237</v>
      </c>
      <c t="s" r="AB52">
        <v>2251</v>
      </c>
      <c t="s" r="AC52">
        <v>2245</v>
      </c>
      <c t="s" r="AD52">
        <v>2247</v>
      </c>
      <c t="s" r="AE52">
        <v>2249</v>
      </c>
      <c t="s" r="AF52">
        <v>2250</v>
      </c>
      <c t="s" r="AG52">
        <v>2244</v>
      </c>
    </row>
    <row r="53">
      <c t="s" r="A53">
        <v>252</v>
      </c>
      <c r="B53">
        <v>362</v>
      </c>
      <c t="s" r="K53">
        <v>2259</v>
      </c>
      <c t="s" r="L53">
        <v>2260</v>
      </c>
      <c t="s" r="M53">
        <v>2262</v>
      </c>
      <c t="s" r="N53">
        <v>2263</v>
      </c>
      <c t="s" r="O53">
        <v>2264</v>
      </c>
      <c t="s" r="P53">
        <v>2265</v>
      </c>
      <c t="s" r="Q53">
        <v>2268</v>
      </c>
      <c t="s" r="R53">
        <v>2269</v>
      </c>
      <c t="s" r="S53">
        <v>2266</v>
      </c>
      <c t="s" r="T53">
        <v>2271</v>
      </c>
      <c t="s" r="U53">
        <v>2272</v>
      </c>
      <c t="s" r="V53">
        <v>2270</v>
      </c>
      <c t="s" r="W53">
        <v>2274</v>
      </c>
      <c t="s" r="X53">
        <v>2275</v>
      </c>
      <c t="s" r="Y53">
        <v>2273</v>
      </c>
    </row>
    <row r="54">
      <c t="s" r="A54">
        <v>252</v>
      </c>
      <c r="B54">
        <v>363</v>
      </c>
      <c t="s" r="K54">
        <v>2281</v>
      </c>
      <c t="s" r="L54">
        <v>2280</v>
      </c>
      <c t="s" r="M54">
        <v>2286</v>
      </c>
      <c t="s" r="N54">
        <v>2287</v>
      </c>
      <c t="s" r="O54">
        <v>2282</v>
      </c>
      <c t="s" r="P54">
        <v>2283</v>
      </c>
      <c t="s" r="Q54">
        <v>2284</v>
      </c>
      <c t="s" r="R54">
        <v>2291</v>
      </c>
      <c t="s" r="S54">
        <v>2292</v>
      </c>
      <c t="s" r="T54">
        <v>2288</v>
      </c>
      <c t="s" r="U54">
        <v>2289</v>
      </c>
      <c t="s" r="V54">
        <v>2290</v>
      </c>
    </row>
    <row r="55">
      <c t="s" r="A55">
        <v>261</v>
      </c>
      <c r="B55">
        <v>372</v>
      </c>
      <c t="s" r="K55">
        <v>2300</v>
      </c>
      <c t="s" r="L55">
        <v>2302</v>
      </c>
      <c t="s" r="M55">
        <v>2304</v>
      </c>
      <c t="s" r="N55">
        <v>2299</v>
      </c>
      <c t="s" r="O55">
        <v>2301</v>
      </c>
      <c t="s" r="P55">
        <v>2303</v>
      </c>
      <c t="s" r="Q55">
        <v>2306</v>
      </c>
      <c t="s" r="R55">
        <v>2307</v>
      </c>
      <c t="s" r="S55">
        <v>2305</v>
      </c>
      <c t="s" r="T55">
        <v>2309</v>
      </c>
      <c t="s" r="U55">
        <v>2310</v>
      </c>
      <c t="s" r="V55">
        <v>2308</v>
      </c>
      <c t="s" r="W55">
        <v>2312</v>
      </c>
      <c t="s" r="X55">
        <v>2313</v>
      </c>
      <c t="s" r="Y55">
        <v>2311</v>
      </c>
    </row>
    <row r="56">
      <c t="s" r="A56">
        <v>261</v>
      </c>
      <c r="B56">
        <v>373</v>
      </c>
      <c t="s" r="K56">
        <v>2321</v>
      </c>
      <c t="s" r="L56">
        <v>2323</v>
      </c>
      <c t="s" r="M56">
        <v>2325</v>
      </c>
      <c t="s" r="N56">
        <v>2320</v>
      </c>
      <c t="s" r="O56">
        <v>2322</v>
      </c>
      <c t="s" r="P56">
        <v>2324</v>
      </c>
      <c t="s" r="Q56">
        <v>2332</v>
      </c>
      <c t="s" r="R56">
        <v>2327</v>
      </c>
      <c t="s" r="S56">
        <v>2328</v>
      </c>
      <c t="s" r="T56">
        <v>2326</v>
      </c>
      <c t="s" r="U56">
        <v>2331</v>
      </c>
      <c t="s" r="V56">
        <v>2329</v>
      </c>
      <c t="s" r="W56">
        <v>2330</v>
      </c>
      <c t="s" r="X56">
        <v>2333</v>
      </c>
      <c t="s" r="Y56">
        <v>2334</v>
      </c>
    </row>
    <row r="57">
      <c t="s" r="A57">
        <v>2335</v>
      </c>
      <c r="B57">
        <v>506</v>
      </c>
      <c t="s" r="K57">
        <v>7516</v>
      </c>
      <c t="s" r="L57">
        <v>7517</v>
      </c>
      <c t="s" r="M57">
        <v>7518</v>
      </c>
      <c t="s" r="N57">
        <v>7519</v>
      </c>
      <c t="s" r="O57">
        <v>7520</v>
      </c>
      <c t="s" r="P57">
        <v>7521</v>
      </c>
      <c t="s" r="Q57">
        <v>7522</v>
      </c>
      <c t="s" r="R57">
        <v>7523</v>
      </c>
      <c t="s" r="S57">
        <v>7524</v>
      </c>
      <c t="s" r="T57">
        <v>7525</v>
      </c>
      <c t="s" r="U57">
        <v>7526</v>
      </c>
      <c t="s" r="V57">
        <v>7527</v>
      </c>
      <c t="s" r="W57">
        <v>7528</v>
      </c>
      <c t="s" r="X57">
        <v>7529</v>
      </c>
      <c t="s" r="Y57">
        <v>7530</v>
      </c>
      <c t="s" r="Z57">
        <v>7531</v>
      </c>
      <c t="s" r="AA57">
        <v>7532</v>
      </c>
      <c t="s" r="AB57">
        <v>7533</v>
      </c>
      <c t="s" r="AC57">
        <v>7534</v>
      </c>
      <c t="s" r="AD57">
        <v>7535</v>
      </c>
      <c t="s" r="AE57">
        <v>7536</v>
      </c>
      <c t="s" r="AF57">
        <v>7537</v>
      </c>
      <c t="s" r="AG57">
        <v>7538</v>
      </c>
    </row>
    <row r="58">
      <c t="s" r="A58">
        <v>2335</v>
      </c>
      <c r="B58">
        <v>498</v>
      </c>
      <c t="s" r="K58">
        <v>2336</v>
      </c>
      <c t="s" r="L58">
        <v>2338</v>
      </c>
      <c t="s" r="M58">
        <v>2339</v>
      </c>
      <c t="s" r="N58">
        <v>2349</v>
      </c>
      <c t="s" r="O58">
        <v>2342</v>
      </c>
      <c t="s" r="P58">
        <v>2344</v>
      </c>
      <c t="s" r="Q58">
        <v>2346</v>
      </c>
      <c t="s" r="R58">
        <v>2347</v>
      </c>
      <c t="s" r="S58">
        <v>2340</v>
      </c>
      <c t="s" r="T58">
        <v>2353</v>
      </c>
      <c t="s" r="U58">
        <v>2351</v>
      </c>
      <c t="s" r="V58">
        <v>2352</v>
      </c>
      <c t="s" r="W58">
        <v>2354</v>
      </c>
      <c t="s" r="X58">
        <v>2355</v>
      </c>
    </row>
    <row r="59">
      <c t="s" r="A59">
        <v>2335</v>
      </c>
      <c r="B59">
        <v>524</v>
      </c>
      <c t="s" r="K59">
        <v>2356</v>
      </c>
      <c t="s" r="L59">
        <v>2357</v>
      </c>
      <c t="s" r="M59">
        <v>2358</v>
      </c>
      <c t="s" r="N59">
        <v>2359</v>
      </c>
      <c t="s" r="O59">
        <v>2365</v>
      </c>
      <c t="s" r="P59">
        <v>2366</v>
      </c>
      <c t="s" r="Q59">
        <v>2367</v>
      </c>
      <c t="s" r="R59">
        <v>2368</v>
      </c>
      <c t="s" r="S59">
        <v>2369</v>
      </c>
      <c t="s" r="T59">
        <v>2370</v>
      </c>
      <c t="s" r="U59">
        <v>2360</v>
      </c>
      <c t="s" r="V59">
        <v>2361</v>
      </c>
      <c t="s" r="W59">
        <v>2363</v>
      </c>
      <c t="s" r="X59">
        <v>2371</v>
      </c>
      <c t="s" r="Y59">
        <v>2372</v>
      </c>
      <c t="s" r="Z59">
        <v>2373</v>
      </c>
    </row>
    <row r="60">
      <c t="s" r="A60">
        <v>285</v>
      </c>
      <c r="B60">
        <v>737</v>
      </c>
      <c t="s" r="K60">
        <v>2386</v>
      </c>
      <c t="s" r="L60">
        <v>2388</v>
      </c>
      <c t="s" r="M60">
        <v>2392</v>
      </c>
      <c t="s" r="N60">
        <v>2394</v>
      </c>
      <c t="s" r="O60">
        <v>2384</v>
      </c>
      <c t="s" r="P60">
        <v>2414</v>
      </c>
      <c t="s" r="Q60">
        <v>2402</v>
      </c>
      <c t="s" r="R60">
        <v>2404</v>
      </c>
      <c t="s" r="S60">
        <v>2398</v>
      </c>
      <c t="s" r="T60">
        <v>2400</v>
      </c>
      <c t="s" r="U60">
        <v>2416</v>
      </c>
      <c t="s" r="V60">
        <v>2410</v>
      </c>
      <c t="s" r="W60">
        <v>2412</v>
      </c>
      <c t="s" r="X60">
        <v>2406</v>
      </c>
      <c t="s" r="Y60">
        <v>2408</v>
      </c>
      <c t="s" r="Z60">
        <v>2396</v>
      </c>
    </row>
    <row r="61">
      <c t="s" r="A61">
        <v>293</v>
      </c>
      <c r="B61">
        <v>507</v>
      </c>
      <c t="s" r="K61">
        <v>7539</v>
      </c>
      <c t="s" r="L61">
        <v>7540</v>
      </c>
      <c t="s" r="M61">
        <v>7541</v>
      </c>
      <c t="s" r="N61">
        <v>7542</v>
      </c>
      <c t="s" r="O61">
        <v>7543</v>
      </c>
      <c t="s" r="P61">
        <v>7544</v>
      </c>
      <c t="s" r="Q61">
        <v>2424</v>
      </c>
      <c t="s" r="R61">
        <v>2422</v>
      </c>
      <c t="s" r="S61">
        <v>2420</v>
      </c>
      <c t="s" r="T61">
        <v>2418</v>
      </c>
      <c t="s" r="U61">
        <v>7545</v>
      </c>
      <c t="s" r="V61">
        <v>7546</v>
      </c>
      <c t="s" r="W61">
        <v>2429</v>
      </c>
      <c t="s" r="X61">
        <v>2428</v>
      </c>
      <c t="s" r="Y61">
        <v>7547</v>
      </c>
      <c t="s" r="Z61">
        <v>7548</v>
      </c>
      <c t="s" r="AA61">
        <v>7549</v>
      </c>
      <c t="s" r="AB61">
        <v>7550</v>
      </c>
      <c t="s" r="AC61">
        <v>7551</v>
      </c>
      <c t="s" r="AD61">
        <v>7552</v>
      </c>
      <c t="s" r="AE61">
        <v>2427</v>
      </c>
      <c t="s" r="AF61">
        <v>2426</v>
      </c>
      <c t="s" r="AG61">
        <v>7553</v>
      </c>
      <c t="s" r="AH61">
        <v>7554</v>
      </c>
      <c t="s" r="AI61">
        <v>7555</v>
      </c>
      <c t="s" r="AJ61">
        <v>7556</v>
      </c>
    </row>
    <row r="62">
      <c t="s" r="A62">
        <v>293</v>
      </c>
      <c r="B62">
        <v>660</v>
      </c>
      <c t="s" r="K62">
        <v>2430</v>
      </c>
      <c t="s" r="L62">
        <v>2435</v>
      </c>
      <c t="s" r="M62">
        <v>2433</v>
      </c>
      <c t="s" r="N62">
        <v>2445</v>
      </c>
      <c t="s" r="O62">
        <v>2442</v>
      </c>
      <c t="s" r="P62">
        <v>2437</v>
      </c>
      <c t="s" r="Q62">
        <v>2482</v>
      </c>
      <c t="s" r="R62">
        <v>2485</v>
      </c>
      <c t="s" r="S62">
        <v>2447</v>
      </c>
      <c t="s" r="T62">
        <v>2444</v>
      </c>
      <c t="s" r="U62">
        <v>2441</v>
      </c>
      <c t="s" r="V62">
        <v>2448</v>
      </c>
      <c t="s" r="W62">
        <v>2439</v>
      </c>
      <c t="s" r="X62">
        <v>2461</v>
      </c>
      <c t="s" r="Y62">
        <v>2478</v>
      </c>
      <c t="s" r="Z62">
        <v>2454</v>
      </c>
      <c t="s" r="AA62">
        <v>2463</v>
      </c>
      <c t="s" r="AB62">
        <v>2480</v>
      </c>
      <c t="s" r="AC62">
        <v>2450</v>
      </c>
      <c t="s" r="AD62">
        <v>2458</v>
      </c>
      <c t="s" r="AE62">
        <v>2472</v>
      </c>
      <c t="s" r="AF62">
        <v>2452</v>
      </c>
      <c t="s" r="AG62">
        <v>2455</v>
      </c>
      <c t="s" r="AH62">
        <v>2470</v>
      </c>
      <c t="s" r="AI62">
        <v>2475</v>
      </c>
      <c t="s" r="AJ62">
        <v>2466</v>
      </c>
      <c t="s" r="AK62">
        <v>2468</v>
      </c>
      <c t="s" r="AL62">
        <v>2476</v>
      </c>
    </row>
    <row r="63">
      <c t="s" r="A63">
        <v>293</v>
      </c>
      <c r="B63">
        <v>661</v>
      </c>
      <c t="s" r="K63">
        <v>2489</v>
      </c>
      <c t="s" r="L63">
        <v>2487</v>
      </c>
      <c t="s" r="M63">
        <v>2491</v>
      </c>
      <c t="s" r="N63">
        <v>2497</v>
      </c>
      <c t="s" r="O63">
        <v>2499</v>
      </c>
      <c t="s" r="P63">
        <v>2493</v>
      </c>
      <c t="s" r="Q63">
        <v>2495</v>
      </c>
      <c t="s" r="R63">
        <v>2501</v>
      </c>
      <c t="s" r="S63">
        <v>2507</v>
      </c>
      <c t="s" r="T63">
        <v>2509</v>
      </c>
      <c t="s" r="U63">
        <v>2503</v>
      </c>
      <c t="s" r="V63">
        <v>2505</v>
      </c>
      <c t="s" r="W63">
        <v>2514</v>
      </c>
      <c t="s" r="X63">
        <v>2511</v>
      </c>
      <c t="s" r="Y63">
        <v>2518</v>
      </c>
      <c t="s" r="Z63">
        <v>2516</v>
      </c>
      <c t="s" r="AA63">
        <v>2520</v>
      </c>
      <c t="s" r="AB63">
        <v>2522</v>
      </c>
      <c t="s" r="AC63">
        <v>2524</v>
      </c>
      <c t="s" r="AD63">
        <v>2526</v>
      </c>
    </row>
    <row r="64">
      <c t="s" r="A64">
        <v>315</v>
      </c>
      <c r="B64">
        <v>496</v>
      </c>
    </row>
    <row r="65">
      <c t="s" r="A65">
        <v>321</v>
      </c>
      <c r="B65">
        <v>497</v>
      </c>
    </row>
    <row r="66">
      <c t="s" r="A66">
        <v>325</v>
      </c>
      <c r="B66">
        <v>508</v>
      </c>
      <c t="s" r="K66">
        <v>7557</v>
      </c>
      <c t="s" r="L66">
        <v>7558</v>
      </c>
      <c t="s" r="M66">
        <v>7559</v>
      </c>
    </row>
    <row r="67">
      <c t="s" r="A67">
        <v>331</v>
      </c>
      <c r="B67">
        <v>509</v>
      </c>
      <c t="s" r="K67">
        <v>7560</v>
      </c>
      <c t="s" r="L67">
        <v>7561</v>
      </c>
      <c t="s" r="M67">
        <v>7562</v>
      </c>
      <c t="s" r="N67">
        <v>7563</v>
      </c>
      <c t="s" r="O67">
        <v>7564</v>
      </c>
      <c t="s" r="P67">
        <v>7565</v>
      </c>
      <c t="s" r="Q67">
        <v>2606</v>
      </c>
      <c t="s" r="R67">
        <v>2605</v>
      </c>
      <c t="s" r="S67">
        <v>2604</v>
      </c>
      <c t="s" r="T67">
        <v>2603</v>
      </c>
      <c t="s" r="U67">
        <v>7566</v>
      </c>
      <c t="s" r="V67">
        <v>7567</v>
      </c>
      <c t="s" r="W67">
        <v>2610</v>
      </c>
      <c t="s" r="X67">
        <v>2609</v>
      </c>
      <c t="s" r="Y67">
        <v>7568</v>
      </c>
      <c t="s" r="Z67">
        <v>7569</v>
      </c>
      <c t="s" r="AA67">
        <v>7570</v>
      </c>
      <c t="s" r="AB67">
        <v>7571</v>
      </c>
      <c t="s" r="AC67">
        <v>7572</v>
      </c>
      <c t="s" r="AD67">
        <v>7573</v>
      </c>
      <c t="s" r="AE67">
        <v>2608</v>
      </c>
      <c t="s" r="AF67">
        <v>2607</v>
      </c>
      <c t="s" r="AG67">
        <v>7574</v>
      </c>
      <c t="s" r="AH67">
        <v>7575</v>
      </c>
      <c t="s" r="AI67">
        <v>7576</v>
      </c>
      <c t="s" r="AJ67">
        <v>7577</v>
      </c>
    </row>
    <row r="68">
      <c t="s" r="A68">
        <v>331</v>
      </c>
      <c r="B68">
        <v>662</v>
      </c>
      <c t="s" r="K68">
        <v>2612</v>
      </c>
      <c t="s" r="L68">
        <v>2611</v>
      </c>
      <c t="s" r="M68">
        <v>2613</v>
      </c>
      <c t="s" r="N68">
        <v>2617</v>
      </c>
      <c t="s" r="O68">
        <v>2616</v>
      </c>
      <c t="s" r="P68">
        <v>2614</v>
      </c>
      <c t="s" r="Q68">
        <v>2618</v>
      </c>
      <c t="s" r="R68">
        <v>2615</v>
      </c>
      <c t="s" r="S68">
        <v>2624</v>
      </c>
      <c t="s" r="T68">
        <v>2632</v>
      </c>
      <c t="s" r="U68">
        <v>2621</v>
      </c>
      <c t="s" r="V68">
        <v>2625</v>
      </c>
      <c t="s" r="W68">
        <v>2633</v>
      </c>
      <c t="s" r="X68">
        <v>2619</v>
      </c>
      <c t="s" r="Y68">
        <v>2623</v>
      </c>
      <c t="s" r="Z68">
        <v>2629</v>
      </c>
      <c t="s" r="AA68">
        <v>2620</v>
      </c>
      <c t="s" r="AB68">
        <v>2622</v>
      </c>
      <c t="s" r="AC68">
        <v>2628</v>
      </c>
      <c t="s" r="AD68">
        <v>2630</v>
      </c>
      <c t="s" r="AE68">
        <v>2626</v>
      </c>
      <c t="s" r="AF68">
        <v>2627</v>
      </c>
      <c t="s" r="AG68">
        <v>2631</v>
      </c>
    </row>
    <row r="69">
      <c t="s" r="A69">
        <v>331</v>
      </c>
      <c r="B69">
        <v>663</v>
      </c>
      <c t="s" r="K69">
        <v>2640</v>
      </c>
      <c t="s" r="L69">
        <v>2635</v>
      </c>
      <c t="s" r="M69">
        <v>2634</v>
      </c>
      <c t="s" r="N69">
        <v>2637</v>
      </c>
      <c t="s" r="O69">
        <v>2636</v>
      </c>
      <c t="s" r="P69">
        <v>2638</v>
      </c>
      <c t="s" r="Q69">
        <v>2639</v>
      </c>
    </row>
    <row r="70">
      <c t="s" r="A70">
        <v>731</v>
      </c>
      <c r="B70">
        <v>544</v>
      </c>
      <c t="s" r="K70">
        <v>7578</v>
      </c>
      <c t="s" r="L70">
        <v>7579</v>
      </c>
      <c t="s" r="M70">
        <v>7580</v>
      </c>
      <c t="s" r="N70">
        <v>7581</v>
      </c>
      <c t="s" r="O70">
        <v>7582</v>
      </c>
      <c t="s" r="P70">
        <v>7583</v>
      </c>
    </row>
    <row r="71">
      <c t="s" r="F71">
        <v>2642</v>
      </c>
      <c t="s" r="G71">
        <v>2644</v>
      </c>
      <c t="s" r="H71">
        <v>2645</v>
      </c>
      <c t="s" r="I71">
        <v>2647</v>
      </c>
    </row>
    <row r="72">
      <c t="s" r="A72">
        <v>354</v>
      </c>
      <c r="B72">
        <v>510</v>
      </c>
      <c t="s" r="K72">
        <v>7584</v>
      </c>
      <c t="s" r="L72">
        <v>7585</v>
      </c>
      <c t="s" r="M72">
        <v>7586</v>
      </c>
      <c t="s" r="N72">
        <v>7587</v>
      </c>
      <c t="s" r="O72">
        <v>7588</v>
      </c>
      <c t="s" r="P72">
        <v>7589</v>
      </c>
      <c t="s" r="Q72">
        <v>7590</v>
      </c>
      <c t="s" r="R72">
        <v>7591</v>
      </c>
      <c t="s" r="S72">
        <v>7592</v>
      </c>
      <c t="s" r="T72">
        <v>7593</v>
      </c>
      <c t="s" r="U72">
        <v>7594</v>
      </c>
      <c t="s" r="V72">
        <v>7595</v>
      </c>
      <c t="s" r="W72">
        <v>7596</v>
      </c>
      <c t="s" r="X72">
        <v>7597</v>
      </c>
      <c t="s" r="Y72">
        <v>7598</v>
      </c>
    </row>
    <row r="73">
      <c t="s" r="J73">
        <v>7599</v>
      </c>
    </row>
    <row r="74">
      <c t="s" r="A74">
        <v>371</v>
      </c>
      <c r="B74">
        <v>511</v>
      </c>
      <c t="s" r="K74">
        <v>7600</v>
      </c>
      <c t="s" r="L74">
        <v>7601</v>
      </c>
      <c t="s" r="M74">
        <v>7602</v>
      </c>
      <c t="s" r="N74">
        <v>7603</v>
      </c>
      <c t="s" r="O74">
        <v>7604</v>
      </c>
      <c t="s" r="P74">
        <v>7605</v>
      </c>
      <c t="s" r="Q74">
        <v>2653</v>
      </c>
      <c t="s" r="R74">
        <v>2652</v>
      </c>
      <c t="s" r="S74">
        <v>2651</v>
      </c>
      <c t="s" r="T74">
        <v>2650</v>
      </c>
      <c t="s" r="U74">
        <v>7606</v>
      </c>
      <c t="s" r="V74">
        <v>7607</v>
      </c>
      <c t="s" r="W74">
        <v>2657</v>
      </c>
      <c t="s" r="X74">
        <v>2656</v>
      </c>
      <c t="s" r="Y74">
        <v>7608</v>
      </c>
      <c t="s" r="Z74">
        <v>7609</v>
      </c>
      <c t="s" r="AA74">
        <v>7610</v>
      </c>
      <c t="s" r="AB74">
        <v>7611</v>
      </c>
      <c t="s" r="AC74">
        <v>7612</v>
      </c>
      <c t="s" r="AD74">
        <v>7613</v>
      </c>
      <c t="s" r="AE74">
        <v>2655</v>
      </c>
      <c t="s" r="AF74">
        <v>2654</v>
      </c>
      <c t="s" r="AG74">
        <v>7614</v>
      </c>
      <c t="s" r="AH74">
        <v>7615</v>
      </c>
      <c t="s" r="AI74">
        <v>7616</v>
      </c>
      <c t="s" r="AJ74">
        <v>7617</v>
      </c>
    </row>
    <row r="75">
      <c t="s" r="A75">
        <v>371</v>
      </c>
      <c r="B75">
        <v>664</v>
      </c>
      <c t="s" r="K75">
        <v>2659</v>
      </c>
      <c t="s" r="L75">
        <v>2658</v>
      </c>
      <c t="s" r="M75">
        <v>2660</v>
      </c>
      <c t="s" r="N75">
        <v>2681</v>
      </c>
      <c t="s" r="O75">
        <v>2664</v>
      </c>
      <c t="s" r="P75">
        <v>2663</v>
      </c>
      <c t="s" r="Q75">
        <v>2662</v>
      </c>
      <c t="s" r="R75">
        <v>2665</v>
      </c>
      <c t="s" r="S75">
        <v>2661</v>
      </c>
      <c t="s" r="T75">
        <v>2671</v>
      </c>
      <c t="s" r="U75">
        <v>2679</v>
      </c>
      <c t="s" r="V75">
        <v>2667</v>
      </c>
      <c t="s" r="W75">
        <v>2672</v>
      </c>
      <c t="s" r="X75">
        <v>2680</v>
      </c>
      <c t="s" r="Y75">
        <v>2666</v>
      </c>
      <c t="s" r="Z75">
        <v>2670</v>
      </c>
      <c t="s" r="AA75">
        <v>2676</v>
      </c>
      <c t="s" r="AB75">
        <v>2668</v>
      </c>
      <c t="s" r="AC75">
        <v>2669</v>
      </c>
      <c t="s" r="AD75">
        <v>2675</v>
      </c>
      <c t="s" r="AE75">
        <v>2677</v>
      </c>
      <c t="s" r="AF75">
        <v>2673</v>
      </c>
      <c t="s" r="AG75">
        <v>2674</v>
      </c>
      <c t="s" r="AH75">
        <v>2678</v>
      </c>
    </row>
    <row r="76">
      <c t="s" r="A76">
        <v>371</v>
      </c>
      <c r="B76">
        <v>665</v>
      </c>
      <c t="s" r="K76">
        <v>2683</v>
      </c>
      <c t="s" r="L76">
        <v>2684</v>
      </c>
      <c t="s" r="M76">
        <v>2685</v>
      </c>
      <c t="s" r="N76">
        <v>2688</v>
      </c>
      <c t="s" r="O76">
        <v>2689</v>
      </c>
      <c t="s" r="P76">
        <v>2686</v>
      </c>
      <c t="s" r="Q76">
        <v>2687</v>
      </c>
      <c t="s" r="R76">
        <v>2690</v>
      </c>
      <c t="s" r="S76">
        <v>2693</v>
      </c>
      <c t="s" r="T76">
        <v>2694</v>
      </c>
      <c t="s" r="U76">
        <v>2691</v>
      </c>
      <c t="s" r="V76">
        <v>2692</v>
      </c>
      <c t="s" r="W76">
        <v>2696</v>
      </c>
      <c t="s" r="X76">
        <v>2695</v>
      </c>
      <c t="s" r="Y76">
        <v>2698</v>
      </c>
      <c t="s" r="Z76">
        <v>2697</v>
      </c>
      <c t="s" r="AA76">
        <v>2699</v>
      </c>
      <c t="s" r="AB76">
        <v>2700</v>
      </c>
    </row>
    <row r="77">
      <c t="s" r="A77">
        <v>395</v>
      </c>
      <c r="B77">
        <v>512</v>
      </c>
      <c t="s" r="K77">
        <v>7618</v>
      </c>
      <c t="s" r="L77">
        <v>7619</v>
      </c>
      <c t="s" r="M77">
        <v>7620</v>
      </c>
      <c t="s" r="N77">
        <v>7621</v>
      </c>
      <c t="s" r="O77">
        <v>7622</v>
      </c>
      <c t="s" r="P77">
        <v>7623</v>
      </c>
      <c t="s" r="Q77">
        <v>7624</v>
      </c>
      <c t="s" r="R77">
        <v>7625</v>
      </c>
      <c t="s" r="S77">
        <v>7626</v>
      </c>
      <c t="s" r="T77">
        <v>7627</v>
      </c>
      <c t="s" r="U77">
        <v>7628</v>
      </c>
      <c t="s" r="V77">
        <v>7629</v>
      </c>
    </row>
    <row r="78">
      <c t="s" r="A78">
        <v>406</v>
      </c>
      <c r="B78">
        <v>513</v>
      </c>
      <c t="s" r="K78">
        <v>7630</v>
      </c>
      <c t="s" r="L78">
        <v>7631</v>
      </c>
      <c t="s" r="M78">
        <v>7632</v>
      </c>
      <c t="s" r="N78">
        <v>7633</v>
      </c>
      <c t="s" r="O78">
        <v>7634</v>
      </c>
      <c t="s" r="P78">
        <v>7635</v>
      </c>
      <c t="s" r="Q78">
        <v>2704</v>
      </c>
      <c t="s" r="R78">
        <v>2703</v>
      </c>
      <c t="s" r="S78">
        <v>2702</v>
      </c>
      <c t="s" r="T78">
        <v>2701</v>
      </c>
      <c t="s" r="U78">
        <v>7636</v>
      </c>
      <c t="s" r="V78">
        <v>7637</v>
      </c>
      <c t="s" r="W78">
        <v>2708</v>
      </c>
      <c t="s" r="X78">
        <v>2707</v>
      </c>
      <c t="s" r="Y78">
        <v>7638</v>
      </c>
      <c t="s" r="Z78">
        <v>7639</v>
      </c>
      <c t="s" r="AA78">
        <v>7640</v>
      </c>
      <c t="s" r="AB78">
        <v>7641</v>
      </c>
      <c t="s" r="AC78">
        <v>7642</v>
      </c>
      <c t="s" r="AD78">
        <v>7643</v>
      </c>
      <c t="s" r="AE78">
        <v>2706</v>
      </c>
      <c t="s" r="AF78">
        <v>2705</v>
      </c>
      <c t="s" r="AG78">
        <v>7644</v>
      </c>
      <c t="s" r="AH78">
        <v>7645</v>
      </c>
      <c t="s" r="AI78">
        <v>7646</v>
      </c>
      <c t="s" r="AJ78">
        <v>7647</v>
      </c>
    </row>
    <row r="79">
      <c t="s" r="A79">
        <v>406</v>
      </c>
      <c r="B79">
        <v>666</v>
      </c>
      <c t="s" r="K79">
        <v>2710</v>
      </c>
      <c t="s" r="L79">
        <v>2709</v>
      </c>
      <c t="s" r="M79">
        <v>2711</v>
      </c>
      <c t="s" r="N79">
        <v>2715</v>
      </c>
      <c t="s" r="O79">
        <v>2714</v>
      </c>
      <c t="s" r="P79">
        <v>2712</v>
      </c>
      <c t="s" r="Q79">
        <v>2716</v>
      </c>
      <c t="s" r="R79">
        <v>2713</v>
      </c>
      <c t="s" r="S79">
        <v>2722</v>
      </c>
      <c t="s" r="T79">
        <v>2730</v>
      </c>
      <c t="s" r="U79">
        <v>2719</v>
      </c>
      <c t="s" r="V79">
        <v>2723</v>
      </c>
      <c t="s" r="W79">
        <v>2731</v>
      </c>
      <c t="s" r="X79">
        <v>2717</v>
      </c>
      <c t="s" r="Y79">
        <v>2721</v>
      </c>
      <c t="s" r="Z79">
        <v>2727</v>
      </c>
      <c t="s" r="AA79">
        <v>2718</v>
      </c>
      <c t="s" r="AB79">
        <v>2720</v>
      </c>
      <c t="s" r="AC79">
        <v>2726</v>
      </c>
      <c t="s" r="AD79">
        <v>2728</v>
      </c>
      <c t="s" r="AE79">
        <v>2724</v>
      </c>
      <c t="s" r="AF79">
        <v>2725</v>
      </c>
      <c t="s" r="AG79">
        <v>2729</v>
      </c>
    </row>
    <row r="80">
      <c t="s" r="A80">
        <v>406</v>
      </c>
      <c r="B80">
        <v>667</v>
      </c>
      <c t="s" r="K80">
        <v>2738</v>
      </c>
      <c t="s" r="L80">
        <v>2733</v>
      </c>
      <c t="s" r="M80">
        <v>2732</v>
      </c>
      <c t="s" r="N80">
        <v>2735</v>
      </c>
      <c t="s" r="O80">
        <v>2734</v>
      </c>
      <c t="s" r="P80">
        <v>2736</v>
      </c>
      <c t="s" r="Q80">
        <v>2737</v>
      </c>
    </row>
    <row r="81">
      <c t="s" r="A81">
        <v>428</v>
      </c>
      <c r="B81">
        <v>514</v>
      </c>
      <c t="s" r="K81">
        <v>7648</v>
      </c>
      <c t="s" r="L81">
        <v>7649</v>
      </c>
      <c t="s" r="M81">
        <v>7650</v>
      </c>
      <c t="s" r="N81">
        <v>7651</v>
      </c>
      <c t="s" r="O81">
        <v>7652</v>
      </c>
      <c t="s" r="P81">
        <v>7653</v>
      </c>
      <c t="s" r="Q81">
        <v>7654</v>
      </c>
      <c t="s" r="R81">
        <v>7655</v>
      </c>
      <c t="s" r="S81">
        <v>7656</v>
      </c>
    </row>
    <row r="82">
      <c t="s" r="A82">
        <v>428</v>
      </c>
      <c r="B82">
        <v>525</v>
      </c>
      <c t="s" r="K82">
        <v>2751</v>
      </c>
      <c t="s" r="L82">
        <v>2749</v>
      </c>
      <c t="s" r="M82">
        <v>2747</v>
      </c>
      <c t="s" r="N82">
        <v>2745</v>
      </c>
      <c t="s" r="O82">
        <v>2753</v>
      </c>
      <c t="s" r="P82">
        <v>2757</v>
      </c>
      <c t="s" r="Q82">
        <v>2759</v>
      </c>
      <c t="s" r="R82">
        <v>2755</v>
      </c>
    </row>
    <row r="83">
      <c t="s" r="A83">
        <v>2761</v>
      </c>
      <c r="B83">
        <v>442</v>
      </c>
      <c t="s" r="K83">
        <v>2762</v>
      </c>
      <c t="s" r="L83">
        <v>2764</v>
      </c>
      <c t="s" r="M83">
        <v>2766</v>
      </c>
      <c t="s" r="N83">
        <v>2768</v>
      </c>
      <c t="s" r="O83">
        <v>2770</v>
      </c>
      <c t="s" r="P83">
        <v>2772</v>
      </c>
      <c t="s" r="Q83">
        <v>2774</v>
      </c>
      <c t="s" r="R83">
        <v>2776</v>
      </c>
      <c t="s" r="S83">
        <v>2778</v>
      </c>
      <c t="s" r="T83">
        <v>2780</v>
      </c>
      <c t="s" r="U83">
        <v>2782</v>
      </c>
      <c t="s" r="V83">
        <v>2784</v>
      </c>
      <c t="s" r="W83">
        <v>2786</v>
      </c>
      <c t="s" r="X83">
        <v>2788</v>
      </c>
      <c t="s" r="Y83">
        <v>2790</v>
      </c>
      <c t="s" r="Z83">
        <v>2792</v>
      </c>
      <c t="s" r="AA83">
        <v>2794</v>
      </c>
      <c t="s" r="AB83">
        <v>2796</v>
      </c>
      <c t="s" r="AC83">
        <v>2798</v>
      </c>
      <c t="s" r="AD83">
        <v>2800</v>
      </c>
      <c t="s" r="AE83">
        <v>2802</v>
      </c>
      <c t="s" r="AF83">
        <v>2804</v>
      </c>
      <c t="s" r="AG83">
        <v>2806</v>
      </c>
      <c t="s" r="AH83">
        <v>2808</v>
      </c>
    </row>
    <row r="84">
      <c t="s" r="A84">
        <v>2761</v>
      </c>
      <c r="B84">
        <v>444</v>
      </c>
      <c t="s" r="K84">
        <v>2810</v>
      </c>
      <c t="s" r="L84">
        <v>2812</v>
      </c>
      <c t="s" r="M84">
        <v>2814</v>
      </c>
      <c t="s" r="N84">
        <v>2816</v>
      </c>
      <c t="s" r="O84">
        <v>2818</v>
      </c>
      <c t="s" r="P84">
        <v>2820</v>
      </c>
      <c t="s" r="Q84">
        <v>2822</v>
      </c>
      <c t="s" r="R84">
        <v>2824</v>
      </c>
      <c t="s" r="S84">
        <v>2826</v>
      </c>
      <c t="s" r="T84">
        <v>2828</v>
      </c>
      <c t="s" r="U84">
        <v>2830</v>
      </c>
      <c t="s" r="V84">
        <v>2832</v>
      </c>
      <c t="s" r="W84">
        <v>2834</v>
      </c>
      <c t="s" r="X84">
        <v>2836</v>
      </c>
      <c t="s" r="Y84">
        <v>2838</v>
      </c>
      <c t="s" r="Z84">
        <v>2840</v>
      </c>
      <c t="s" r="AA84">
        <v>2842</v>
      </c>
      <c t="s" r="AB84">
        <v>2844</v>
      </c>
      <c t="s" r="AC84">
        <v>2846</v>
      </c>
      <c t="s" r="AD84">
        <v>2848</v>
      </c>
      <c t="s" r="AE84">
        <v>2850</v>
      </c>
      <c t="s" r="AF84">
        <v>2852</v>
      </c>
      <c t="s" r="AG84">
        <v>2854</v>
      </c>
      <c t="s" r="AH84">
        <v>2856</v>
      </c>
    </row>
    <row r="85">
      <c t="s" r="A85">
        <v>447</v>
      </c>
      <c r="B85">
        <v>515</v>
      </c>
      <c t="s" r="K85">
        <v>7657</v>
      </c>
      <c t="s" r="L85">
        <v>7658</v>
      </c>
      <c t="s" r="M85">
        <v>7659</v>
      </c>
      <c t="s" r="N85">
        <v>7660</v>
      </c>
      <c t="s" r="O85">
        <v>7661</v>
      </c>
      <c t="s" r="P85">
        <v>7662</v>
      </c>
      <c t="s" r="Q85">
        <v>2861</v>
      </c>
      <c t="s" r="R85">
        <v>2860</v>
      </c>
      <c t="s" r="S85">
        <v>2859</v>
      </c>
      <c t="s" r="T85">
        <v>2858</v>
      </c>
      <c t="s" r="U85">
        <v>7663</v>
      </c>
      <c t="s" r="V85">
        <v>7664</v>
      </c>
      <c t="s" r="W85">
        <v>2865</v>
      </c>
      <c t="s" r="X85">
        <v>2864</v>
      </c>
      <c t="s" r="Y85">
        <v>7665</v>
      </c>
      <c t="s" r="Z85">
        <v>7666</v>
      </c>
      <c t="s" r="AA85">
        <v>7667</v>
      </c>
      <c t="s" r="AB85">
        <v>7668</v>
      </c>
      <c t="s" r="AC85">
        <v>7669</v>
      </c>
      <c t="s" r="AD85">
        <v>7670</v>
      </c>
      <c t="s" r="AE85">
        <v>2863</v>
      </c>
      <c t="s" r="AF85">
        <v>2862</v>
      </c>
      <c t="s" r="AG85">
        <v>7671</v>
      </c>
      <c t="s" r="AH85">
        <v>7672</v>
      </c>
      <c t="s" r="AI85">
        <v>7673</v>
      </c>
      <c t="s" r="AJ85">
        <v>7674</v>
      </c>
    </row>
    <row r="86">
      <c t="s" r="A86">
        <v>447</v>
      </c>
      <c r="B86">
        <v>668</v>
      </c>
      <c t="s" r="K86">
        <v>2867</v>
      </c>
      <c t="s" r="L86">
        <v>2866</v>
      </c>
      <c t="s" r="M86">
        <v>2868</v>
      </c>
      <c t="s" r="N86">
        <v>2872</v>
      </c>
      <c t="s" r="O86">
        <v>2871</v>
      </c>
      <c t="s" r="P86">
        <v>2869</v>
      </c>
      <c t="s" r="Q86">
        <v>2873</v>
      </c>
      <c t="s" r="R86">
        <v>2870</v>
      </c>
      <c t="s" r="S86">
        <v>2879</v>
      </c>
      <c t="s" r="T86">
        <v>2887</v>
      </c>
      <c t="s" r="U86">
        <v>2876</v>
      </c>
      <c t="s" r="V86">
        <v>2880</v>
      </c>
      <c t="s" r="W86">
        <v>2888</v>
      </c>
      <c t="s" r="X86">
        <v>2874</v>
      </c>
      <c t="s" r="Y86">
        <v>2878</v>
      </c>
      <c t="s" r="Z86">
        <v>2884</v>
      </c>
      <c t="s" r="AA86">
        <v>2875</v>
      </c>
      <c t="s" r="AB86">
        <v>2877</v>
      </c>
      <c t="s" r="AC86">
        <v>2883</v>
      </c>
      <c t="s" r="AD86">
        <v>2885</v>
      </c>
      <c t="s" r="AE86">
        <v>2881</v>
      </c>
      <c t="s" r="AF86">
        <v>2882</v>
      </c>
      <c t="s" r="AG86">
        <v>2886</v>
      </c>
    </row>
    <row r="87">
      <c t="s" r="A87">
        <v>447</v>
      </c>
      <c r="B87">
        <v>669</v>
      </c>
      <c t="s" r="K87">
        <v>2890</v>
      </c>
      <c t="s" r="L87">
        <v>2889</v>
      </c>
      <c t="s" r="M87">
        <v>2892</v>
      </c>
      <c t="s" r="N87">
        <v>2891</v>
      </c>
      <c t="s" r="O87">
        <v>2893</v>
      </c>
      <c t="s" r="P87">
        <v>2894</v>
      </c>
    </row>
    <row r="88">
      <c t="s" r="A88">
        <v>2895</v>
      </c>
      <c r="B88">
        <v>744</v>
      </c>
      <c t="s" r="K88">
        <v>2899</v>
      </c>
      <c t="s" r="L88">
        <v>2898</v>
      </c>
      <c t="s" r="M88">
        <v>2897</v>
      </c>
      <c t="s" r="N88">
        <v>2896</v>
      </c>
      <c t="s" r="O88">
        <v>2903</v>
      </c>
      <c t="s" r="P88">
        <v>2901</v>
      </c>
      <c t="s" r="Q88">
        <v>2900</v>
      </c>
      <c t="s" r="R88">
        <v>2902</v>
      </c>
    </row>
    <row r="89">
      <c t="s" r="A89">
        <v>475</v>
      </c>
      <c r="B89">
        <v>670</v>
      </c>
      <c t="s" r="K89">
        <v>2905</v>
      </c>
      <c t="s" r="L89">
        <v>2904</v>
      </c>
      <c t="s" r="M89">
        <v>2906</v>
      </c>
      <c t="s" r="N89">
        <v>2910</v>
      </c>
      <c t="s" r="O89">
        <v>2909</v>
      </c>
      <c t="s" r="P89">
        <v>2907</v>
      </c>
      <c t="s" r="Q89">
        <v>2911</v>
      </c>
      <c t="s" r="R89">
        <v>2908</v>
      </c>
      <c t="s" r="S89">
        <v>2917</v>
      </c>
      <c t="s" r="T89">
        <v>2925</v>
      </c>
      <c t="s" r="U89">
        <v>2914</v>
      </c>
      <c t="s" r="V89">
        <v>2918</v>
      </c>
      <c t="s" r="W89">
        <v>2926</v>
      </c>
      <c t="s" r="X89">
        <v>2912</v>
      </c>
      <c t="s" r="Y89">
        <v>2916</v>
      </c>
      <c t="s" r="Z89">
        <v>2922</v>
      </c>
      <c t="s" r="AA89">
        <v>2913</v>
      </c>
      <c t="s" r="AB89">
        <v>2915</v>
      </c>
      <c t="s" r="AC89">
        <v>2921</v>
      </c>
      <c t="s" r="AD89">
        <v>2923</v>
      </c>
      <c t="s" r="AE89">
        <v>2919</v>
      </c>
      <c t="s" r="AF89">
        <v>2920</v>
      </c>
      <c t="s" r="AG89">
        <v>2924</v>
      </c>
    </row>
    <row r="90">
      <c t="s" r="A90">
        <v>475</v>
      </c>
      <c r="B90">
        <v>671</v>
      </c>
      <c t="s" r="K90">
        <v>2927</v>
      </c>
      <c t="s" r="L90">
        <v>2928</v>
      </c>
      <c t="s" r="M90">
        <v>2931</v>
      </c>
      <c t="s" r="N90">
        <v>2932</v>
      </c>
      <c t="s" r="O90">
        <v>2929</v>
      </c>
      <c t="s" r="P90">
        <v>2930</v>
      </c>
      <c t="s" r="Q90">
        <v>2934</v>
      </c>
      <c t="s" r="R90">
        <v>2933</v>
      </c>
      <c t="s" r="S90">
        <v>2936</v>
      </c>
      <c t="s" r="T90">
        <v>2935</v>
      </c>
      <c t="s" r="U90">
        <v>2937</v>
      </c>
      <c t="s" r="V90">
        <v>2938</v>
      </c>
    </row>
    <row r="91">
      <c t="s" r="A91">
        <v>475</v>
      </c>
      <c r="B91">
        <v>516</v>
      </c>
      <c t="s" r="K91">
        <v>7675</v>
      </c>
      <c t="s" r="L91">
        <v>7676</v>
      </c>
      <c t="s" r="M91">
        <v>7677</v>
      </c>
      <c t="s" r="N91">
        <v>7678</v>
      </c>
      <c t="s" r="O91">
        <v>7679</v>
      </c>
      <c t="s" r="P91">
        <v>7680</v>
      </c>
    </row>
    <row r="92">
      <c t="s" r="A92">
        <v>475</v>
      </c>
      <c r="B92">
        <v>517</v>
      </c>
      <c t="s" r="K92">
        <v>7681</v>
      </c>
      <c t="s" r="L92">
        <v>7682</v>
      </c>
      <c t="s" r="M92">
        <v>7683</v>
      </c>
      <c t="s" r="N92">
        <v>7684</v>
      </c>
      <c t="s" r="O92">
        <v>7685</v>
      </c>
      <c t="s" r="P92">
        <v>7686</v>
      </c>
      <c t="s" r="Q92">
        <v>7687</v>
      </c>
      <c t="s" r="R92">
        <v>7688</v>
      </c>
      <c t="s" r="S92">
        <v>7689</v>
      </c>
      <c t="s" r="T92">
        <v>7690</v>
      </c>
      <c t="s" r="U92">
        <v>7691</v>
      </c>
      <c t="s" r="V92">
        <v>7692</v>
      </c>
      <c t="s" r="W92">
        <v>7693</v>
      </c>
      <c t="s" r="X92">
        <v>7694</v>
      </c>
      <c t="s" r="Y92">
        <v>7695</v>
      </c>
      <c t="s" r="Z92">
        <v>7696</v>
      </c>
      <c t="s" r="AA92">
        <v>7697</v>
      </c>
      <c t="s" r="AB92">
        <v>7698</v>
      </c>
    </row>
    <row r="93">
      <c t="s" r="A93">
        <v>2939</v>
      </c>
      <c r="B93">
        <v>518</v>
      </c>
      <c t="s" r="K93">
        <v>7699</v>
      </c>
      <c t="s" r="L93">
        <v>7700</v>
      </c>
      <c t="s" r="M93">
        <v>7701</v>
      </c>
      <c t="s" r="N93">
        <v>7702</v>
      </c>
      <c t="s" r="O93">
        <v>7703</v>
      </c>
      <c t="s" r="P93">
        <v>7704</v>
      </c>
      <c t="s" r="Q93">
        <v>7705</v>
      </c>
      <c t="s" r="R93">
        <v>7706</v>
      </c>
      <c t="s" r="S93">
        <v>7707</v>
      </c>
    </row>
    <row r="94">
      <c t="s" r="A94">
        <v>526</v>
      </c>
      <c r="B94">
        <v>519</v>
      </c>
      <c t="s" r="K94">
        <v>7708</v>
      </c>
      <c t="s" r="L94">
        <v>7709</v>
      </c>
      <c t="s" r="M94">
        <v>7710</v>
      </c>
      <c t="s" r="N94">
        <v>7711</v>
      </c>
      <c t="s" r="O94">
        <v>7712</v>
      </c>
      <c t="s" r="P94">
        <v>7713</v>
      </c>
      <c t="s" r="Q94">
        <v>2943</v>
      </c>
      <c t="s" r="R94">
        <v>2942</v>
      </c>
      <c t="s" r="S94">
        <v>2941</v>
      </c>
      <c t="s" r="T94">
        <v>2940</v>
      </c>
      <c t="s" r="U94">
        <v>7714</v>
      </c>
      <c t="s" r="V94">
        <v>7715</v>
      </c>
      <c t="s" r="W94">
        <v>2947</v>
      </c>
      <c t="s" r="X94">
        <v>2946</v>
      </c>
      <c t="s" r="Y94">
        <v>7716</v>
      </c>
      <c t="s" r="Z94">
        <v>7717</v>
      </c>
      <c t="s" r="AA94">
        <v>7718</v>
      </c>
      <c t="s" r="AB94">
        <v>7719</v>
      </c>
      <c t="s" r="AC94">
        <v>7720</v>
      </c>
      <c t="s" r="AD94">
        <v>7721</v>
      </c>
      <c t="s" r="AE94">
        <v>2945</v>
      </c>
      <c t="s" r="AF94">
        <v>2944</v>
      </c>
      <c t="s" r="AG94">
        <v>7722</v>
      </c>
      <c t="s" r="AH94">
        <v>7723</v>
      </c>
      <c t="s" r="AI94">
        <v>7724</v>
      </c>
      <c t="s" r="AJ94">
        <v>7725</v>
      </c>
    </row>
    <row r="95">
      <c t="s" r="A95">
        <v>526</v>
      </c>
      <c r="B95">
        <v>672</v>
      </c>
      <c t="s" r="K95">
        <v>2949</v>
      </c>
      <c t="s" r="L95">
        <v>2948</v>
      </c>
      <c t="s" r="M95">
        <v>2950</v>
      </c>
      <c t="s" r="N95">
        <v>2954</v>
      </c>
      <c t="s" r="O95">
        <v>2953</v>
      </c>
      <c t="s" r="P95">
        <v>2951</v>
      </c>
      <c t="s" r="Q95">
        <v>2955</v>
      </c>
      <c t="s" r="R95">
        <v>2952</v>
      </c>
      <c t="s" r="S95">
        <v>2961</v>
      </c>
      <c t="s" r="T95">
        <v>2969</v>
      </c>
      <c t="s" r="U95">
        <v>2958</v>
      </c>
      <c t="s" r="V95">
        <v>2962</v>
      </c>
      <c t="s" r="W95">
        <v>2970</v>
      </c>
      <c t="s" r="X95">
        <v>2956</v>
      </c>
      <c t="s" r="Y95">
        <v>2960</v>
      </c>
      <c t="s" r="Z95">
        <v>2966</v>
      </c>
      <c t="s" r="AA95">
        <v>2957</v>
      </c>
      <c t="s" r="AB95">
        <v>2959</v>
      </c>
      <c t="s" r="AC95">
        <v>2965</v>
      </c>
      <c t="s" r="AD95">
        <v>2967</v>
      </c>
      <c t="s" r="AE95">
        <v>2963</v>
      </c>
      <c t="s" r="AF95">
        <v>2964</v>
      </c>
      <c t="s" r="AG95">
        <v>2968</v>
      </c>
    </row>
    <row r="96">
      <c t="s" r="A96">
        <v>526</v>
      </c>
      <c r="B96">
        <v>673</v>
      </c>
      <c t="s" r="K96">
        <v>2972</v>
      </c>
      <c t="s" r="L96">
        <v>2971</v>
      </c>
      <c t="s" r="M96">
        <v>2974</v>
      </c>
      <c t="s" r="N96">
        <v>2973</v>
      </c>
      <c t="s" r="O96">
        <v>2976</v>
      </c>
      <c t="s" r="P96">
        <v>2975</v>
      </c>
    </row>
    <row r="97">
      <c t="s" r="A97">
        <v>548</v>
      </c>
      <c r="B97">
        <v>520</v>
      </c>
      <c t="s" r="K97">
        <v>7726</v>
      </c>
      <c t="s" r="L97">
        <v>7727</v>
      </c>
      <c t="s" r="M97">
        <v>7728</v>
      </c>
      <c t="s" r="N97">
        <v>7729</v>
      </c>
      <c t="s" r="O97">
        <v>7730</v>
      </c>
      <c t="s" r="P97">
        <v>7731</v>
      </c>
      <c t="s" r="Q97">
        <v>7732</v>
      </c>
      <c t="s" r="R97">
        <v>7733</v>
      </c>
      <c t="s" r="S97">
        <v>7734</v>
      </c>
    </row>
    <row r="98">
      <c t="s" r="F98">
        <v>2977</v>
      </c>
      <c t="s" r="G98">
        <v>2978</v>
      </c>
      <c t="s" r="H98">
        <v>2979</v>
      </c>
      <c t="s" r="I98">
        <v>2980</v>
      </c>
    </row>
    <row r="99">
      <c t="s" r="A99">
        <v>559</v>
      </c>
      <c r="B99">
        <v>521</v>
      </c>
      <c t="s" r="K99">
        <v>7735</v>
      </c>
      <c t="s" r="L99">
        <v>7736</v>
      </c>
      <c t="s" r="M99">
        <v>7737</v>
      </c>
      <c t="s" r="N99">
        <v>7738</v>
      </c>
      <c t="s" r="O99">
        <v>7739</v>
      </c>
      <c t="s" r="P99">
        <v>7740</v>
      </c>
      <c t="s" r="Q99">
        <v>2984</v>
      </c>
      <c t="s" r="R99">
        <v>2983</v>
      </c>
      <c t="s" r="S99">
        <v>2982</v>
      </c>
      <c t="s" r="T99">
        <v>2981</v>
      </c>
      <c t="s" r="U99">
        <v>7741</v>
      </c>
      <c t="s" r="V99">
        <v>7742</v>
      </c>
      <c t="s" r="W99">
        <v>2988</v>
      </c>
      <c t="s" r="X99">
        <v>2987</v>
      </c>
      <c t="s" r="Y99">
        <v>7743</v>
      </c>
      <c t="s" r="Z99">
        <v>7744</v>
      </c>
      <c t="s" r="AA99">
        <v>7745</v>
      </c>
      <c t="s" r="AB99">
        <v>7746</v>
      </c>
      <c t="s" r="AC99">
        <v>7747</v>
      </c>
      <c t="s" r="AD99">
        <v>7748</v>
      </c>
      <c t="s" r="AE99">
        <v>2986</v>
      </c>
      <c t="s" r="AF99">
        <v>2985</v>
      </c>
      <c t="s" r="AG99">
        <v>7749</v>
      </c>
      <c t="s" r="AH99">
        <v>7750</v>
      </c>
      <c t="s" r="AI99">
        <v>7751</v>
      </c>
      <c t="s" r="AJ99">
        <v>7752</v>
      </c>
    </row>
    <row r="100">
      <c t="s" r="A100">
        <v>559</v>
      </c>
      <c r="B100">
        <v>674</v>
      </c>
      <c t="s" r="K100">
        <v>2990</v>
      </c>
      <c t="s" r="L100">
        <v>2989</v>
      </c>
      <c t="s" r="M100">
        <v>2991</v>
      </c>
      <c t="s" r="N100">
        <v>2995</v>
      </c>
      <c t="s" r="O100">
        <v>2994</v>
      </c>
      <c t="s" r="P100">
        <v>2992</v>
      </c>
      <c t="s" r="Q100">
        <v>2996</v>
      </c>
      <c t="s" r="R100">
        <v>2993</v>
      </c>
      <c t="s" r="S100">
        <v>3002</v>
      </c>
      <c t="s" r="T100">
        <v>3010</v>
      </c>
      <c t="s" r="U100">
        <v>2999</v>
      </c>
      <c t="s" r="V100">
        <v>3003</v>
      </c>
      <c t="s" r="W100">
        <v>3011</v>
      </c>
      <c t="s" r="X100">
        <v>2997</v>
      </c>
      <c t="s" r="Y100">
        <v>3001</v>
      </c>
      <c t="s" r="Z100">
        <v>3007</v>
      </c>
      <c t="s" r="AA100">
        <v>2998</v>
      </c>
      <c t="s" r="AB100">
        <v>3000</v>
      </c>
      <c t="s" r="AC100">
        <v>3006</v>
      </c>
      <c t="s" r="AD100">
        <v>3008</v>
      </c>
      <c t="s" r="AE100">
        <v>3004</v>
      </c>
      <c t="s" r="AF100">
        <v>3005</v>
      </c>
      <c t="s" r="AG100">
        <v>3009</v>
      </c>
    </row>
    <row r="101">
      <c t="s" r="A101">
        <v>559</v>
      </c>
      <c r="B101">
        <v>675</v>
      </c>
      <c t="s" r="K101">
        <v>3012</v>
      </c>
      <c t="s" r="L101">
        <v>3013</v>
      </c>
      <c t="s" r="M101">
        <v>3016</v>
      </c>
      <c t="s" r="N101">
        <v>3017</v>
      </c>
      <c t="s" r="O101">
        <v>3014</v>
      </c>
      <c t="s" r="P101">
        <v>3015</v>
      </c>
      <c t="s" r="Q101">
        <v>3019</v>
      </c>
      <c t="s" r="R101">
        <v>3018</v>
      </c>
      <c t="s" r="S101">
        <v>3021</v>
      </c>
      <c t="s" r="T101">
        <v>3020</v>
      </c>
      <c t="s" r="U101">
        <v>3022</v>
      </c>
      <c t="s" r="V101">
        <v>3023</v>
      </c>
    </row>
    <row r="102">
      <c t="s" r="A102">
        <v>582</v>
      </c>
      <c r="B102">
        <v>743</v>
      </c>
      <c t="s" r="K102">
        <v>3027</v>
      </c>
      <c t="s" r="L102">
        <v>3026</v>
      </c>
      <c t="s" r="M102">
        <v>3025</v>
      </c>
      <c t="s" r="N102">
        <v>3024</v>
      </c>
      <c t="s" r="O102">
        <v>3031</v>
      </c>
      <c t="s" r="P102">
        <v>3030</v>
      </c>
      <c t="s" r="Q102">
        <v>3029</v>
      </c>
      <c t="s" r="R102">
        <v>3028</v>
      </c>
    </row>
    <row r="103">
      <c t="s" r="A103">
        <v>3032</v>
      </c>
      <c r="B103">
        <v>676</v>
      </c>
      <c t="s" r="K103">
        <v>3034</v>
      </c>
      <c t="s" r="L103">
        <v>3033</v>
      </c>
      <c t="s" r="M103">
        <v>3035</v>
      </c>
      <c t="s" r="N103">
        <v>3039</v>
      </c>
      <c t="s" r="O103">
        <v>3038</v>
      </c>
      <c t="s" r="P103">
        <v>3036</v>
      </c>
      <c t="s" r="Q103">
        <v>3040</v>
      </c>
      <c t="s" r="R103">
        <v>3037</v>
      </c>
      <c t="s" r="S103">
        <v>3046</v>
      </c>
      <c t="s" r="T103">
        <v>3054</v>
      </c>
      <c t="s" r="U103">
        <v>3043</v>
      </c>
      <c t="s" r="V103">
        <v>3047</v>
      </c>
      <c t="s" r="W103">
        <v>3055</v>
      </c>
      <c t="s" r="X103">
        <v>3041</v>
      </c>
      <c t="s" r="Y103">
        <v>3045</v>
      </c>
      <c t="s" r="Z103">
        <v>3051</v>
      </c>
      <c t="s" r="AA103">
        <v>3042</v>
      </c>
      <c t="s" r="AB103">
        <v>3044</v>
      </c>
      <c t="s" r="AC103">
        <v>3050</v>
      </c>
      <c t="s" r="AD103">
        <v>3052</v>
      </c>
      <c t="s" r="AE103">
        <v>3048</v>
      </c>
      <c t="s" r="AF103">
        <v>3049</v>
      </c>
      <c t="s" r="AG103">
        <v>3053</v>
      </c>
    </row>
    <row r="104">
      <c t="s" r="A104">
        <v>3032</v>
      </c>
      <c r="B104">
        <v>677</v>
      </c>
      <c t="s" r="K104">
        <v>3057</v>
      </c>
      <c t="s" r="L104">
        <v>3056</v>
      </c>
      <c t="s" r="M104">
        <v>3059</v>
      </c>
      <c t="s" r="N104">
        <v>3058</v>
      </c>
      <c t="s" r="O104">
        <v>3060</v>
      </c>
      <c t="s" r="P104">
        <v>3061</v>
      </c>
    </row>
    <row r="105">
      <c t="s" r="A105">
        <v>3062</v>
      </c>
      <c r="B105">
        <v>522</v>
      </c>
      <c t="s" r="K105">
        <v>7753</v>
      </c>
      <c t="s" r="L105">
        <v>7754</v>
      </c>
      <c t="s" r="M105">
        <v>7755</v>
      </c>
      <c t="s" r="N105">
        <v>7756</v>
      </c>
      <c t="s" r="O105">
        <v>7757</v>
      </c>
      <c t="s" r="P105">
        <v>7758</v>
      </c>
      <c t="s" r="Q105">
        <v>7759</v>
      </c>
      <c t="s" r="R105">
        <v>7760</v>
      </c>
      <c t="s" r="S105">
        <v>7761</v>
      </c>
    </row>
    <row r="106">
      <c t="s" r="A106">
        <v>3032</v>
      </c>
      <c r="B106">
        <v>523</v>
      </c>
      <c t="s" r="K106">
        <v>7762</v>
      </c>
      <c t="s" r="L106">
        <v>7763</v>
      </c>
      <c t="s" r="M106">
        <v>7764</v>
      </c>
      <c t="s" r="N106">
        <v>7765</v>
      </c>
      <c t="s" r="O106">
        <v>7766</v>
      </c>
      <c t="s" r="P106">
        <v>7767</v>
      </c>
      <c t="s" r="Q106">
        <v>7768</v>
      </c>
      <c t="s" r="R106">
        <v>7769</v>
      </c>
      <c t="s" r="S106">
        <v>7770</v>
      </c>
      <c t="s" r="T106">
        <v>7771</v>
      </c>
      <c t="s" r="U106">
        <v>7772</v>
      </c>
      <c t="s" r="V106">
        <v>7773</v>
      </c>
      <c t="s" r="W106">
        <v>7774</v>
      </c>
      <c t="s" r="X106">
        <v>7775</v>
      </c>
      <c t="s" r="Y106">
        <v>7776</v>
      </c>
      <c t="s" r="Z106">
        <v>7777</v>
      </c>
      <c t="s" r="AA106">
        <v>7778</v>
      </c>
      <c t="s" r="AB106">
        <v>7779</v>
      </c>
    </row>
    <row r="107">
      <c t="s" r="F107">
        <v>3063</v>
      </c>
      <c t="s" r="G107">
        <v>3064</v>
      </c>
      <c t="s" r="H107">
        <v>3065</v>
      </c>
      <c t="s" r="I107">
        <v>3066</v>
      </c>
    </row>
    <row r="108">
      <c t="s" r="A108">
        <v>3067</v>
      </c>
      <c r="B108">
        <v>742</v>
      </c>
      <c t="s" r="K108">
        <v>3071</v>
      </c>
      <c t="s" r="L108">
        <v>3070</v>
      </c>
      <c t="s" r="M108">
        <v>3101</v>
      </c>
      <c t="s" r="N108">
        <v>3102</v>
      </c>
      <c t="s" r="O108">
        <v>3072</v>
      </c>
      <c t="s" r="P108">
        <v>3073</v>
      </c>
      <c t="s" r="Q108">
        <v>3075</v>
      </c>
      <c t="s" r="R108">
        <v>3076</v>
      </c>
      <c t="s" r="S108">
        <v>3078</v>
      </c>
      <c t="s" r="T108">
        <v>3080</v>
      </c>
      <c t="s" r="U108">
        <v>3082</v>
      </c>
      <c t="s" r="V108">
        <v>3084</v>
      </c>
      <c t="s" r="W108">
        <v>3085</v>
      </c>
      <c t="s" r="X108">
        <v>3087</v>
      </c>
      <c t="s" r="Y108">
        <v>3089</v>
      </c>
      <c t="s" r="Z108">
        <v>3093</v>
      </c>
      <c t="s" r="AA108">
        <v>3091</v>
      </c>
      <c t="s" r="AB108">
        <v>3095</v>
      </c>
      <c t="s" r="AC108">
        <v>3097</v>
      </c>
      <c t="s" r="AD108">
        <v>3099</v>
      </c>
    </row>
    <row r="109">
      <c t="s" r="A109">
        <v>3103</v>
      </c>
      <c r="B109">
        <v>745</v>
      </c>
      <c t="s" r="K109">
        <v>3107</v>
      </c>
      <c t="s" r="L109">
        <v>3105</v>
      </c>
      <c t="s" r="M109">
        <v>3104</v>
      </c>
      <c t="s" r="N109">
        <v>3106</v>
      </c>
      <c t="s" r="O109">
        <v>3111</v>
      </c>
      <c t="s" r="P109">
        <v>3110</v>
      </c>
      <c t="s" r="Q109">
        <v>3109</v>
      </c>
      <c t="s" r="R109">
        <v>3108</v>
      </c>
    </row>
    <row r="110">
      <c t="s" r="A110">
        <v>3112</v>
      </c>
      <c r="B110">
        <v>678</v>
      </c>
      <c t="s" r="K110">
        <v>3114</v>
      </c>
      <c t="s" r="L110">
        <v>3113</v>
      </c>
      <c t="s" r="M110">
        <v>3115</v>
      </c>
      <c t="s" r="N110">
        <v>3119</v>
      </c>
      <c t="s" r="O110">
        <v>3118</v>
      </c>
      <c t="s" r="P110">
        <v>3116</v>
      </c>
      <c t="s" r="Q110">
        <v>3120</v>
      </c>
      <c t="s" r="R110">
        <v>3117</v>
      </c>
      <c t="s" r="S110">
        <v>3126</v>
      </c>
      <c t="s" r="T110">
        <v>3134</v>
      </c>
      <c t="s" r="U110">
        <v>3123</v>
      </c>
      <c t="s" r="V110">
        <v>3127</v>
      </c>
      <c t="s" r="W110">
        <v>3135</v>
      </c>
      <c t="s" r="X110">
        <v>3121</v>
      </c>
      <c t="s" r="Y110">
        <v>3125</v>
      </c>
      <c t="s" r="Z110">
        <v>3131</v>
      </c>
      <c t="s" r="AA110">
        <v>3122</v>
      </c>
      <c t="s" r="AB110">
        <v>3124</v>
      </c>
      <c t="s" r="AC110">
        <v>3130</v>
      </c>
      <c t="s" r="AD110">
        <v>3132</v>
      </c>
      <c t="s" r="AE110">
        <v>3128</v>
      </c>
      <c t="s" r="AF110">
        <v>3129</v>
      </c>
      <c t="s" r="AG110">
        <v>3133</v>
      </c>
    </row>
    <row r="111">
      <c t="s" r="A111">
        <v>3112</v>
      </c>
      <c r="B111">
        <v>679</v>
      </c>
      <c t="s" r="K111">
        <v>3136</v>
      </c>
      <c t="s" r="L111">
        <v>3137</v>
      </c>
      <c t="s" r="M111">
        <v>3140</v>
      </c>
      <c t="s" r="N111">
        <v>3141</v>
      </c>
      <c t="s" r="O111">
        <v>3138</v>
      </c>
      <c t="s" r="P111">
        <v>3139</v>
      </c>
      <c t="s" r="Q111">
        <v>3143</v>
      </c>
      <c t="s" r="R111">
        <v>3142</v>
      </c>
      <c t="s" r="S111">
        <v>3145</v>
      </c>
      <c t="s" r="T111">
        <v>3144</v>
      </c>
      <c t="s" r="U111">
        <v>3146</v>
      </c>
      <c t="s" r="V111">
        <v>3147</v>
      </c>
    </row>
    <row r="112">
      <c t="s" r="A112">
        <v>654</v>
      </c>
      <c r="B112">
        <v>500</v>
      </c>
      <c t="s" r="K112">
        <v>7780</v>
      </c>
      <c t="s" r="L112">
        <v>7781</v>
      </c>
      <c t="s" r="M112">
        <v>7782</v>
      </c>
      <c t="s" r="N112">
        <v>7783</v>
      </c>
      <c t="s" r="O112">
        <v>7784</v>
      </c>
      <c t="s" r="P112">
        <v>7785</v>
      </c>
      <c t="s" r="Q112">
        <v>7786</v>
      </c>
      <c t="s" r="R112">
        <v>7787</v>
      </c>
      <c t="s" r="S112">
        <v>7788</v>
      </c>
    </row>
    <row r="113">
      <c t="s" r="A113">
        <v>3112</v>
      </c>
      <c r="B113">
        <v>501</v>
      </c>
      <c t="s" r="K113">
        <v>7789</v>
      </c>
      <c t="s" r="L113">
        <v>7790</v>
      </c>
      <c t="s" r="M113">
        <v>7791</v>
      </c>
      <c t="s" r="N113">
        <v>7792</v>
      </c>
      <c t="s" r="O113">
        <v>7793</v>
      </c>
      <c t="s" r="P113">
        <v>7794</v>
      </c>
      <c t="s" r="Q113">
        <v>7795</v>
      </c>
      <c t="s" r="R113">
        <v>7796</v>
      </c>
      <c t="s" r="S113">
        <v>7797</v>
      </c>
      <c t="s" r="T113">
        <v>7798</v>
      </c>
      <c t="s" r="U113">
        <v>7799</v>
      </c>
      <c t="s" r="V113">
        <v>7800</v>
      </c>
      <c t="s" r="W113">
        <v>7801</v>
      </c>
      <c t="s" r="X113">
        <v>7802</v>
      </c>
      <c t="s" r="Y113">
        <v>7803</v>
      </c>
      <c t="s" r="Z113">
        <v>7804</v>
      </c>
      <c t="s" r="AA113">
        <v>7805</v>
      </c>
      <c t="s" r="AB113">
        <v>7806</v>
      </c>
    </row>
    <row r="114">
      <c t="s" r="F114">
        <v>3149</v>
      </c>
      <c t="s" r="G114">
        <v>3150</v>
      </c>
      <c t="s" r="H114">
        <v>3151</v>
      </c>
      <c t="s" r="I114">
        <v>3148</v>
      </c>
    </row>
    <row r="115">
      <c t="s" r="A115">
        <v>659</v>
      </c>
      <c r="B115">
        <v>503</v>
      </c>
      <c t="s" r="K115">
        <v>7807</v>
      </c>
      <c t="s" r="L115">
        <v>7808</v>
      </c>
      <c t="s" r="M115">
        <v>7809</v>
      </c>
      <c t="s" r="N115">
        <v>7810</v>
      </c>
      <c t="s" r="O115">
        <v>7811</v>
      </c>
      <c t="s" r="P115">
        <v>3156</v>
      </c>
      <c t="s" r="Q115">
        <v>3155</v>
      </c>
      <c t="s" r="R115">
        <v>3154</v>
      </c>
      <c t="s" r="S115">
        <v>3153</v>
      </c>
      <c t="s" r="T115">
        <v>7812</v>
      </c>
      <c t="s" r="U115">
        <v>7813</v>
      </c>
      <c t="s" r="V115">
        <v>3160</v>
      </c>
      <c t="s" r="W115">
        <v>3159</v>
      </c>
      <c t="s" r="X115">
        <v>7814</v>
      </c>
      <c t="s" r="Y115">
        <v>7815</v>
      </c>
      <c t="s" r="Z115">
        <v>7816</v>
      </c>
      <c t="s" r="AA115">
        <v>7817</v>
      </c>
      <c t="s" r="AB115">
        <v>7818</v>
      </c>
      <c t="s" r="AC115">
        <v>7819</v>
      </c>
      <c t="s" r="AD115">
        <v>3158</v>
      </c>
      <c t="s" r="AE115">
        <v>3157</v>
      </c>
      <c t="s" r="AF115">
        <v>7820</v>
      </c>
      <c t="s" r="AG115">
        <v>7821</v>
      </c>
    </row>
    <row r="116">
      <c t="s" r="A116">
        <v>659</v>
      </c>
      <c r="B116">
        <v>680</v>
      </c>
      <c t="s" r="K116">
        <v>3162</v>
      </c>
      <c t="s" r="L116">
        <v>3161</v>
      </c>
      <c t="s" r="M116">
        <v>3163</v>
      </c>
      <c t="s" r="N116">
        <v>3167</v>
      </c>
      <c t="s" r="O116">
        <v>3166</v>
      </c>
      <c t="s" r="P116">
        <v>3164</v>
      </c>
      <c t="s" r="Q116">
        <v>3168</v>
      </c>
      <c t="s" r="R116">
        <v>3165</v>
      </c>
      <c t="s" r="S116">
        <v>3174</v>
      </c>
      <c t="s" r="T116">
        <v>3182</v>
      </c>
      <c t="s" r="U116">
        <v>3171</v>
      </c>
      <c t="s" r="V116">
        <v>3175</v>
      </c>
      <c t="s" r="W116">
        <v>3169</v>
      </c>
      <c t="s" r="X116">
        <v>3173</v>
      </c>
      <c t="s" r="Y116">
        <v>3180</v>
      </c>
      <c t="s" r="Z116">
        <v>3170</v>
      </c>
      <c t="s" r="AA116">
        <v>3172</v>
      </c>
      <c t="s" r="AB116">
        <v>3178</v>
      </c>
      <c t="s" r="AC116">
        <v>3179</v>
      </c>
      <c t="s" r="AD116">
        <v>3176</v>
      </c>
      <c t="s" r="AE116">
        <v>3177</v>
      </c>
      <c t="s" r="AF116">
        <v>3181</v>
      </c>
      <c t="s" r="AG116">
        <v>3183</v>
      </c>
    </row>
    <row r="117">
      <c t="s" r="A117">
        <v>659</v>
      </c>
      <c r="B117">
        <v>681</v>
      </c>
      <c t="s" r="K117">
        <v>3185</v>
      </c>
      <c t="s" r="L117">
        <v>3184</v>
      </c>
      <c t="s" r="M117">
        <v>3190</v>
      </c>
      <c t="s" r="N117">
        <v>3187</v>
      </c>
      <c t="s" r="O117">
        <v>3186</v>
      </c>
      <c t="s" r="P117">
        <v>3188</v>
      </c>
      <c t="s" r="Q117">
        <v>3189</v>
      </c>
    </row>
    <row r="118">
      <c t="s" r="A118">
        <v>682</v>
      </c>
      <c r="B118">
        <v>714</v>
      </c>
      <c t="s" r="K118">
        <v>7822</v>
      </c>
      <c t="s" r="L118">
        <v>7823</v>
      </c>
      <c t="s" r="M118">
        <v>7824</v>
      </c>
      <c t="s" r="N118">
        <v>7825</v>
      </c>
      <c t="s" r="O118">
        <v>7826</v>
      </c>
      <c t="s" r="P118">
        <v>7827</v>
      </c>
      <c t="s" r="Q118">
        <v>7828</v>
      </c>
      <c t="s" r="R118">
        <v>7829</v>
      </c>
      <c t="s" r="S118">
        <v>7830</v>
      </c>
    </row>
    <row r="119">
      <c t="s" r="F119">
        <v>3192</v>
      </c>
      <c t="s" r="G119">
        <v>3193</v>
      </c>
      <c t="s" r="H119">
        <v>3194</v>
      </c>
      <c t="s" r="I119">
        <v>3195</v>
      </c>
    </row>
    <row r="120">
      <c t="s" r="A120">
        <v>693</v>
      </c>
      <c r="B120">
        <v>505</v>
      </c>
      <c t="s" r="K120">
        <v>7831</v>
      </c>
      <c t="s" r="L120">
        <v>7832</v>
      </c>
      <c t="s" r="M120">
        <v>7833</v>
      </c>
      <c t="s" r="N120">
        <v>7834</v>
      </c>
      <c t="s" r="O120">
        <v>7835</v>
      </c>
      <c t="s" r="P120">
        <v>7836</v>
      </c>
      <c t="s" r="Q120">
        <v>3199</v>
      </c>
      <c t="s" r="R120">
        <v>3198</v>
      </c>
      <c t="s" r="S120">
        <v>3197</v>
      </c>
      <c t="s" r="T120">
        <v>3196</v>
      </c>
      <c t="s" r="U120">
        <v>7837</v>
      </c>
      <c t="s" r="V120">
        <v>7838</v>
      </c>
      <c t="s" r="W120">
        <v>3203</v>
      </c>
      <c t="s" r="X120">
        <v>3202</v>
      </c>
      <c t="s" r="Y120">
        <v>7839</v>
      </c>
      <c t="s" r="Z120">
        <v>7840</v>
      </c>
      <c t="s" r="AA120">
        <v>7841</v>
      </c>
      <c t="s" r="AB120">
        <v>7842</v>
      </c>
      <c t="s" r="AC120">
        <v>7843</v>
      </c>
      <c t="s" r="AD120">
        <v>7844</v>
      </c>
      <c t="s" r="AE120">
        <v>3201</v>
      </c>
      <c t="s" r="AF120">
        <v>3200</v>
      </c>
      <c t="s" r="AG120">
        <v>7845</v>
      </c>
      <c t="s" r="AH120">
        <v>7846</v>
      </c>
      <c t="s" r="AI120">
        <v>7847</v>
      </c>
      <c t="s" r="AJ120">
        <v>7848</v>
      </c>
    </row>
    <row r="121">
      <c t="s" r="A121">
        <v>693</v>
      </c>
      <c r="B121">
        <v>682</v>
      </c>
      <c t="s" r="K121">
        <v>3205</v>
      </c>
      <c t="s" r="L121">
        <v>3204</v>
      </c>
      <c t="s" r="M121">
        <v>3206</v>
      </c>
      <c t="s" r="N121">
        <v>3210</v>
      </c>
      <c t="s" r="O121">
        <v>3209</v>
      </c>
      <c t="s" r="P121">
        <v>3207</v>
      </c>
      <c t="s" r="Q121">
        <v>3211</v>
      </c>
      <c t="s" r="R121">
        <v>3208</v>
      </c>
      <c t="s" r="S121">
        <v>3217</v>
      </c>
      <c t="s" r="T121">
        <v>3225</v>
      </c>
      <c t="s" r="U121">
        <v>3214</v>
      </c>
      <c t="s" r="V121">
        <v>3218</v>
      </c>
      <c t="s" r="W121">
        <v>3226</v>
      </c>
      <c t="s" r="X121">
        <v>3212</v>
      </c>
      <c t="s" r="Y121">
        <v>3216</v>
      </c>
      <c t="s" r="Z121">
        <v>3222</v>
      </c>
      <c t="s" r="AA121">
        <v>3213</v>
      </c>
      <c t="s" r="AB121">
        <v>3215</v>
      </c>
      <c t="s" r="AC121">
        <v>3221</v>
      </c>
      <c t="s" r="AD121">
        <v>3223</v>
      </c>
      <c t="s" r="AE121">
        <v>3219</v>
      </c>
      <c t="s" r="AF121">
        <v>3220</v>
      </c>
      <c t="s" r="AG121">
        <v>3224</v>
      </c>
    </row>
    <row r="122">
      <c t="s" r="A122">
        <v>693</v>
      </c>
      <c r="B122">
        <v>683</v>
      </c>
      <c t="s" r="K122">
        <v>3228</v>
      </c>
      <c t="s" r="L122">
        <v>3227</v>
      </c>
      <c t="s" r="M122">
        <v>3230</v>
      </c>
      <c t="s" r="N122">
        <v>3229</v>
      </c>
      <c t="s" r="O122">
        <v>3231</v>
      </c>
      <c t="s" r="P122">
        <v>3232</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7.29"/>
    <col min="2" customWidth="1" max="2" width="4.43"/>
    <col min="3" customWidth="1" max="3" width="4.86"/>
    <col min="4" customWidth="1" max="4" width="26.14"/>
    <col min="5" customWidth="1" max="5" width="4.14"/>
    <col min="6" customWidth="1" max="6" width="19.71"/>
    <col min="7" customWidth="1" max="7" width="13.57"/>
    <col min="8" customWidth="1" max="8" width="12.57"/>
    <col min="9" customWidth="1" max="9" width="8.43"/>
    <col min="10" customWidth="1" max="10" width="7.71"/>
    <col min="11" customWidth="1" max="11" width="7.0"/>
    <col min="12" customWidth="1" max="12" width="13.71"/>
    <col min="13" customWidth="1" max="14" width="9.86"/>
    <col min="15" customWidth="1" max="15" width="28.86"/>
  </cols>
  <sheetData>
    <row customHeight="1" r="1" ht="63.75">
      <c t="s" s="55" r="A1">
        <v>787</v>
      </c>
      <c t="s" s="55" r="B1">
        <v>788</v>
      </c>
      <c t="s" s="55" r="C1">
        <v>789</v>
      </c>
      <c t="s" s="55" r="D1">
        <v>790</v>
      </c>
      <c t="s" s="55" r="E1">
        <v>791</v>
      </c>
      <c t="s" s="55" r="F1">
        <v>792</v>
      </c>
      <c t="s" s="55" r="G1">
        <v>793</v>
      </c>
      <c t="s" s="55" r="H1">
        <v>794</v>
      </c>
      <c t="s" s="55" r="I1">
        <v>795</v>
      </c>
      <c t="s" s="55" r="J1">
        <v>796</v>
      </c>
      <c t="s" s="55" r="K1">
        <v>797</v>
      </c>
      <c t="s" s="55" r="L1">
        <v>798</v>
      </c>
      <c t="s" s="55" r="M1">
        <v>799</v>
      </c>
      <c t="s" s="55" r="N1">
        <v>800</v>
      </c>
      <c t="s" s="55" r="O1">
        <v>16</v>
      </c>
    </row>
    <row customHeight="1" r="2" ht="15.0">
      <c s="157" r="A2"/>
      <c s="157" r="B2"/>
      <c s="157" r="C2"/>
      <c s="157" r="D2"/>
      <c s="157" r="E2"/>
      <c s="157" r="F2"/>
      <c s="100" r="G2"/>
      <c s="100" r="H2"/>
      <c s="100" r="I2"/>
      <c s="100" r="J2"/>
      <c s="157" r="K2">
        <f>(I2-J2)/10</f>
        <v>0</v>
      </c>
      <c s="221" r="L2"/>
      <c s="157" r="M2"/>
      <c s="157" r="N2"/>
      <c s="157" r="O2"/>
    </row>
    <row customHeight="1" r="3" ht="15.0">
      <c t="s" s="157" r="A3">
        <v>19</v>
      </c>
      <c s="157" r="B3">
        <v>1</v>
      </c>
      <c s="157" r="C3">
        <v>79</v>
      </c>
      <c t="s" r="D3">
        <v>801</v>
      </c>
      <c t="s" s="157" r="E3">
        <v>802</v>
      </c>
      <c t="s" s="157" r="F3">
        <v>803</v>
      </c>
      <c s="100" r="G3">
        <v>0</v>
      </c>
      <c s="100" r="H3">
        <v>7.5</v>
      </c>
      <c s="100" r="I3">
        <v>10</v>
      </c>
      <c s="100" r="J3">
        <v>0</v>
      </c>
      <c s="157" r="K3">
        <f>(I3-J3)/10</f>
        <v>1</v>
      </c>
      <c s="157" r="L3">
        <v>0</v>
      </c>
      <c s="100" r="M3">
        <v>4.999</v>
      </c>
      <c s="157" r="N3"/>
      <c t="s" s="157" r="O3">
        <v>804</v>
      </c>
    </row>
    <row customHeight="1" r="4" ht="15.0">
      <c t="s" s="157" r="A4">
        <v>19</v>
      </c>
      <c s="157" r="B4">
        <v>1</v>
      </c>
      <c s="157" r="C4">
        <v>79</v>
      </c>
      <c t="s" s="220" r="D4">
        <v>805</v>
      </c>
      <c t="s" s="157" r="E4">
        <v>802</v>
      </c>
      <c t="s" s="157" r="F4">
        <v>806</v>
      </c>
      <c s="100" r="G4">
        <v>0</v>
      </c>
      <c s="100" r="H4">
        <v>80</v>
      </c>
      <c s="100" r="I4">
        <v>80</v>
      </c>
      <c s="100" r="J4">
        <v>20</v>
      </c>
      <c s="157" r="K4">
        <f>(I4-J4)/10</f>
        <v>6</v>
      </c>
      <c s="157" r="L4">
        <v>23.7</v>
      </c>
      <c s="100" r="M4">
        <v>0.6175</v>
      </c>
      <c s="157" r="N4"/>
      <c t="s" s="157" r="O4">
        <v>807</v>
      </c>
    </row>
    <row customHeight="1" r="5" ht="15.0">
      <c t="s" s="157" r="A5">
        <v>19</v>
      </c>
      <c s="157" r="B5">
        <v>1</v>
      </c>
      <c s="157" r="C5">
        <v>79</v>
      </c>
      <c t="s" r="D5">
        <v>808</v>
      </c>
      <c t="s" s="157" r="E5">
        <v>802</v>
      </c>
      <c t="s" s="157" r="F5">
        <v>809</v>
      </c>
      <c s="100" r="G5">
        <v>0</v>
      </c>
      <c s="100" r="H5">
        <v>120</v>
      </c>
      <c s="100" r="I5">
        <v>120</v>
      </c>
      <c s="100" r="J5">
        <v>0</v>
      </c>
      <c s="157" r="K5">
        <f>(I5-J5)/10</f>
        <v>12</v>
      </c>
      <c s="157" r="L5">
        <v>0</v>
      </c>
      <c s="100" r="M5">
        <v>4.1652</v>
      </c>
      <c s="157" r="N5"/>
      <c t="s" s="157" r="O5">
        <v>810</v>
      </c>
    </row>
    <row customHeight="1" r="6" ht="15.0">
      <c t="s" s="157" r="A6">
        <v>19</v>
      </c>
      <c s="157" r="B6">
        <v>1</v>
      </c>
      <c s="157" r="C6">
        <v>79</v>
      </c>
      <c t="s" r="D6">
        <v>811</v>
      </c>
      <c t="s" s="157" r="E6">
        <v>802</v>
      </c>
      <c t="s" s="157" r="F6">
        <v>806</v>
      </c>
      <c s="100" r="G6">
        <v>23.7</v>
      </c>
      <c s="100" r="H6">
        <v>80</v>
      </c>
      <c s="100" r="I6">
        <v>80</v>
      </c>
      <c s="100" r="J6">
        <v>20</v>
      </c>
      <c s="157" r="K6">
        <f>(I6-J6)/10</f>
        <v>6</v>
      </c>
      <c s="157" r="L6">
        <v>30</v>
      </c>
      <c s="157" r="M6"/>
      <c s="157" r="N6"/>
      <c t="s" s="157" r="O6">
        <v>812</v>
      </c>
    </row>
    <row customHeight="1" r="7" ht="15.0">
      <c t="s" s="157" r="A7">
        <v>19</v>
      </c>
      <c s="157" r="B7">
        <v>1</v>
      </c>
      <c s="157" r="C7">
        <v>79</v>
      </c>
      <c t="s" r="D7">
        <v>813</v>
      </c>
      <c t="s" s="157" r="E7">
        <v>814</v>
      </c>
      <c t="s" s="157" r="F7">
        <v>815</v>
      </c>
      <c s="100" r="G7">
        <v>-0.5</v>
      </c>
      <c s="100" r="H7">
        <v>7.5</v>
      </c>
      <c s="100" r="I7">
        <v>10</v>
      </c>
      <c s="100" r="J7">
        <v>0</v>
      </c>
      <c s="157" r="K7">
        <f>(I7-J7)/10</f>
        <v>1</v>
      </c>
      <c s="157" r="L7">
        <v>0.005</v>
      </c>
      <c s="157" r="M7"/>
      <c s="157" r="N7"/>
      <c s="157" r="O7"/>
    </row>
    <row customHeight="1" r="8" ht="15.0">
      <c t="s" s="157" r="A8">
        <v>19</v>
      </c>
      <c s="157" r="B8">
        <v>1</v>
      </c>
      <c s="157" r="C8">
        <v>79</v>
      </c>
      <c t="s" s="220" r="D8">
        <v>816</v>
      </c>
      <c t="s" s="157" r="E8">
        <v>814</v>
      </c>
      <c t="s" s="157" r="F8">
        <v>817</v>
      </c>
      <c s="100" r="G8">
        <v>-5</v>
      </c>
      <c s="100" r="H8">
        <v>85</v>
      </c>
      <c s="100" r="I8">
        <v>80</v>
      </c>
      <c s="100" r="J8">
        <v>20</v>
      </c>
      <c s="157" r="K8">
        <f>(I8-J8)/10</f>
        <v>6</v>
      </c>
      <c s="157" r="L8">
        <v>28.405</v>
      </c>
      <c s="157" r="M8"/>
      <c s="157" r="N8"/>
      <c s="157" r="O8"/>
    </row>
    <row customHeight="1" r="9" ht="15.0">
      <c t="s" s="157" r="A9">
        <v>19</v>
      </c>
      <c s="157" r="B9">
        <v>1</v>
      </c>
      <c s="157" r="C9">
        <v>79</v>
      </c>
      <c t="s" r="D9">
        <v>818</v>
      </c>
      <c t="s" s="157" r="E9">
        <v>814</v>
      </c>
      <c t="s" s="157" r="F9">
        <v>819</v>
      </c>
      <c s="100" r="G9">
        <v>-5</v>
      </c>
      <c s="100" r="H9">
        <v>125</v>
      </c>
      <c s="100" r="I9">
        <v>120</v>
      </c>
      <c s="100" r="J9">
        <v>0</v>
      </c>
      <c s="157" r="K9">
        <f>(I9-J9)/10</f>
        <v>12</v>
      </c>
      <c s="157" r="L9">
        <v>0.117</v>
      </c>
      <c s="157" r="M9"/>
      <c s="157" r="N9"/>
      <c s="157" r="O9"/>
    </row>
    <row customHeight="1" r="10" ht="15.0">
      <c t="s" s="157" r="A10">
        <v>19</v>
      </c>
      <c s="157" r="B10">
        <v>1</v>
      </c>
      <c s="157" r="C10">
        <v>79</v>
      </c>
      <c t="s" r="D10">
        <v>820</v>
      </c>
      <c t="s" s="157" r="E10">
        <v>814</v>
      </c>
      <c t="s" s="157" r="F10">
        <v>817</v>
      </c>
      <c s="100" r="G10">
        <v>-5</v>
      </c>
      <c s="100" r="H10">
        <v>85</v>
      </c>
      <c s="100" r="I10">
        <v>80</v>
      </c>
      <c s="100" r="J10">
        <v>20</v>
      </c>
      <c s="157" r="K10">
        <f>(I10-J10)/10</f>
        <v>6</v>
      </c>
      <c s="157" r="L10">
        <v>41.289</v>
      </c>
      <c s="157" r="M10"/>
      <c s="157" r="N10"/>
      <c t="s" s="157" r="O10">
        <v>821</v>
      </c>
    </row>
    <row customHeight="1" r="11" ht="15.0">
      <c t="s" s="157" r="A11">
        <v>19</v>
      </c>
      <c s="157" r="B11">
        <v>1</v>
      </c>
      <c s="157" r="C11">
        <v>79</v>
      </c>
      <c t="s" s="157" r="D11">
        <v>822</v>
      </c>
      <c t="s" s="157" r="E11">
        <v>823</v>
      </c>
      <c t="s" s="157" r="F11">
        <v>824</v>
      </c>
      <c t="s" s="100" r="G11">
        <v>825</v>
      </c>
      <c t="s" s="100" r="H11">
        <v>826</v>
      </c>
      <c s="100" r="I11"/>
      <c s="100" r="J11"/>
      <c s="157" r="K11">
        <f>(I11-J11)/10</f>
        <v>0</v>
      </c>
      <c s="157" r="L11">
        <v>255</v>
      </c>
      <c s="157" r="M11"/>
      <c s="157" r="N11"/>
      <c s="157" r="O11"/>
    </row>
    <row customHeight="1" r="12" ht="15.0">
      <c t="s" s="157" r="A12">
        <v>19</v>
      </c>
      <c s="157" r="B12">
        <v>1</v>
      </c>
      <c s="157" r="C12">
        <v>79</v>
      </c>
      <c t="s" s="157" r="D12">
        <v>827</v>
      </c>
      <c t="s" s="157" r="E12">
        <v>823</v>
      </c>
      <c t="s" s="157" r="F12">
        <v>828</v>
      </c>
      <c t="s" s="100" r="G12">
        <v>825</v>
      </c>
      <c t="s" s="100" r="H12">
        <v>826</v>
      </c>
      <c s="100" r="I12"/>
      <c s="100" r="J12"/>
      <c s="157" r="K12">
        <f>(I12-J12)/10</f>
        <v>0</v>
      </c>
      <c s="157" r="L12">
        <v>255</v>
      </c>
      <c s="157" r="M12"/>
      <c s="157" r="N12"/>
      <c s="157" r="O12"/>
    </row>
    <row customHeight="1" r="13" ht="15.0">
      <c t="s" s="157" r="A13">
        <v>19</v>
      </c>
      <c s="157" r="B13">
        <v>1</v>
      </c>
      <c s="157" r="C13">
        <v>79</v>
      </c>
      <c t="s" s="157" r="D13">
        <v>829</v>
      </c>
      <c t="s" s="157" r="E13">
        <v>830</v>
      </c>
      <c t="s" s="157" r="F13">
        <v>831</v>
      </c>
      <c t="s" s="100" r="G13">
        <v>789</v>
      </c>
      <c t="s" s="100" r="H13">
        <v>832</v>
      </c>
      <c s="100" r="I13"/>
      <c s="100" r="J13"/>
      <c s="157" r="K13">
        <f>(I13-J13)/10</f>
        <v>0</v>
      </c>
      <c s="157" r="L13">
        <v>0</v>
      </c>
      <c s="157" r="M13"/>
      <c s="157" r="N13"/>
      <c s="157" r="O13"/>
    </row>
    <row customHeight="1" r="14" ht="15.0">
      <c t="s" s="157" r="A14">
        <v>19</v>
      </c>
      <c s="157" r="B14">
        <v>1</v>
      </c>
      <c s="157" r="C14">
        <v>79</v>
      </c>
      <c t="s" s="157" r="D14">
        <v>833</v>
      </c>
      <c t="s" s="157" r="E14">
        <v>830</v>
      </c>
      <c t="s" s="157" r="F14">
        <v>834</v>
      </c>
      <c t="s" s="100" r="G14">
        <v>825</v>
      </c>
      <c t="s" s="100" r="H14">
        <v>826</v>
      </c>
      <c s="100" r="I14"/>
      <c s="100" r="J14"/>
      <c s="157" r="K14">
        <f>(I14-J14)/10</f>
        <v>0</v>
      </c>
      <c s="157" r="L14">
        <v>255</v>
      </c>
      <c s="157" r="M14"/>
      <c s="157" r="N14"/>
      <c s="157" r="O14"/>
    </row>
    <row customHeight="1" r="15" ht="15.0">
      <c t="s" s="157" r="A15">
        <v>19</v>
      </c>
      <c s="157" r="B15">
        <v>1</v>
      </c>
      <c s="157" r="C15">
        <v>79</v>
      </c>
      <c t="s" s="157" r="D15">
        <v>835</v>
      </c>
      <c t="s" s="157" r="E15">
        <v>830</v>
      </c>
      <c t="s" s="157" r="F15">
        <v>836</v>
      </c>
      <c t="s" s="100" r="G15">
        <v>825</v>
      </c>
      <c t="s" s="100" r="H15">
        <v>826</v>
      </c>
      <c s="100" r="I15"/>
      <c s="100" r="J15"/>
      <c s="157" r="K15">
        <f>(I15-J15)/10</f>
        <v>0</v>
      </c>
      <c s="157" r="L15">
        <v>255</v>
      </c>
      <c s="157" r="M15"/>
      <c s="157" r="N15"/>
      <c s="157" r="O15"/>
    </row>
    <row customHeight="1" r="16" ht="15.0">
      <c t="s" s="157" r="A16">
        <v>19</v>
      </c>
      <c s="157" r="B16">
        <v>1</v>
      </c>
      <c s="157" r="C16">
        <v>79</v>
      </c>
      <c t="s" s="157" r="D16">
        <v>837</v>
      </c>
      <c t="s" s="157" r="E16">
        <v>830</v>
      </c>
      <c t="s" s="157" r="F16">
        <v>838</v>
      </c>
      <c t="s" s="100" r="G16">
        <v>825</v>
      </c>
      <c t="s" s="100" r="H16">
        <v>826</v>
      </c>
      <c s="100" r="I16"/>
      <c s="100" r="J16"/>
      <c s="157" r="K16">
        <f>(I16-J16)/10</f>
        <v>0</v>
      </c>
      <c s="157" r="L16">
        <v>255</v>
      </c>
      <c s="157" r="M16"/>
      <c s="157" r="N16"/>
      <c s="157" r="O16"/>
    </row>
    <row customHeight="1" r="17" ht="15.0">
      <c t="s" s="157" r="A17">
        <v>19</v>
      </c>
      <c s="157" r="B17">
        <v>1</v>
      </c>
      <c s="157" r="C17">
        <v>79</v>
      </c>
      <c t="s" s="157" r="D17">
        <v>839</v>
      </c>
      <c t="s" s="157" r="E17">
        <v>830</v>
      </c>
      <c t="s" s="157" r="F17">
        <v>840</v>
      </c>
      <c t="s" s="100" r="G17">
        <v>825</v>
      </c>
      <c t="s" s="100" r="H17">
        <v>826</v>
      </c>
      <c s="100" r="I17"/>
      <c s="100" r="J17"/>
      <c s="157" r="K17">
        <f>(I17-J17)/10</f>
        <v>0</v>
      </c>
      <c s="157" r="L17">
        <v>255</v>
      </c>
      <c s="157" r="M17"/>
      <c s="157" r="N17"/>
      <c s="157" r="O17"/>
    </row>
    <row customHeight="1" r="18" ht="15.0">
      <c t="s" s="157" r="A18">
        <v>19</v>
      </c>
      <c s="157" r="B18">
        <v>1</v>
      </c>
      <c s="157" r="C18">
        <v>79</v>
      </c>
      <c t="s" s="157" r="D18">
        <v>841</v>
      </c>
      <c t="s" s="157" r="E18">
        <v>830</v>
      </c>
      <c t="s" s="157" r="F18">
        <v>842</v>
      </c>
      <c t="s" s="100" r="G18">
        <v>825</v>
      </c>
      <c t="s" s="100" r="H18">
        <v>826</v>
      </c>
      <c s="100" r="I18"/>
      <c s="100" r="J18"/>
      <c s="157" r="K18">
        <f>(I18-J18)/10</f>
        <v>0</v>
      </c>
      <c s="157" r="L18">
        <v>255</v>
      </c>
      <c s="157" r="M18"/>
      <c s="157" r="N18"/>
      <c s="157" r="O18"/>
    </row>
    <row customHeight="1" r="19" ht="15.0">
      <c t="s" s="157" r="A19">
        <v>19</v>
      </c>
      <c s="157" r="B19">
        <v>1</v>
      </c>
      <c s="157" r="C19">
        <v>79</v>
      </c>
      <c t="s" s="157" r="D19">
        <v>843</v>
      </c>
      <c t="s" s="157" r="E19">
        <v>830</v>
      </c>
      <c t="s" s="157" r="F19">
        <v>844</v>
      </c>
      <c t="s" s="100" r="G19">
        <v>825</v>
      </c>
      <c t="s" s="100" r="H19">
        <v>826</v>
      </c>
      <c s="100" r="I19"/>
      <c s="100" r="J19"/>
      <c s="157" r="K19">
        <f>(I19-J19)/10</f>
        <v>0</v>
      </c>
      <c s="157" r="L19">
        <v>255</v>
      </c>
      <c s="157" r="M19"/>
      <c s="157" r="N19"/>
      <c s="157" r="O19"/>
    </row>
    <row customHeight="1" r="20" ht="15.0">
      <c t="s" s="157" r="A20">
        <v>19</v>
      </c>
      <c s="157" r="B20">
        <v>1</v>
      </c>
      <c s="157" r="C20">
        <v>79</v>
      </c>
      <c t="s" s="157" r="D20">
        <v>845</v>
      </c>
      <c t="s" s="157" r="E20">
        <v>830</v>
      </c>
      <c t="s" s="157" r="F20">
        <v>846</v>
      </c>
      <c t="s" s="100" r="G20">
        <v>847</v>
      </c>
      <c t="s" s="100" r="H20">
        <v>848</v>
      </c>
      <c s="100" r="I20"/>
      <c s="100" r="J20"/>
      <c s="157" r="K20">
        <f>(I20-J20)/10</f>
        <v>0</v>
      </c>
      <c s="157" r="L20">
        <v>255</v>
      </c>
      <c s="157" r="M20"/>
      <c s="157" r="N20"/>
      <c s="157" r="O20"/>
    </row>
    <row customHeight="1" r="21" ht="15.0">
      <c t="s" s="157" r="A21">
        <v>19</v>
      </c>
      <c s="157" r="B21">
        <v>1</v>
      </c>
      <c s="157" r="C21">
        <v>79</v>
      </c>
      <c t="s" s="157" r="D21">
        <v>849</v>
      </c>
      <c t="s" s="157" r="E21">
        <v>830</v>
      </c>
      <c t="s" s="157" r="F21">
        <v>850</v>
      </c>
      <c t="s" s="100" r="G21">
        <v>789</v>
      </c>
      <c t="s" s="100" r="H21">
        <v>832</v>
      </c>
      <c s="100" r="I21"/>
      <c s="100" r="J21"/>
      <c s="157" r="K21">
        <f>(I21-J21)/10</f>
        <v>0</v>
      </c>
      <c s="157" r="L21">
        <v>0</v>
      </c>
      <c s="157" r="M21"/>
      <c s="157" r="N21"/>
      <c s="157" r="O21"/>
    </row>
    <row customHeight="1" r="22" ht="15.0">
      <c t="s" s="157" r="A22">
        <v>19</v>
      </c>
      <c s="157" r="B22">
        <v>1</v>
      </c>
      <c s="157" r="C22">
        <v>79</v>
      </c>
      <c t="s" s="157" r="D22">
        <v>851</v>
      </c>
      <c t="s" s="157" r="E22">
        <v>830</v>
      </c>
      <c t="s" s="157" r="F22">
        <v>852</v>
      </c>
      <c t="s" s="100" r="G22">
        <v>825</v>
      </c>
      <c t="s" s="100" r="H22">
        <v>826</v>
      </c>
      <c s="100" r="I22"/>
      <c s="100" r="J22"/>
      <c s="157" r="K22">
        <f>(I22-J22)/10</f>
        <v>0</v>
      </c>
      <c s="157" r="L22">
        <v>255</v>
      </c>
      <c s="157" r="M22"/>
      <c s="157" r="N22"/>
      <c s="157" r="O22"/>
    </row>
    <row customHeight="1" r="23" ht="15.0">
      <c t="s" s="157" r="A23">
        <v>19</v>
      </c>
      <c s="157" r="B23">
        <v>1</v>
      </c>
      <c s="157" r="C23">
        <v>79</v>
      </c>
      <c t="s" s="157" r="D23">
        <v>853</v>
      </c>
      <c t="s" s="157" r="E23">
        <v>830</v>
      </c>
      <c t="s" s="157" r="F23">
        <v>854</v>
      </c>
      <c t="s" s="100" r="G23">
        <v>825</v>
      </c>
      <c t="s" s="100" r="H23">
        <v>826</v>
      </c>
      <c s="100" r="I23"/>
      <c s="100" r="J23"/>
      <c s="157" r="K23">
        <f>(I23-J23)/10</f>
        <v>0</v>
      </c>
      <c s="157" r="L23">
        <v>0</v>
      </c>
      <c s="157" r="M23"/>
      <c s="157" r="N23"/>
      <c s="157" r="O23"/>
    </row>
    <row customHeight="1" r="24" ht="15.0">
      <c t="s" s="157" r="A24">
        <v>19</v>
      </c>
      <c s="157" r="B24">
        <v>1</v>
      </c>
      <c s="157" r="C24">
        <v>79</v>
      </c>
      <c t="s" s="157" r="D24">
        <v>855</v>
      </c>
      <c t="s" s="157" r="E24">
        <v>830</v>
      </c>
      <c t="s" s="157" r="F24">
        <v>856</v>
      </c>
      <c t="s" s="100" r="G24">
        <v>825</v>
      </c>
      <c t="s" s="100" r="H24">
        <v>826</v>
      </c>
      <c s="100" r="I24"/>
      <c s="100" r="J24"/>
      <c s="157" r="K24">
        <f>(I24-J24)/10</f>
        <v>0</v>
      </c>
      <c s="157" r="L24">
        <v>255</v>
      </c>
      <c s="157" r="M24"/>
      <c s="157" r="N24"/>
      <c s="157" r="O24"/>
    </row>
    <row customHeight="1" r="25" ht="15.0">
      <c t="s" s="157" r="A25">
        <v>19</v>
      </c>
      <c s="157" r="B25">
        <v>1</v>
      </c>
      <c s="157" r="C25">
        <v>79</v>
      </c>
      <c t="s" s="157" r="D25">
        <v>857</v>
      </c>
      <c t="s" s="157" r="E25">
        <v>830</v>
      </c>
      <c t="s" s="157" r="F25">
        <v>858</v>
      </c>
      <c t="s" s="100" r="G25">
        <v>825</v>
      </c>
      <c t="s" s="100" r="H25">
        <v>826</v>
      </c>
      <c s="100" r="I25"/>
      <c s="100" r="J25"/>
      <c s="157" r="K25">
        <f>(I25-J25)/10</f>
        <v>0</v>
      </c>
      <c s="157" r="L25">
        <v>0</v>
      </c>
      <c s="157" r="M25"/>
      <c s="157" r="N25"/>
      <c s="157" r="O25"/>
    </row>
    <row customHeight="1" r="26" ht="15.0">
      <c t="s" s="157" r="A26">
        <v>19</v>
      </c>
      <c s="157" r="B26">
        <v>1</v>
      </c>
      <c s="157" r="C26">
        <v>79</v>
      </c>
      <c t="s" s="157" r="D26">
        <v>859</v>
      </c>
      <c t="s" s="157" r="E26">
        <v>830</v>
      </c>
      <c t="s" s="157" r="F26">
        <v>860</v>
      </c>
      <c t="s" s="100" r="G26">
        <v>825</v>
      </c>
      <c t="s" s="100" r="H26">
        <v>826</v>
      </c>
      <c s="100" r="I26"/>
      <c s="100" r="J26"/>
      <c s="157" r="K26">
        <f>(I26-J26)/10</f>
        <v>0</v>
      </c>
      <c s="157" r="L26">
        <v>255</v>
      </c>
      <c s="157" r="M26"/>
      <c s="157" r="N26"/>
      <c s="157" r="O26"/>
    </row>
    <row customHeight="1" r="27" ht="15.0">
      <c t="s" s="157" r="A27">
        <v>19</v>
      </c>
      <c s="157" r="B27">
        <v>1</v>
      </c>
      <c s="157" r="C27">
        <v>79</v>
      </c>
      <c t="s" s="157" r="D27">
        <v>861</v>
      </c>
      <c t="s" s="157" r="E27">
        <v>830</v>
      </c>
      <c t="s" s="157" r="F27">
        <v>862</v>
      </c>
      <c t="s" s="100" r="G27">
        <v>847</v>
      </c>
      <c t="s" s="100" r="H27">
        <v>848</v>
      </c>
      <c s="100" r="I27"/>
      <c s="100" r="J27"/>
      <c s="157" r="K27">
        <f>(I27-J27)/10</f>
        <v>0</v>
      </c>
      <c s="157" r="L27">
        <v>255</v>
      </c>
      <c s="157" r="M27"/>
      <c s="157" r="N27"/>
      <c s="157" r="O27"/>
    </row>
    <row customHeight="1" r="28" ht="15.0">
      <c s="157" r="A28"/>
      <c s="157" r="B28"/>
      <c s="157" r="C28"/>
      <c s="157" r="D28"/>
      <c s="157" r="E28"/>
      <c s="157" r="F28"/>
      <c s="100" r="G28"/>
      <c s="100" r="H28"/>
      <c s="100" r="I28"/>
      <c s="100" r="J28"/>
      <c s="157" r="K28">
        <f>(I28-J28)/10</f>
        <v>0</v>
      </c>
      <c s="157" r="L28"/>
      <c s="157" r="M28"/>
      <c s="157" r="N28"/>
      <c s="157" r="O28"/>
    </row>
    <row customHeight="1" r="29" ht="15.0">
      <c t="s" s="157" r="A29">
        <v>19</v>
      </c>
      <c s="157" r="B29">
        <v>2</v>
      </c>
      <c s="157" r="C29">
        <v>81</v>
      </c>
      <c t="s" s="157" r="D29">
        <v>863</v>
      </c>
      <c t="s" s="157" r="E29">
        <v>802</v>
      </c>
      <c t="s" s="157" r="F29">
        <v>864</v>
      </c>
      <c s="100" r="G29">
        <v>0</v>
      </c>
      <c s="100" r="H29">
        <v>120</v>
      </c>
      <c s="100" r="I29">
        <v>130</v>
      </c>
      <c s="100" r="J29">
        <v>0</v>
      </c>
      <c s="157" r="K29">
        <f>(I29-J29)/10</f>
        <v>13</v>
      </c>
      <c s="157" r="L29">
        <v>120</v>
      </c>
      <c s="100" r="M29">
        <v>9.232</v>
      </c>
      <c s="100" r="N29">
        <v>9.232</v>
      </c>
      <c t="s" s="157" r="O29">
        <v>865</v>
      </c>
    </row>
    <row customHeight="1" r="30" ht="15.0">
      <c t="s" s="157" r="A30">
        <v>19</v>
      </c>
      <c s="157" r="B30">
        <v>2</v>
      </c>
      <c s="157" r="C30">
        <v>81</v>
      </c>
      <c t="s" s="157" r="D30">
        <v>866</v>
      </c>
      <c t="s" s="157" r="E30">
        <v>802</v>
      </c>
      <c t="s" s="157" r="F30">
        <v>867</v>
      </c>
      <c s="100" r="G30">
        <v>58</v>
      </c>
      <c s="100" r="H30">
        <v>234</v>
      </c>
      <c s="100" r="I30">
        <v>390</v>
      </c>
      <c s="100" r="J30">
        <v>30</v>
      </c>
      <c s="157" r="K30">
        <f>(I30-J30)/10</f>
        <v>36</v>
      </c>
      <c s="157" r="L30">
        <v>90.1</v>
      </c>
      <c s="100" r="M30">
        <v>1.6714</v>
      </c>
      <c s="100" r="N30">
        <v>1.6679</v>
      </c>
      <c s="157" r="O30"/>
    </row>
    <row customHeight="1" r="31" ht="15.0">
      <c t="s" s="157" r="A31">
        <v>19</v>
      </c>
      <c s="157" r="B31">
        <v>2</v>
      </c>
      <c s="157" r="C31">
        <v>81</v>
      </c>
      <c t="s" s="157" r="D31">
        <v>868</v>
      </c>
      <c t="s" s="157" r="E31">
        <v>814</v>
      </c>
      <c t="s" s="157" r="F31">
        <v>869</v>
      </c>
      <c s="100" r="G31">
        <v>-1</v>
      </c>
      <c s="100" r="H31">
        <v>125</v>
      </c>
      <c s="100" r="I31">
        <v>130</v>
      </c>
      <c s="100" r="J31">
        <v>0</v>
      </c>
      <c s="157" r="K31">
        <f>(I31-J31)/10</f>
        <v>13</v>
      </c>
      <c s="157" r="L31">
        <v>0.032</v>
      </c>
      <c s="157" r="M31"/>
      <c s="157" r="N31"/>
      <c s="157" r="O31"/>
    </row>
    <row customHeight="1" r="32" ht="15.0">
      <c t="s" s="157" r="A32">
        <v>19</v>
      </c>
      <c s="157" r="B32">
        <v>2</v>
      </c>
      <c s="157" r="C32">
        <v>81</v>
      </c>
      <c t="s" s="157" r="D32">
        <v>870</v>
      </c>
      <c t="s" s="157" r="E32">
        <v>814</v>
      </c>
      <c t="s" s="157" r="F32">
        <v>871</v>
      </c>
      <c s="100" r="G32">
        <v>-0.2</v>
      </c>
      <c s="100" r="H32">
        <v>1</v>
      </c>
      <c s="100" r="I32">
        <v>2</v>
      </c>
      <c s="100" r="J32">
        <v>0</v>
      </c>
      <c s="157" r="K32">
        <f>(I32-J32)/10</f>
        <v>0.2</v>
      </c>
      <c s="157" r="L32">
        <v>0</v>
      </c>
      <c s="157" r="M32"/>
      <c s="157" r="N32"/>
      <c s="157" r="O32"/>
    </row>
    <row customHeight="1" r="33" ht="15.0">
      <c t="s" s="157" r="A33">
        <v>19</v>
      </c>
      <c s="157" r="B33">
        <v>2</v>
      </c>
      <c s="157" r="C33">
        <v>81</v>
      </c>
      <c t="s" s="157" r="D33">
        <v>872</v>
      </c>
      <c t="s" s="157" r="E33">
        <v>814</v>
      </c>
      <c t="s" s="157" r="F33">
        <v>867</v>
      </c>
      <c s="100" r="G33">
        <v>-1</v>
      </c>
      <c s="100" r="H33">
        <v>240</v>
      </c>
      <c s="100" r="I33">
        <v>390</v>
      </c>
      <c s="100" r="J33">
        <v>30</v>
      </c>
      <c s="157" r="K33">
        <f>(I33-J33)/10</f>
        <v>36</v>
      </c>
      <c s="157" r="L33">
        <v>-29.6777</v>
      </c>
      <c s="157" r="M33"/>
      <c s="157" r="N33"/>
      <c s="157" r="O33"/>
    </row>
    <row customHeight="1" r="34" ht="15.0">
      <c t="s" s="157" r="A34">
        <v>19</v>
      </c>
      <c s="157" r="B34">
        <v>2</v>
      </c>
      <c s="157" r="C34">
        <v>81</v>
      </c>
      <c t="s" s="157" r="D34">
        <v>873</v>
      </c>
      <c t="s" s="157" r="E34">
        <v>814</v>
      </c>
      <c t="s" s="157" r="F34">
        <v>874</v>
      </c>
      <c s="100" r="G34">
        <v>0</v>
      </c>
      <c s="100" r="H34">
        <v>35</v>
      </c>
      <c s="100" r="I34">
        <v>100</v>
      </c>
      <c s="100" r="J34">
        <v>0</v>
      </c>
      <c s="157" r="K34">
        <f>(I34-J34)/10</f>
        <v>10</v>
      </c>
      <c s="157" r="L34">
        <v>0</v>
      </c>
      <c s="157" r="M34"/>
      <c s="157" r="N34"/>
      <c s="157" r="O34"/>
    </row>
    <row customHeight="1" r="35" ht="15.0">
      <c t="s" s="157" r="A35">
        <v>19</v>
      </c>
      <c s="157" r="B35">
        <v>2</v>
      </c>
      <c s="157" r="C35">
        <v>81</v>
      </c>
      <c t="s" s="157" r="D35">
        <v>875</v>
      </c>
      <c t="s" s="157" r="E35">
        <v>823</v>
      </c>
      <c t="s" s="157" r="F35">
        <v>876</v>
      </c>
      <c t="s" s="100" r="G35">
        <v>825</v>
      </c>
      <c t="s" s="100" r="H35">
        <v>826</v>
      </c>
      <c s="100" r="I35"/>
      <c s="100" r="J35"/>
      <c s="157" r="K35">
        <f>(I35-J35)/10</f>
        <v>0</v>
      </c>
      <c s="157" r="L35">
        <v>255</v>
      </c>
      <c s="157" r="M35"/>
      <c s="157" r="N35"/>
      <c s="157" r="O35"/>
    </row>
    <row customHeight="1" r="36" ht="15.0">
      <c t="s" s="157" r="A36">
        <v>19</v>
      </c>
      <c s="157" r="B36">
        <v>2</v>
      </c>
      <c s="157" r="C36">
        <v>81</v>
      </c>
      <c t="s" s="157" r="D36">
        <v>877</v>
      </c>
      <c t="s" s="157" r="E36">
        <v>830</v>
      </c>
      <c t="s" s="157" r="F36">
        <v>878</v>
      </c>
      <c t="s" s="100" r="G36">
        <v>789</v>
      </c>
      <c t="s" s="100" r="H36">
        <v>832</v>
      </c>
      <c s="100" r="I36"/>
      <c s="100" r="J36"/>
      <c s="157" r="K36">
        <f>(I36-J36)/10</f>
        <v>0</v>
      </c>
      <c s="157" r="L36">
        <v>0</v>
      </c>
      <c s="157" r="M36"/>
      <c s="157" r="N36"/>
      <c s="157" r="O36"/>
    </row>
    <row customHeight="1" r="37" ht="15.0">
      <c t="s" s="157" r="A37">
        <v>19</v>
      </c>
      <c s="157" r="B37">
        <v>2</v>
      </c>
      <c s="157" r="C37">
        <v>81</v>
      </c>
      <c t="s" s="157" r="D37">
        <v>879</v>
      </c>
      <c t="s" s="157" r="E37">
        <v>830</v>
      </c>
      <c t="s" s="157" r="F37">
        <v>880</v>
      </c>
      <c t="s" s="100" r="G37">
        <v>825</v>
      </c>
      <c t="s" s="100" r="H37">
        <v>826</v>
      </c>
      <c s="100" r="I37"/>
      <c s="100" r="J37"/>
      <c s="157" r="K37">
        <f>(I37-J37)/10</f>
        <v>0</v>
      </c>
      <c s="157" r="L37">
        <v>255</v>
      </c>
      <c s="157" r="M37"/>
      <c s="157" r="N37"/>
      <c s="157" r="O37"/>
    </row>
    <row customHeight="1" r="38" ht="15.0">
      <c t="s" s="157" r="A38">
        <v>19</v>
      </c>
      <c s="157" r="B38">
        <v>2</v>
      </c>
      <c s="157" r="C38">
        <v>81</v>
      </c>
      <c t="s" s="157" r="D38">
        <v>881</v>
      </c>
      <c t="s" s="157" r="E38">
        <v>830</v>
      </c>
      <c t="s" s="157" r="F38">
        <v>882</v>
      </c>
      <c t="s" s="100" r="G38">
        <v>825</v>
      </c>
      <c t="s" s="100" r="H38">
        <v>826</v>
      </c>
      <c s="100" r="I38"/>
      <c s="100" r="J38"/>
      <c s="157" r="K38">
        <f>(I38-J38)/10</f>
        <v>0</v>
      </c>
      <c s="157" r="L38">
        <v>255</v>
      </c>
      <c s="157" r="M38"/>
      <c s="157" r="N38"/>
      <c s="157" r="O38"/>
    </row>
    <row customHeight="1" r="39" ht="15.0">
      <c t="s" s="157" r="A39">
        <v>19</v>
      </c>
      <c s="157" r="B39">
        <v>2</v>
      </c>
      <c s="157" r="C39">
        <v>81</v>
      </c>
      <c t="s" s="157" r="D39">
        <v>883</v>
      </c>
      <c t="s" s="157" r="E39">
        <v>830</v>
      </c>
      <c t="s" s="157" r="F39">
        <v>884</v>
      </c>
      <c t="s" s="100" r="G39">
        <v>825</v>
      </c>
      <c t="s" s="100" r="H39">
        <v>826</v>
      </c>
      <c s="100" r="I39"/>
      <c s="100" r="J39"/>
      <c s="157" r="K39">
        <f>(I39-J39)/10</f>
        <v>0</v>
      </c>
      <c s="157" r="L39">
        <v>255</v>
      </c>
      <c s="157" r="M39"/>
      <c s="157" r="N39"/>
      <c s="157" r="O39"/>
    </row>
    <row customHeight="1" r="40" ht="15.0">
      <c t="s" s="157" r="A40">
        <v>19</v>
      </c>
      <c s="157" r="B40">
        <v>2</v>
      </c>
      <c s="157" r="C40">
        <v>81</v>
      </c>
      <c t="s" s="157" r="D40">
        <v>885</v>
      </c>
      <c t="s" s="157" r="E40">
        <v>830</v>
      </c>
      <c t="s" s="157" r="F40">
        <v>886</v>
      </c>
      <c t="s" s="100" r="G40">
        <v>825</v>
      </c>
      <c t="s" s="100" r="H40">
        <v>826</v>
      </c>
      <c s="100" r="I40"/>
      <c s="100" r="J40"/>
      <c s="157" r="K40">
        <f>(I40-J40)/10</f>
        <v>0</v>
      </c>
      <c s="157" r="L40">
        <v>255</v>
      </c>
      <c s="157" r="M40"/>
      <c s="157" r="N40"/>
      <c s="157" r="O40"/>
    </row>
    <row customHeight="1" r="41" ht="15.0">
      <c t="s" s="157" r="A41">
        <v>19</v>
      </c>
      <c s="157" r="B41">
        <v>2</v>
      </c>
      <c s="157" r="C41">
        <v>81</v>
      </c>
      <c t="s" s="157" r="D41">
        <v>887</v>
      </c>
      <c t="s" s="157" r="E41">
        <v>830</v>
      </c>
      <c t="s" s="157" r="F41">
        <v>888</v>
      </c>
      <c t="s" s="100" r="G41">
        <v>889</v>
      </c>
      <c t="s" s="100" r="H41">
        <v>890</v>
      </c>
      <c s="100" r="I41"/>
      <c s="100" r="J41"/>
      <c s="157" r="K41">
        <f>(I41-J41)/10</f>
        <v>0</v>
      </c>
      <c s="157" r="L41">
        <v>255</v>
      </c>
      <c s="157" r="M41"/>
      <c s="157" r="N41"/>
      <c s="157" r="O41"/>
    </row>
    <row customHeight="1" r="42" ht="15.0">
      <c t="s" s="157" r="A42">
        <v>19</v>
      </c>
      <c s="157" r="B42">
        <v>2</v>
      </c>
      <c s="157" r="C42">
        <v>81</v>
      </c>
      <c t="s" s="157" r="D42">
        <v>891</v>
      </c>
      <c t="s" s="157" r="E42">
        <v>830</v>
      </c>
      <c t="s" s="157" r="F42">
        <v>892</v>
      </c>
      <c t="s" s="100" r="G42">
        <v>825</v>
      </c>
      <c t="s" s="100" r="H42">
        <v>826</v>
      </c>
      <c s="100" r="I42"/>
      <c s="100" r="J42"/>
      <c s="157" r="K42">
        <f>(I42-J42)/10</f>
        <v>0</v>
      </c>
      <c s="157" r="L42">
        <v>255</v>
      </c>
      <c s="157" r="M42"/>
      <c s="157" r="N42"/>
      <c s="157" r="O42"/>
    </row>
    <row customHeight="1" r="43" ht="15.0">
      <c t="s" s="157" r="A43">
        <v>19</v>
      </c>
      <c s="157" r="B43">
        <v>2</v>
      </c>
      <c s="157" r="C43">
        <v>81</v>
      </c>
      <c t="s" s="157" r="D43">
        <v>893</v>
      </c>
      <c t="s" s="157" r="E43">
        <v>830</v>
      </c>
      <c t="s" s="157" r="F43">
        <v>894</v>
      </c>
      <c t="s" s="100" r="G43">
        <v>825</v>
      </c>
      <c t="s" s="100" r="H43">
        <v>826</v>
      </c>
      <c s="100" r="I43"/>
      <c s="100" r="J43"/>
      <c s="157" r="K43">
        <f>(I43-J43)/10</f>
        <v>0</v>
      </c>
      <c s="157" r="L43">
        <v>255</v>
      </c>
      <c s="157" r="M43"/>
      <c s="157" r="N43"/>
      <c s="157" r="O43"/>
    </row>
    <row customHeight="1" r="44" ht="15.0">
      <c t="s" s="157" r="A44">
        <v>19</v>
      </c>
      <c s="157" r="B44">
        <v>2</v>
      </c>
      <c s="157" r="C44">
        <v>81</v>
      </c>
      <c t="s" s="157" r="D44">
        <v>895</v>
      </c>
      <c t="s" s="157" r="E44">
        <v>830</v>
      </c>
      <c t="s" s="157" r="F44">
        <v>896</v>
      </c>
      <c t="s" s="100" r="G44">
        <v>825</v>
      </c>
      <c t="s" s="100" r="H44">
        <v>826</v>
      </c>
      <c s="100" r="I44"/>
      <c s="100" r="J44"/>
      <c s="157" r="K44">
        <f>(I44-J44)/10</f>
        <v>0</v>
      </c>
      <c s="157" r="L44">
        <v>255</v>
      </c>
      <c s="157" r="M44"/>
      <c s="157" r="N44"/>
      <c s="157" r="O44"/>
    </row>
    <row customHeight="1" r="45" ht="15.0">
      <c t="s" s="157" r="A45">
        <v>19</v>
      </c>
      <c s="157" r="B45">
        <v>2</v>
      </c>
      <c s="157" r="C45">
        <v>81</v>
      </c>
      <c t="s" s="157" r="D45">
        <v>897</v>
      </c>
      <c t="s" s="157" r="E45">
        <v>830</v>
      </c>
      <c t="s" s="157" r="F45">
        <v>898</v>
      </c>
      <c t="s" s="100" r="G45">
        <v>890</v>
      </c>
      <c t="s" s="100" r="H45">
        <v>889</v>
      </c>
      <c s="100" r="I45"/>
      <c s="100" r="J45"/>
      <c s="157" r="K45">
        <f>(I45-J45)/10</f>
        <v>0</v>
      </c>
      <c s="157" r="L45">
        <v>0</v>
      </c>
      <c s="157" r="M45"/>
      <c s="157" r="N45"/>
      <c s="157" r="O45"/>
    </row>
    <row customHeight="1" r="46" ht="15.0">
      <c t="s" s="157" r="A46">
        <v>19</v>
      </c>
      <c s="157" r="B46">
        <v>2</v>
      </c>
      <c s="157" r="C46">
        <v>81</v>
      </c>
      <c t="s" s="157" r="D46">
        <v>899</v>
      </c>
      <c t="s" s="157" r="E46">
        <v>830</v>
      </c>
      <c t="s" s="157" r="F46">
        <v>900</v>
      </c>
      <c t="s" s="100" r="G46">
        <v>826</v>
      </c>
      <c t="s" s="100" r="H46">
        <v>825</v>
      </c>
      <c s="100" r="I46"/>
      <c s="100" r="J46"/>
      <c s="157" r="K46">
        <f>(I46-J46)/10</f>
        <v>0</v>
      </c>
      <c s="157" r="L46">
        <v>0</v>
      </c>
      <c s="157" r="M46"/>
      <c s="157" r="N46"/>
      <c s="157" r="O46"/>
    </row>
    <row customHeight="1" r="47" ht="15.0">
      <c t="s" s="157" r="A47">
        <v>19</v>
      </c>
      <c s="157" r="B47">
        <v>2</v>
      </c>
      <c s="157" r="C47">
        <v>81</v>
      </c>
      <c t="s" s="157" r="D47">
        <v>901</v>
      </c>
      <c t="s" s="157" r="E47">
        <v>830</v>
      </c>
      <c t="s" s="157" r="F47">
        <v>902</v>
      </c>
      <c t="s" s="100" r="G47">
        <v>825</v>
      </c>
      <c t="s" s="100" r="H47">
        <v>826</v>
      </c>
      <c s="100" r="I47"/>
      <c s="100" r="J47"/>
      <c s="157" r="K47">
        <f>(I47-J47)/10</f>
        <v>0</v>
      </c>
      <c s="157" r="L47">
        <v>0</v>
      </c>
      <c s="157" r="M47"/>
      <c s="157" r="N47"/>
      <c s="157" r="O47"/>
    </row>
    <row customHeight="1" r="48" ht="15.0">
      <c t="s" s="157" r="A48">
        <v>19</v>
      </c>
      <c s="157" r="B48">
        <v>2</v>
      </c>
      <c s="157" r="C48">
        <v>81</v>
      </c>
      <c t="s" s="157" r="D48">
        <v>903</v>
      </c>
      <c t="s" s="157" r="E48">
        <v>830</v>
      </c>
      <c t="s" s="157" r="F48">
        <v>904</v>
      </c>
      <c t="s" s="100" r="G48">
        <v>825</v>
      </c>
      <c t="s" s="100" r="H48">
        <v>826</v>
      </c>
      <c s="100" r="I48"/>
      <c s="100" r="J48"/>
      <c s="157" r="K48">
        <f>(I48-J48)/10</f>
        <v>0</v>
      </c>
      <c s="157" r="L48">
        <v>255</v>
      </c>
      <c s="157" r="M48"/>
      <c s="157" r="N48"/>
      <c s="157" r="O48"/>
    </row>
    <row customHeight="1" r="49" ht="15.0">
      <c t="s" s="157" r="A49">
        <v>19</v>
      </c>
      <c s="157" r="B49">
        <v>2</v>
      </c>
      <c s="157" r="C49">
        <v>81</v>
      </c>
      <c t="s" s="157" r="D49">
        <v>905</v>
      </c>
      <c t="s" s="157" r="E49">
        <v>830</v>
      </c>
      <c t="s" s="157" r="F49">
        <v>906</v>
      </c>
      <c t="s" s="100" r="G49">
        <v>847</v>
      </c>
      <c t="s" s="100" r="H49">
        <v>848</v>
      </c>
      <c s="100" r="I49"/>
      <c s="100" r="J49"/>
      <c s="157" r="K49">
        <f>(I49-J49)/10</f>
        <v>0</v>
      </c>
      <c s="157" r="L49">
        <v>255</v>
      </c>
      <c s="157" r="M49"/>
      <c s="157" r="N49"/>
      <c s="157" r="O49"/>
    </row>
    <row customHeight="1" r="50" ht="15.0">
      <c s="157" r="A50"/>
      <c s="157" r="B50"/>
      <c s="157" r="C50"/>
      <c s="157" r="D50"/>
      <c s="157" r="E50"/>
      <c s="157" r="F50"/>
      <c s="100" r="G50"/>
      <c s="100" r="H50"/>
      <c s="100" r="I50"/>
      <c s="100" r="J50"/>
      <c s="157" r="K50">
        <f>(I50-J50)/10</f>
        <v>0</v>
      </c>
      <c s="157" r="L50"/>
      <c s="157" r="M50"/>
      <c s="157" r="N50"/>
      <c s="157" r="O50"/>
    </row>
    <row customHeight="1" r="51" ht="15.0">
      <c t="s" s="157" r="A51">
        <v>29</v>
      </c>
      <c s="157" r="B51">
        <v>3</v>
      </c>
      <c s="157" r="C51">
        <v>70</v>
      </c>
      <c t="s" s="157" r="D51">
        <v>907</v>
      </c>
      <c t="s" s="157" r="E51">
        <v>802</v>
      </c>
      <c t="s" s="157" r="F51">
        <v>908</v>
      </c>
      <c s="100" r="G51">
        <v>0</v>
      </c>
      <c s="100" r="H51">
        <v>115</v>
      </c>
      <c s="100" r="I51">
        <v>115</v>
      </c>
      <c s="100" r="J51">
        <v>0</v>
      </c>
      <c s="157" r="K51">
        <f>(I51-J51)/10</f>
        <v>11.5</v>
      </c>
      <c s="157" r="L51">
        <v>31.8</v>
      </c>
      <c s="100" r="M51">
        <v>2.764</v>
      </c>
      <c s="100" r="N51">
        <v>2.7656</v>
      </c>
      <c t="s" s="157" r="O51">
        <v>909</v>
      </c>
    </row>
    <row customHeight="1" r="52" ht="15.0">
      <c t="s" s="157" r="A52">
        <v>29</v>
      </c>
      <c s="157" r="B52">
        <v>3</v>
      </c>
      <c s="157" r="C52">
        <v>70</v>
      </c>
      <c t="s" s="157" r="D52">
        <v>910</v>
      </c>
      <c t="s" s="157" r="E52">
        <v>802</v>
      </c>
      <c t="s" s="157" r="F52">
        <v>911</v>
      </c>
      <c s="100" r="G52">
        <v>0</v>
      </c>
      <c s="100" r="H52">
        <v>115</v>
      </c>
      <c s="100" r="I52">
        <v>115</v>
      </c>
      <c s="100" r="J52">
        <v>0</v>
      </c>
      <c s="157" r="K52">
        <f>(I52-J52)/10</f>
        <v>11.5</v>
      </c>
      <c s="157" r="L52">
        <v>86.05</v>
      </c>
      <c s="100" r="M52">
        <v>7.48</v>
      </c>
      <c s="100" r="N52">
        <v>7.483</v>
      </c>
      <c t="s" s="157" r="O52">
        <v>912</v>
      </c>
    </row>
    <row customHeight="1" r="53" ht="15.0">
      <c t="s" s="157" r="A53">
        <v>29</v>
      </c>
      <c s="157" r="B53">
        <v>3</v>
      </c>
      <c s="157" r="C53">
        <v>70</v>
      </c>
      <c t="s" s="157" r="D53">
        <v>913</v>
      </c>
      <c t="s" s="157" r="E53">
        <v>802</v>
      </c>
      <c t="s" s="157" r="F53">
        <v>914</v>
      </c>
      <c s="100" r="G53">
        <v>0</v>
      </c>
      <c s="100" r="H53">
        <v>115</v>
      </c>
      <c s="100" r="I53">
        <v>115</v>
      </c>
      <c s="100" r="J53">
        <v>0</v>
      </c>
      <c s="157" r="K53">
        <f>(I53-J53)/10</f>
        <v>11.5</v>
      </c>
      <c s="157" r="L53">
        <v>73.546</v>
      </c>
      <c s="100" r="M53">
        <v>6.392</v>
      </c>
      <c s="100" r="N53">
        <v>6.396</v>
      </c>
      <c t="s" s="157" r="O53">
        <v>915</v>
      </c>
    </row>
    <row customHeight="1" r="54" ht="15.0">
      <c t="s" s="157" r="A54">
        <v>29</v>
      </c>
      <c s="157" r="B54">
        <v>3</v>
      </c>
      <c s="157" r="C54">
        <v>70</v>
      </c>
      <c t="s" s="157" r="D54">
        <v>916</v>
      </c>
      <c t="s" s="157" r="E54">
        <v>814</v>
      </c>
      <c t="s" s="157" r="F54">
        <v>917</v>
      </c>
      <c s="100" r="G54">
        <v>-0.5</v>
      </c>
      <c s="100" r="H54">
        <v>100</v>
      </c>
      <c s="100" r="I54">
        <v>115</v>
      </c>
      <c s="100" r="J54">
        <v>0</v>
      </c>
      <c s="157" r="K54">
        <f>(I54-J54)/10</f>
        <v>11.5</v>
      </c>
      <c s="157" r="L54">
        <v>31.748</v>
      </c>
      <c s="157" r="M54"/>
      <c s="157" r="N54"/>
      <c s="157" r="O54"/>
    </row>
    <row customHeight="1" r="55" ht="15.0">
      <c t="s" s="157" r="A55">
        <v>29</v>
      </c>
      <c s="157" r="B55">
        <v>3</v>
      </c>
      <c s="157" r="C55">
        <v>70</v>
      </c>
      <c t="s" s="157" r="D55">
        <v>918</v>
      </c>
      <c t="s" s="157" r="E55">
        <v>814</v>
      </c>
      <c t="s" s="157" r="F55">
        <v>919</v>
      </c>
      <c s="100" r="G55">
        <v>-0.5</v>
      </c>
      <c s="100" r="H55">
        <v>100</v>
      </c>
      <c s="100" r="I55">
        <v>115</v>
      </c>
      <c s="100" r="J55">
        <v>0</v>
      </c>
      <c s="157" r="K55">
        <f>(I55-J55)/10</f>
        <v>11.5</v>
      </c>
      <c s="157" r="L55">
        <v>83.368</v>
      </c>
      <c s="157" r="M55"/>
      <c s="157" r="N55"/>
      <c s="157" r="O55"/>
    </row>
    <row customHeight="1" r="56" ht="15.0">
      <c t="s" s="157" r="A56">
        <v>29</v>
      </c>
      <c s="157" r="B56">
        <v>3</v>
      </c>
      <c s="157" r="C56">
        <v>70</v>
      </c>
      <c t="s" s="157" r="D56">
        <v>920</v>
      </c>
      <c t="s" s="157" r="E56">
        <v>814</v>
      </c>
      <c t="s" s="157" r="F56">
        <v>921</v>
      </c>
      <c s="100" r="G56">
        <v>-0.5</v>
      </c>
      <c s="100" r="H56">
        <v>100</v>
      </c>
      <c s="100" r="I56">
        <v>115</v>
      </c>
      <c s="100" r="J56">
        <v>0</v>
      </c>
      <c s="157" r="K56">
        <f>(I56-J56)/10</f>
        <v>11.5</v>
      </c>
      <c s="157" r="L56">
        <v>68.964</v>
      </c>
      <c s="157" r="M56"/>
      <c s="157" r="N56"/>
      <c s="157" r="O56"/>
    </row>
    <row customHeight="1" r="57" ht="15.0">
      <c t="s" s="157" r="A57">
        <v>29</v>
      </c>
      <c s="157" r="B57">
        <v>3</v>
      </c>
      <c s="157" r="C57">
        <v>70</v>
      </c>
      <c t="s" s="157" r="D57">
        <v>922</v>
      </c>
      <c t="s" s="157" r="E57">
        <v>823</v>
      </c>
      <c t="s" s="157" r="F57">
        <v>923</v>
      </c>
      <c t="s" s="100" r="G57">
        <v>825</v>
      </c>
      <c t="s" s="100" r="H57">
        <v>826</v>
      </c>
      <c s="100" r="I57"/>
      <c s="100" r="J57"/>
      <c s="157" r="K57">
        <f>(I57-J57)/10</f>
        <v>0</v>
      </c>
      <c s="157" r="L57">
        <v>255</v>
      </c>
      <c s="157" r="M57"/>
      <c s="157" r="N57"/>
      <c s="157" r="O57"/>
    </row>
    <row customHeight="1" r="58" ht="15.0">
      <c t="s" s="157" r="A58">
        <v>29</v>
      </c>
      <c s="157" r="B58">
        <v>3</v>
      </c>
      <c s="157" r="C58">
        <v>70</v>
      </c>
      <c t="s" s="157" r="D58">
        <v>924</v>
      </c>
      <c t="s" s="157" r="E58">
        <v>823</v>
      </c>
      <c t="s" s="157" r="F58">
        <v>925</v>
      </c>
      <c t="s" s="100" r="G58">
        <v>825</v>
      </c>
      <c t="s" s="100" r="H58">
        <v>826</v>
      </c>
      <c s="100" r="I58"/>
      <c s="100" r="J58"/>
      <c s="157" r="K58">
        <f>(I58-J58)/10</f>
        <v>0</v>
      </c>
      <c s="157" r="L58">
        <v>255</v>
      </c>
      <c s="157" r="M58"/>
      <c s="157" r="N58"/>
      <c s="157" r="O58"/>
    </row>
    <row customHeight="1" r="59" ht="15.0">
      <c t="s" s="157" r="A59">
        <v>29</v>
      </c>
      <c s="157" r="B59">
        <v>3</v>
      </c>
      <c s="157" r="C59">
        <v>70</v>
      </c>
      <c t="s" s="157" r="D59">
        <v>926</v>
      </c>
      <c t="s" s="157" r="E59">
        <v>823</v>
      </c>
      <c t="s" s="157" r="F59">
        <v>927</v>
      </c>
      <c t="s" s="100" r="G59">
        <v>825</v>
      </c>
      <c t="s" s="100" r="H59">
        <v>826</v>
      </c>
      <c s="100" r="I59"/>
      <c s="100" r="J59"/>
      <c s="157" r="K59">
        <f>(I59-J59)/10</f>
        <v>0</v>
      </c>
      <c s="157" r="L59">
        <v>255</v>
      </c>
      <c s="157" r="M59"/>
      <c s="157" r="N59"/>
      <c s="157" r="O59"/>
    </row>
    <row customHeight="1" r="60" ht="15.0">
      <c t="s" s="157" r="A60">
        <v>29</v>
      </c>
      <c s="157" r="B60">
        <v>3</v>
      </c>
      <c s="157" r="C60">
        <v>70</v>
      </c>
      <c t="s" s="157" r="D60">
        <v>928</v>
      </c>
      <c t="s" s="157" r="E60">
        <v>830</v>
      </c>
      <c t="s" s="157" r="F60">
        <v>929</v>
      </c>
      <c t="s" s="100" r="G60">
        <v>825</v>
      </c>
      <c t="s" s="100" r="H60">
        <v>826</v>
      </c>
      <c s="100" r="I60"/>
      <c s="100" r="J60"/>
      <c s="157" r="K60">
        <f>(I60-J60)/10</f>
        <v>0</v>
      </c>
      <c s="157" r="L60">
        <v>255</v>
      </c>
      <c s="157" r="M60"/>
      <c s="157" r="N60"/>
      <c s="157" r="O60"/>
    </row>
    <row customHeight="1" r="61" ht="15.0">
      <c t="s" s="157" r="A61">
        <v>29</v>
      </c>
      <c s="157" r="B61">
        <v>3</v>
      </c>
      <c s="157" r="C61">
        <v>70</v>
      </c>
      <c t="s" s="157" r="D61">
        <v>930</v>
      </c>
      <c t="s" s="157" r="E61">
        <v>830</v>
      </c>
      <c t="s" s="157" r="F61">
        <v>931</v>
      </c>
      <c t="s" s="100" r="G61">
        <v>847</v>
      </c>
      <c t="s" s="100" r="H61">
        <v>848</v>
      </c>
      <c s="100" r="I61"/>
      <c s="100" r="J61"/>
      <c s="157" r="K61">
        <f>(I61-J61)/10</f>
        <v>0</v>
      </c>
      <c s="157" r="L61">
        <v>255</v>
      </c>
      <c s="157" r="M61"/>
      <c s="157" r="N61"/>
      <c s="157" r="O61"/>
    </row>
    <row customHeight="1" r="62" ht="15.0">
      <c t="s" s="157" r="A62">
        <v>29</v>
      </c>
      <c s="157" r="B62">
        <v>3</v>
      </c>
      <c s="157" r="C62">
        <v>70</v>
      </c>
      <c t="s" s="157" r="D62">
        <v>932</v>
      </c>
      <c t="s" s="157" r="E62">
        <v>830</v>
      </c>
      <c t="s" s="157" r="F62">
        <v>933</v>
      </c>
      <c t="s" s="100" r="G62">
        <v>825</v>
      </c>
      <c t="s" s="100" r="H62">
        <v>826</v>
      </c>
      <c s="100" r="I62"/>
      <c s="100" r="J62"/>
      <c s="157" r="K62">
        <f>(I62-J62)/10</f>
        <v>0</v>
      </c>
      <c s="157" r="L62">
        <v>255</v>
      </c>
      <c s="157" r="M62"/>
      <c s="157" r="N62"/>
      <c s="157" r="O62"/>
    </row>
    <row customHeight="1" r="63" ht="15.0">
      <c t="s" s="157" r="A63">
        <v>29</v>
      </c>
      <c s="157" r="B63">
        <v>3</v>
      </c>
      <c s="157" r="C63">
        <v>70</v>
      </c>
      <c t="s" s="157" r="D63">
        <v>934</v>
      </c>
      <c t="s" s="157" r="E63">
        <v>830</v>
      </c>
      <c t="s" s="157" r="F63">
        <v>935</v>
      </c>
      <c t="s" s="100" r="G63">
        <v>847</v>
      </c>
      <c t="s" s="100" r="H63">
        <v>848</v>
      </c>
      <c s="100" r="I63"/>
      <c s="100" r="J63"/>
      <c s="157" r="K63">
        <f>(I63-J63)/10</f>
        <v>0</v>
      </c>
      <c s="157" r="L63">
        <v>255</v>
      </c>
      <c s="157" r="M63"/>
      <c s="157" r="N63"/>
      <c s="157" r="O63"/>
    </row>
    <row customHeight="1" r="64" ht="15.0">
      <c t="s" s="157" r="A64">
        <v>29</v>
      </c>
      <c s="157" r="B64">
        <v>3</v>
      </c>
      <c s="157" r="C64">
        <v>70</v>
      </c>
      <c t="s" s="157" r="D64">
        <v>936</v>
      </c>
      <c t="s" s="157" r="E64">
        <v>830</v>
      </c>
      <c t="s" s="157" r="F64">
        <v>937</v>
      </c>
      <c t="s" s="100" r="G64">
        <v>825</v>
      </c>
      <c t="s" s="100" r="H64">
        <v>826</v>
      </c>
      <c s="100" r="I64"/>
      <c s="100" r="J64"/>
      <c s="157" r="K64">
        <f>(I64-J64)/10</f>
        <v>0</v>
      </c>
      <c s="157" r="L64">
        <v>255</v>
      </c>
      <c s="157" r="M64"/>
      <c s="157" r="N64"/>
      <c s="157" r="O64"/>
    </row>
    <row customHeight="1" r="65" ht="15.0">
      <c t="s" s="157" r="A65">
        <v>29</v>
      </c>
      <c s="157" r="B65">
        <v>3</v>
      </c>
      <c s="157" r="C65">
        <v>70</v>
      </c>
      <c t="s" s="157" r="D65">
        <v>938</v>
      </c>
      <c t="s" s="157" r="E65">
        <v>830</v>
      </c>
      <c t="s" s="157" r="F65">
        <v>939</v>
      </c>
      <c t="s" s="100" r="G65">
        <v>847</v>
      </c>
      <c t="s" s="100" r="H65">
        <v>848</v>
      </c>
      <c s="100" r="I65"/>
      <c s="100" r="J65"/>
      <c s="157" r="K65">
        <f>(I65-J65)/10</f>
        <v>0</v>
      </c>
      <c s="157" r="L65">
        <v>255</v>
      </c>
      <c s="157" r="M65"/>
      <c s="157" r="N65"/>
      <c s="157" r="O65"/>
    </row>
    <row customHeight="1" r="66" ht="15.0">
      <c s="157" r="A66"/>
      <c s="157" r="B66"/>
      <c s="157" r="C66"/>
      <c s="157" r="D66"/>
      <c s="157" r="E66"/>
      <c s="157" r="F66"/>
      <c s="100" r="G66"/>
      <c s="100" r="H66"/>
      <c s="100" r="I66"/>
      <c s="100" r="J66"/>
      <c s="157" r="K66">
        <f>(I66-J66)/10</f>
        <v>0</v>
      </c>
      <c s="157" r="L66"/>
      <c s="157" r="M66"/>
      <c s="157" r="N66"/>
      <c s="157" r="O66"/>
    </row>
    <row customHeight="1" r="67" ht="15.0">
      <c t="s" s="157" r="A67">
        <v>29</v>
      </c>
      <c s="157" r="B67">
        <v>4</v>
      </c>
      <c s="157" r="C67">
        <v>71</v>
      </c>
      <c t="s" s="157" r="D67">
        <v>940</v>
      </c>
      <c t="s" s="157" r="E67">
        <v>802</v>
      </c>
      <c t="s" s="157" r="F67">
        <v>908</v>
      </c>
      <c s="100" r="G67">
        <v>0</v>
      </c>
      <c s="100" r="H67">
        <v>495</v>
      </c>
      <c s="100" r="I67">
        <v>495</v>
      </c>
      <c s="100" r="J67">
        <v>0</v>
      </c>
      <c s="157" r="K67">
        <f>(I67-J67)/10</f>
        <v>49.5</v>
      </c>
      <c s="157" r="L67">
        <v>278.906</v>
      </c>
      <c s="100" r="M67">
        <v>5.632</v>
      </c>
      <c s="100" r="N67">
        <v>5.634</v>
      </c>
      <c s="157" r="O67"/>
    </row>
    <row customHeight="1" r="68" ht="15.0">
      <c t="s" s="157" r="A68">
        <v>29</v>
      </c>
      <c s="157" r="B68">
        <v>4</v>
      </c>
      <c s="157" r="C68">
        <v>71</v>
      </c>
      <c t="s" s="157" r="D68">
        <v>941</v>
      </c>
      <c t="s" s="157" r="E68">
        <v>802</v>
      </c>
      <c t="s" s="157" r="F68">
        <v>911</v>
      </c>
      <c s="100" r="G68">
        <v>0</v>
      </c>
      <c s="100" r="H68">
        <v>446</v>
      </c>
      <c s="100" r="I68">
        <v>446</v>
      </c>
      <c s="100" r="J68">
        <v>0</v>
      </c>
      <c s="157" r="K68">
        <f>(I68-J68)/10</f>
        <v>44.6</v>
      </c>
      <c s="157" r="L68">
        <v>238.757</v>
      </c>
      <c s="100" r="M68">
        <v>5.3487</v>
      </c>
      <c s="100" r="N68">
        <v>5.3538</v>
      </c>
      <c s="157" r="O68"/>
    </row>
    <row customHeight="1" r="69" ht="15.0">
      <c t="s" s="157" r="A69">
        <v>29</v>
      </c>
      <c s="157" r="B69">
        <v>4</v>
      </c>
      <c s="157" r="C69">
        <v>71</v>
      </c>
      <c t="s" s="157" r="D69">
        <v>942</v>
      </c>
      <c t="s" s="157" r="E69">
        <v>802</v>
      </c>
      <c t="s" s="157" r="F69">
        <v>908</v>
      </c>
      <c s="100" r="G69">
        <v>0</v>
      </c>
      <c s="100" r="H69">
        <v>492</v>
      </c>
      <c s="100" r="I69">
        <v>492</v>
      </c>
      <c s="100" r="J69">
        <v>0</v>
      </c>
      <c s="157" r="K69">
        <f>(I69-J69)/10</f>
        <v>49.2</v>
      </c>
      <c s="157" r="L69">
        <v>277.606</v>
      </c>
      <c s="100" r="M69">
        <v>5.642</v>
      </c>
      <c s="100" r="N69">
        <v>5.642</v>
      </c>
      <c s="157" r="O69"/>
    </row>
    <row customHeight="1" r="70" ht="15.0">
      <c t="s" s="157" r="A70">
        <v>29</v>
      </c>
      <c s="157" r="B70">
        <v>4</v>
      </c>
      <c s="157" r="C70">
        <v>71</v>
      </c>
      <c t="s" s="157" r="D70">
        <v>943</v>
      </c>
      <c t="s" s="157" r="E70">
        <v>802</v>
      </c>
      <c t="s" s="157" r="F70">
        <v>908</v>
      </c>
      <c s="100" r="G70">
        <v>0</v>
      </c>
      <c s="100" r="H70">
        <v>503</v>
      </c>
      <c s="100" r="I70">
        <v>503</v>
      </c>
      <c s="100" r="J70">
        <v>0</v>
      </c>
      <c s="157" r="K70">
        <f>(I70-J70)/10</f>
        <v>50.3</v>
      </c>
      <c s="157" r="L70">
        <v>238</v>
      </c>
      <c s="100" r="M70">
        <v>4.7308</v>
      </c>
      <c s="100" r="N70">
        <v>4.732</v>
      </c>
      <c s="157" r="O70"/>
    </row>
    <row customHeight="1" r="71" ht="15.0">
      <c t="s" s="157" r="A71">
        <v>29</v>
      </c>
      <c s="157" r="B71">
        <v>4</v>
      </c>
      <c s="157" r="C71">
        <v>71</v>
      </c>
      <c t="s" s="157" r="D71">
        <v>944</v>
      </c>
      <c t="s" s="157" r="E71">
        <v>814</v>
      </c>
      <c t="s" s="157" r="F71">
        <v>917</v>
      </c>
      <c s="100" r="G71">
        <v>-0.5</v>
      </c>
      <c s="100" r="H71">
        <v>400</v>
      </c>
      <c s="100" r="I71">
        <v>500</v>
      </c>
      <c s="100" r="J71">
        <v>0</v>
      </c>
      <c s="157" r="K71">
        <f>(I71-J71)/10</f>
        <v>50</v>
      </c>
      <c s="157" r="L71">
        <v>270.085</v>
      </c>
      <c s="157" r="M71"/>
      <c s="157" r="N71"/>
      <c s="157" r="O71"/>
    </row>
    <row customHeight="1" r="72" ht="15.0">
      <c t="s" s="157" r="A72">
        <v>29</v>
      </c>
      <c s="157" r="B72">
        <v>4</v>
      </c>
      <c s="157" r="C72">
        <v>71</v>
      </c>
      <c t="s" s="157" r="D72">
        <v>945</v>
      </c>
      <c t="s" s="157" r="E72">
        <v>814</v>
      </c>
      <c t="s" s="157" r="F72">
        <v>919</v>
      </c>
      <c s="100" r="G72">
        <v>-0.5</v>
      </c>
      <c s="100" r="H72">
        <v>400</v>
      </c>
      <c s="100" r="I72">
        <v>500</v>
      </c>
      <c s="100" r="J72">
        <v>0</v>
      </c>
      <c s="157" r="K72">
        <f>(I72-J72)/10</f>
        <v>50</v>
      </c>
      <c s="157" r="L72">
        <v>265.079</v>
      </c>
      <c s="157" r="M72"/>
      <c s="157" r="N72"/>
      <c s="157" r="O72"/>
    </row>
    <row customHeight="1" r="73" ht="15.0">
      <c t="s" s="157" r="A73">
        <v>29</v>
      </c>
      <c s="157" r="B73">
        <v>4</v>
      </c>
      <c s="157" r="C73">
        <v>71</v>
      </c>
      <c t="s" s="157" r="D73">
        <v>946</v>
      </c>
      <c t="s" s="157" r="E73">
        <v>814</v>
      </c>
      <c t="s" s="157" r="F73">
        <v>917</v>
      </c>
      <c s="100" r="G73">
        <v>-0.5</v>
      </c>
      <c s="100" r="H73">
        <v>400</v>
      </c>
      <c s="100" r="I73">
        <v>500</v>
      </c>
      <c s="100" r="J73">
        <v>0</v>
      </c>
      <c s="157" r="K73">
        <f>(I73-J73)/10</f>
        <v>50</v>
      </c>
      <c s="157" r="L73">
        <v>270.33</v>
      </c>
      <c s="157" r="M73"/>
      <c s="157" r="N73"/>
      <c s="157" r="O73"/>
    </row>
    <row customHeight="1" r="74" ht="15.0">
      <c t="s" s="157" r="A74">
        <v>29</v>
      </c>
      <c s="157" r="B74">
        <v>4</v>
      </c>
      <c s="157" r="C74">
        <v>71</v>
      </c>
      <c t="s" s="157" r="D74">
        <v>947</v>
      </c>
      <c t="s" s="157" r="E74">
        <v>814</v>
      </c>
      <c t="s" s="157" r="F74">
        <v>917</v>
      </c>
      <c s="100" r="G74">
        <v>-0.5</v>
      </c>
      <c s="100" r="H74">
        <v>400</v>
      </c>
      <c s="100" r="I74">
        <v>500</v>
      </c>
      <c s="100" r="J74">
        <v>0</v>
      </c>
      <c s="157" r="K74">
        <f>(I74-J74)/10</f>
        <v>50</v>
      </c>
      <c s="157" r="L74">
        <v>213.919</v>
      </c>
      <c s="157" r="M74"/>
      <c s="157" r="N74"/>
      <c s="157" r="O74"/>
    </row>
    <row customHeight="1" r="75" ht="15.0">
      <c t="s" s="157" r="A75">
        <v>29</v>
      </c>
      <c s="157" r="B75">
        <v>4</v>
      </c>
      <c s="157" r="C75">
        <v>71</v>
      </c>
      <c t="s" s="157" r="D75">
        <v>948</v>
      </c>
      <c t="s" s="157" r="E75">
        <v>823</v>
      </c>
      <c t="s" s="157" r="F75">
        <v>949</v>
      </c>
      <c t="s" s="100" r="G75">
        <v>825</v>
      </c>
      <c t="s" s="100" r="H75">
        <v>826</v>
      </c>
      <c s="100" r="I75"/>
      <c s="100" r="J75"/>
      <c s="157" r="K75">
        <f>(I75-J75)/10</f>
        <v>0</v>
      </c>
      <c s="157" r="L75">
        <v>255</v>
      </c>
      <c s="157" r="M75"/>
      <c s="157" r="N75"/>
      <c s="157" r="O75"/>
    </row>
    <row customHeight="1" r="76" ht="15.0">
      <c t="s" s="157" r="A76">
        <v>29</v>
      </c>
      <c s="157" r="B76">
        <v>4</v>
      </c>
      <c s="157" r="C76">
        <v>71</v>
      </c>
      <c t="s" s="157" r="D76">
        <v>950</v>
      </c>
      <c t="s" s="157" r="E76">
        <v>823</v>
      </c>
      <c t="s" s="157" r="F76">
        <v>951</v>
      </c>
      <c t="s" s="100" r="G76">
        <v>825</v>
      </c>
      <c t="s" s="100" r="H76">
        <v>826</v>
      </c>
      <c s="100" r="I76"/>
      <c s="100" r="J76"/>
      <c s="157" r="K76">
        <f>(I76-J76)/10</f>
        <v>0</v>
      </c>
      <c s="157" r="L76">
        <v>255</v>
      </c>
      <c s="157" r="M76"/>
      <c s="157" r="N76"/>
      <c s="157" r="O76"/>
    </row>
    <row customHeight="1" r="77" ht="15.0">
      <c t="s" s="157" r="A77">
        <v>29</v>
      </c>
      <c s="157" r="B77">
        <v>4</v>
      </c>
      <c s="157" r="C77">
        <v>71</v>
      </c>
      <c t="s" s="157" r="D77">
        <v>952</v>
      </c>
      <c t="s" s="157" r="E77">
        <v>823</v>
      </c>
      <c t="s" s="157" r="F77">
        <v>927</v>
      </c>
      <c t="s" s="100" r="G77">
        <v>825</v>
      </c>
      <c t="s" s="100" r="H77">
        <v>826</v>
      </c>
      <c s="100" r="I77"/>
      <c s="100" r="J77"/>
      <c s="157" r="K77">
        <f>(I77-J77)/10</f>
        <v>0</v>
      </c>
      <c s="157" r="L77">
        <v>255</v>
      </c>
      <c s="157" r="M77"/>
      <c s="157" r="N77"/>
      <c s="157" r="O77"/>
    </row>
    <row customHeight="1" r="78" ht="15.0">
      <c t="s" s="157" r="A78">
        <v>29</v>
      </c>
      <c s="157" r="B78">
        <v>4</v>
      </c>
      <c s="157" r="C78">
        <v>71</v>
      </c>
      <c t="s" s="157" r="D78">
        <v>953</v>
      </c>
      <c t="s" s="157" r="E78">
        <v>823</v>
      </c>
      <c t="s" s="157" r="F78">
        <v>927</v>
      </c>
      <c t="s" s="100" r="G78">
        <v>825</v>
      </c>
      <c t="s" s="100" r="H78">
        <v>826</v>
      </c>
      <c s="100" r="I78"/>
      <c s="100" r="J78"/>
      <c s="157" r="K78">
        <f>(I78-J78)/10</f>
        <v>0</v>
      </c>
      <c s="157" r="L78">
        <v>255</v>
      </c>
      <c s="157" r="M78"/>
      <c s="157" r="N78"/>
      <c s="157" r="O78"/>
    </row>
    <row customHeight="1" r="79" ht="15.0">
      <c t="s" s="157" r="A79">
        <v>29</v>
      </c>
      <c s="157" r="B79">
        <v>4</v>
      </c>
      <c s="157" r="C79">
        <v>71</v>
      </c>
      <c t="s" s="157" r="D79">
        <v>954</v>
      </c>
      <c t="s" s="157" r="E79">
        <v>823</v>
      </c>
      <c t="s" s="157" r="F79">
        <v>919</v>
      </c>
      <c t="s" s="100" r="G79">
        <v>825</v>
      </c>
      <c t="s" s="100" r="H79">
        <v>826</v>
      </c>
      <c s="100" r="I79"/>
      <c s="100" r="J79"/>
      <c s="157" r="K79">
        <f>(I79-J79)/10</f>
        <v>0</v>
      </c>
      <c s="157" r="L79">
        <v>255</v>
      </c>
      <c s="157" r="M79"/>
      <c s="157" r="N79"/>
      <c s="157" r="O79"/>
    </row>
    <row customHeight="1" r="80" ht="15.0">
      <c t="s" s="157" r="A80">
        <v>29</v>
      </c>
      <c s="157" r="B80">
        <v>4</v>
      </c>
      <c s="157" r="C80">
        <v>71</v>
      </c>
      <c t="s" s="157" r="D80">
        <v>955</v>
      </c>
      <c t="s" s="157" r="E80">
        <v>823</v>
      </c>
      <c t="s" s="157" r="F80">
        <v>927</v>
      </c>
      <c t="s" s="100" r="G80">
        <v>825</v>
      </c>
      <c t="s" s="100" r="H80">
        <v>826</v>
      </c>
      <c s="100" r="I80"/>
      <c s="100" r="J80"/>
      <c s="157" r="K80">
        <f>(I80-J80)/10</f>
        <v>0</v>
      </c>
      <c s="157" r="L80">
        <v>255</v>
      </c>
      <c s="157" r="M80"/>
      <c s="157" r="N80"/>
      <c s="157" r="O80"/>
    </row>
    <row customHeight="1" r="81" ht="15.0">
      <c t="s" s="157" r="A81">
        <v>29</v>
      </c>
      <c s="157" r="B81">
        <v>4</v>
      </c>
      <c s="157" r="C81">
        <v>71</v>
      </c>
      <c t="s" s="157" r="D81">
        <v>956</v>
      </c>
      <c t="s" s="157" r="E81">
        <v>830</v>
      </c>
      <c t="s" s="157" r="F81">
        <v>937</v>
      </c>
      <c t="s" s="100" r="G81">
        <v>825</v>
      </c>
      <c t="s" s="100" r="H81">
        <v>826</v>
      </c>
      <c s="100" r="I81"/>
      <c s="100" r="J81"/>
      <c s="157" r="K81">
        <f>(I81-J81)/10</f>
        <v>0</v>
      </c>
      <c s="157" r="L81">
        <v>255</v>
      </c>
      <c s="157" r="M81"/>
      <c s="157" r="N81"/>
      <c s="157" r="O81"/>
    </row>
    <row customHeight="1" r="82" ht="15.0">
      <c t="s" s="157" r="A82">
        <v>29</v>
      </c>
      <c s="157" r="B82">
        <v>4</v>
      </c>
      <c s="157" r="C82">
        <v>71</v>
      </c>
      <c t="s" s="157" r="D82">
        <v>957</v>
      </c>
      <c t="s" s="157" r="E82">
        <v>830</v>
      </c>
      <c t="s" s="157" r="F82">
        <v>939</v>
      </c>
      <c t="s" s="100" r="G82">
        <v>847</v>
      </c>
      <c t="s" s="100" r="H82">
        <v>848</v>
      </c>
      <c s="100" r="I82"/>
      <c s="100" r="J82"/>
      <c s="157" r="K82">
        <f>(I82-J82)/10</f>
        <v>0</v>
      </c>
      <c s="157" r="L82">
        <v>255</v>
      </c>
      <c s="157" r="M82"/>
      <c s="157" r="N82"/>
      <c s="157" r="O82"/>
    </row>
    <row customHeight="1" r="83" ht="15.0">
      <c t="s" s="157" r="A83">
        <v>29</v>
      </c>
      <c s="157" r="B83">
        <v>4</v>
      </c>
      <c s="157" r="C83">
        <v>71</v>
      </c>
      <c t="s" s="157" r="D83">
        <v>958</v>
      </c>
      <c t="s" s="157" r="E83">
        <v>830</v>
      </c>
      <c t="s" s="157" r="F83">
        <v>937</v>
      </c>
      <c t="s" s="100" r="G83">
        <v>825</v>
      </c>
      <c t="s" s="100" r="H83">
        <v>826</v>
      </c>
      <c s="100" r="I83"/>
      <c s="100" r="J83"/>
      <c s="157" r="K83">
        <f>(I83-J83)/10</f>
        <v>0</v>
      </c>
      <c s="157" r="L83">
        <v>255</v>
      </c>
      <c s="157" r="M83"/>
      <c s="157" r="N83"/>
      <c s="157" r="O83"/>
    </row>
    <row customHeight="1" r="84" ht="15.0">
      <c t="s" s="157" r="A84">
        <v>29</v>
      </c>
      <c s="157" r="B84">
        <v>4</v>
      </c>
      <c s="157" r="C84">
        <v>71</v>
      </c>
      <c t="s" s="157" r="D84">
        <v>959</v>
      </c>
      <c t="s" s="157" r="E84">
        <v>830</v>
      </c>
      <c t="s" s="157" r="F84">
        <v>939</v>
      </c>
      <c t="s" s="100" r="G84">
        <v>847</v>
      </c>
      <c t="s" s="100" r="H84">
        <v>848</v>
      </c>
      <c s="100" r="I84"/>
      <c s="100" r="J84"/>
      <c s="157" r="K84">
        <f>(I84-J84)/10</f>
        <v>0</v>
      </c>
      <c s="157" r="L84">
        <v>255</v>
      </c>
      <c s="157" r="M84"/>
      <c s="157" r="N84"/>
      <c s="157" r="O84"/>
    </row>
    <row customHeight="1" r="85" ht="15.0">
      <c t="s" s="157" r="A85">
        <v>29</v>
      </c>
      <c s="157" r="B85">
        <v>4</v>
      </c>
      <c s="157" r="C85">
        <v>71</v>
      </c>
      <c t="s" s="157" r="D85">
        <v>960</v>
      </c>
      <c t="s" s="157" r="E85">
        <v>830</v>
      </c>
      <c t="s" s="157" r="F85">
        <v>925</v>
      </c>
      <c t="s" s="100" r="G85">
        <v>825</v>
      </c>
      <c t="s" s="100" r="H85">
        <v>826</v>
      </c>
      <c s="100" r="I85"/>
      <c s="100" r="J85"/>
      <c s="157" r="K85">
        <f>(I85-J85)/10</f>
        <v>0</v>
      </c>
      <c s="157" r="L85">
        <v>255</v>
      </c>
      <c s="157" r="M85"/>
      <c s="157" r="N85"/>
      <c s="157" r="O85"/>
    </row>
    <row customHeight="1" r="86" ht="15.0">
      <c t="s" s="157" r="A86">
        <v>29</v>
      </c>
      <c s="157" r="B86">
        <v>4</v>
      </c>
      <c s="157" r="C86">
        <v>71</v>
      </c>
      <c t="s" s="157" r="D86">
        <v>961</v>
      </c>
      <c t="s" s="157" r="E86">
        <v>830</v>
      </c>
      <c t="s" s="157" r="F86">
        <v>925</v>
      </c>
      <c t="s" s="100" r="G86">
        <v>847</v>
      </c>
      <c t="s" s="100" r="H86">
        <v>848</v>
      </c>
      <c s="100" r="I86"/>
      <c s="100" r="J86"/>
      <c s="157" r="K86">
        <f>(I86-J86)/10</f>
        <v>0</v>
      </c>
      <c s="157" r="L86">
        <v>255</v>
      </c>
      <c s="157" r="M86"/>
      <c s="157" r="N86"/>
      <c s="157" r="O86"/>
    </row>
    <row customHeight="1" r="87" ht="15.0">
      <c t="s" s="157" r="A87">
        <v>29</v>
      </c>
      <c s="157" r="B87">
        <v>4</v>
      </c>
      <c s="157" r="C87">
        <v>71</v>
      </c>
      <c t="s" s="157" r="D87">
        <v>962</v>
      </c>
      <c t="s" s="157" r="E87">
        <v>830</v>
      </c>
      <c t="s" s="157" r="F87">
        <v>937</v>
      </c>
      <c t="s" s="100" r="G87">
        <v>825</v>
      </c>
      <c t="s" s="100" r="H87">
        <v>826</v>
      </c>
      <c s="100" r="I87"/>
      <c s="100" r="J87"/>
      <c s="157" r="K87">
        <f>(I87-J87)/10</f>
        <v>0</v>
      </c>
      <c s="157" r="L87">
        <v>255</v>
      </c>
      <c s="157" r="M87"/>
      <c s="157" r="N87"/>
      <c s="157" r="O87"/>
    </row>
    <row customHeight="1" r="88" ht="15.0">
      <c t="s" s="157" r="A88">
        <v>29</v>
      </c>
      <c s="157" r="B88">
        <v>4</v>
      </c>
      <c s="157" r="C88">
        <v>71</v>
      </c>
      <c t="s" s="157" r="D88">
        <v>963</v>
      </c>
      <c t="s" s="157" r="E88">
        <v>830</v>
      </c>
      <c t="s" s="157" r="F88">
        <v>939</v>
      </c>
      <c t="s" s="100" r="G88">
        <v>847</v>
      </c>
      <c t="s" s="100" r="H88">
        <v>848</v>
      </c>
      <c s="100" r="I88"/>
      <c s="100" r="J88"/>
      <c s="157" r="K88">
        <f>(I88-J88)/10</f>
        <v>0</v>
      </c>
      <c s="157" r="L88">
        <v>255</v>
      </c>
      <c s="157" r="M88"/>
      <c s="157" r="N88"/>
      <c s="157" r="O88"/>
    </row>
    <row customHeight="1" r="89" ht="15.0">
      <c s="157" r="A89"/>
      <c s="157" r="B89"/>
      <c s="157" r="C89"/>
      <c s="157" r="D89"/>
      <c s="157" r="E89"/>
      <c s="157" r="F89"/>
      <c s="100" r="G89"/>
      <c s="100" r="H89"/>
      <c s="100" r="I89"/>
      <c s="100" r="J89"/>
      <c s="157" r="K89">
        <f>(I89-J89)/10</f>
        <v>0</v>
      </c>
      <c s="157" r="L89"/>
      <c s="157" r="M89"/>
      <c s="157" r="N89"/>
      <c s="157" r="O89"/>
    </row>
    <row customHeight="1" r="90" ht="15.0">
      <c t="s" s="157" r="A90">
        <v>36</v>
      </c>
      <c s="157" r="B90">
        <v>5</v>
      </c>
      <c s="157" r="C90"/>
      <c t="s" s="157" r="D90">
        <v>40</v>
      </c>
      <c t="s" r="E90">
        <v>814</v>
      </c>
      <c s="100" r="G90"/>
      <c s="100" r="H90"/>
      <c s="100" r="I90"/>
      <c s="100" r="J90"/>
      <c s="157" r="K90">
        <f>(I90-J90)/10</f>
        <v>0</v>
      </c>
      <c s="157" r="L90"/>
      <c s="157" r="M90"/>
      <c s="157" r="N90"/>
      <c t="s" s="157" r="O90">
        <v>964</v>
      </c>
    </row>
    <row customHeight="1" r="91" ht="15.0">
      <c t="s" s="157" r="A91">
        <v>36</v>
      </c>
      <c s="157" r="B91">
        <v>5</v>
      </c>
      <c s="157" r="C91"/>
      <c t="s" s="157" r="D91">
        <v>41</v>
      </c>
      <c t="s" s="157" r="E91">
        <v>814</v>
      </c>
      <c s="157" r="F91"/>
      <c s="100" r="G91"/>
      <c s="100" r="H91"/>
      <c s="100" r="I91"/>
      <c s="100" r="J91"/>
      <c s="157" r="K91">
        <f>(I91-J91)/10</f>
        <v>0</v>
      </c>
      <c s="157" r="L91"/>
      <c s="157" r="M91"/>
      <c s="157" r="N91"/>
      <c t="s" s="157" r="O91">
        <v>964</v>
      </c>
    </row>
    <row customHeight="1" r="92" ht="15.0">
      <c t="s" s="157" r="A92">
        <v>36</v>
      </c>
      <c s="157" r="B92">
        <v>5</v>
      </c>
      <c s="157" r="C92"/>
      <c t="s" s="157" r="D92">
        <v>42</v>
      </c>
      <c t="s" s="157" r="E92">
        <v>814</v>
      </c>
      <c s="157" r="F92"/>
      <c s="100" r="G92"/>
      <c s="100" r="H92"/>
      <c s="100" r="I92"/>
      <c s="100" r="J92"/>
      <c s="157" r="K92">
        <f>(I92-J92)/10</f>
        <v>0</v>
      </c>
      <c s="157" r="L92"/>
      <c s="157" r="M92"/>
      <c s="157" r="N92"/>
      <c t="s" s="157" r="O92">
        <v>964</v>
      </c>
    </row>
    <row customHeight="1" r="93" ht="15.0">
      <c t="s" s="157" r="A93">
        <v>36</v>
      </c>
      <c s="157" r="B93">
        <v>5</v>
      </c>
      <c s="157" r="C93">
        <v>95</v>
      </c>
      <c t="s" s="157" r="D93">
        <v>965</v>
      </c>
      <c t="s" s="157" r="E93">
        <v>823</v>
      </c>
      <c t="s" s="157" r="F93">
        <v>966</v>
      </c>
      <c t="s" s="100" r="G93">
        <v>889</v>
      </c>
      <c t="s" s="100" r="H93">
        <v>890</v>
      </c>
      <c s="100" r="I93"/>
      <c s="100" r="J93"/>
      <c s="157" r="K93">
        <f>(I93-J93)/10</f>
        <v>0</v>
      </c>
      <c s="157" r="L93">
        <v>255</v>
      </c>
      <c s="157" r="M93"/>
      <c s="157" r="N93"/>
      <c s="157" r="O93"/>
    </row>
    <row customHeight="1" r="94" ht="15.0">
      <c t="s" s="157" r="A94">
        <v>36</v>
      </c>
      <c s="157" r="B94">
        <v>5</v>
      </c>
      <c s="157" r="C94">
        <v>95</v>
      </c>
      <c t="s" s="157" r="D94">
        <v>967</v>
      </c>
      <c t="s" s="157" r="E94">
        <v>823</v>
      </c>
      <c t="s" s="157" r="F94">
        <v>966</v>
      </c>
      <c t="s" s="100" r="G94">
        <v>889</v>
      </c>
      <c t="s" s="100" r="H94">
        <v>890</v>
      </c>
      <c s="100" r="I94"/>
      <c s="100" r="J94"/>
      <c s="157" r="K94">
        <f>(I94-J94)/10</f>
        <v>0</v>
      </c>
      <c s="157" r="L94">
        <v>255</v>
      </c>
      <c s="157" r="M94"/>
      <c s="157" r="N94"/>
      <c s="157" r="O94"/>
    </row>
    <row customHeight="1" r="95" ht="15.0">
      <c t="s" s="157" r="A95">
        <v>36</v>
      </c>
      <c s="157" r="B95">
        <v>5</v>
      </c>
      <c s="157" r="C95">
        <v>95</v>
      </c>
      <c t="s" s="157" r="D95">
        <v>968</v>
      </c>
      <c t="s" s="157" r="E95">
        <v>830</v>
      </c>
      <c t="s" s="157" r="F95">
        <v>969</v>
      </c>
      <c t="s" s="100" r="G95">
        <v>789</v>
      </c>
      <c t="s" s="100" r="H95">
        <v>832</v>
      </c>
      <c s="100" r="I95"/>
      <c s="100" r="J95"/>
      <c s="157" r="K95">
        <f>(I95-J95)/10</f>
        <v>0</v>
      </c>
      <c s="157" r="L95">
        <v>0</v>
      </c>
      <c s="157" r="M95"/>
      <c s="157" r="N95"/>
      <c s="157" r="O95"/>
    </row>
    <row customHeight="1" r="96" ht="15.0">
      <c t="s" s="157" r="A96">
        <v>36</v>
      </c>
      <c s="157" r="B96">
        <v>5</v>
      </c>
      <c s="157" r="C96">
        <v>95</v>
      </c>
      <c t="s" s="157" r="D96">
        <v>970</v>
      </c>
      <c t="s" s="157" r="E96">
        <v>830</v>
      </c>
      <c t="s" s="157" r="F96">
        <v>971</v>
      </c>
      <c t="s" s="100" r="G96">
        <v>889</v>
      </c>
      <c t="s" s="100" r="H96">
        <v>890</v>
      </c>
      <c s="100" r="I96"/>
      <c s="100" r="J96"/>
      <c s="157" r="K96">
        <f>(I96-J96)/10</f>
        <v>0</v>
      </c>
      <c s="157" r="L96">
        <v>255</v>
      </c>
      <c s="157" r="M96"/>
      <c s="157" r="N96"/>
      <c s="157" r="O96"/>
    </row>
    <row customHeight="1" r="97" ht="15.0">
      <c t="s" s="157" r="A97">
        <v>36</v>
      </c>
      <c s="157" r="B97">
        <v>5</v>
      </c>
      <c s="157" r="C97">
        <v>95</v>
      </c>
      <c t="s" s="157" r="D97">
        <v>972</v>
      </c>
      <c t="s" s="157" r="E97">
        <v>830</v>
      </c>
      <c t="s" s="157" r="F97">
        <v>973</v>
      </c>
      <c t="s" s="100" r="G97">
        <v>890</v>
      </c>
      <c t="s" s="100" r="H97">
        <v>889</v>
      </c>
      <c s="100" r="I97"/>
      <c s="100" r="J97"/>
      <c s="157" r="K97">
        <f>(I97-J97)/10</f>
        <v>0</v>
      </c>
      <c s="157" r="L97">
        <v>0</v>
      </c>
      <c s="157" r="M97"/>
      <c s="157" r="N97"/>
      <c s="157" r="O97"/>
    </row>
    <row customHeight="1" r="98" ht="15.0">
      <c t="s" s="157" r="A98">
        <v>36</v>
      </c>
      <c s="157" r="B98">
        <v>5</v>
      </c>
      <c s="157" r="C98">
        <v>95</v>
      </c>
      <c t="s" s="157" r="D98">
        <v>974</v>
      </c>
      <c t="s" s="157" r="E98">
        <v>830</v>
      </c>
      <c t="s" s="157" r="F98">
        <v>975</v>
      </c>
      <c t="s" s="100" r="G98">
        <v>847</v>
      </c>
      <c t="s" s="100" r="H98">
        <v>848</v>
      </c>
      <c s="100" r="I98"/>
      <c s="100" r="J98"/>
      <c s="157" r="K98">
        <f>(I98-J98)/10</f>
        <v>0</v>
      </c>
      <c s="157" r="L98">
        <v>255</v>
      </c>
      <c s="157" r="M98"/>
      <c s="157" r="N98"/>
      <c s="157" r="O98"/>
    </row>
    <row customHeight="1" r="99" ht="15.0">
      <c t="s" s="157" r="A99">
        <v>36</v>
      </c>
      <c s="157" r="B99">
        <v>5</v>
      </c>
      <c s="157" r="C99">
        <v>95</v>
      </c>
      <c t="s" s="157" r="D99">
        <v>976</v>
      </c>
      <c t="s" s="157" r="E99">
        <v>830</v>
      </c>
      <c t="s" s="157" r="F99">
        <v>977</v>
      </c>
      <c t="s" s="100" r="G99">
        <v>825</v>
      </c>
      <c t="s" s="100" r="H99">
        <v>826</v>
      </c>
      <c s="100" r="I99"/>
      <c s="100" r="J99"/>
      <c s="157" r="K99">
        <f>(I99-J99)/10</f>
        <v>0</v>
      </c>
      <c s="157" r="L99">
        <v>0</v>
      </c>
      <c s="157" r="M99"/>
      <c s="157" r="N99"/>
      <c s="157" r="O99"/>
    </row>
    <row customHeight="1" r="100" ht="15.0">
      <c t="s" s="157" r="A100">
        <v>36</v>
      </c>
      <c s="157" r="B100">
        <v>5</v>
      </c>
      <c s="157" r="C100">
        <v>95</v>
      </c>
      <c t="s" s="157" r="D100">
        <v>978</v>
      </c>
      <c t="s" s="157" r="E100">
        <v>830</v>
      </c>
      <c t="s" s="157" r="F100">
        <v>979</v>
      </c>
      <c t="s" s="100" r="G100">
        <v>825</v>
      </c>
      <c t="s" s="100" r="H100">
        <v>980</v>
      </c>
      <c s="100" r="I100"/>
      <c s="100" r="J100"/>
      <c s="157" r="K100">
        <f>(I100-J100)/10</f>
        <v>0</v>
      </c>
      <c s="157" r="L100">
        <v>255</v>
      </c>
      <c s="157" r="M100"/>
      <c s="157" r="N100"/>
      <c s="157" r="O100"/>
    </row>
    <row customHeight="1" r="101" ht="15.0">
      <c t="s" s="157" r="A101">
        <v>36</v>
      </c>
      <c s="157" r="B101">
        <v>5</v>
      </c>
      <c s="157" r="C101">
        <v>95</v>
      </c>
      <c t="s" s="157" r="D101">
        <v>981</v>
      </c>
      <c t="s" s="157" r="E101">
        <v>830</v>
      </c>
      <c t="s" s="157" r="F101">
        <v>982</v>
      </c>
      <c t="s" s="100" r="G101">
        <v>825</v>
      </c>
      <c t="s" s="100" r="H101">
        <v>980</v>
      </c>
      <c s="100" r="I101"/>
      <c s="100" r="J101"/>
      <c s="157" r="K101">
        <f>(I101-J101)/10</f>
        <v>0</v>
      </c>
      <c s="157" r="L101">
        <v>255</v>
      </c>
      <c s="157" r="M101"/>
      <c s="157" r="N101"/>
      <c s="157" r="O101"/>
    </row>
    <row customHeight="1" r="102" ht="15.0">
      <c t="s" s="157" r="A102">
        <v>36</v>
      </c>
      <c s="157" r="B102">
        <v>5</v>
      </c>
      <c s="157" r="C102">
        <v>95</v>
      </c>
      <c t="s" s="157" r="D102">
        <v>983</v>
      </c>
      <c t="s" s="157" r="E102">
        <v>830</v>
      </c>
      <c t="s" s="157" r="F102">
        <v>984</v>
      </c>
      <c t="s" s="100" r="G102">
        <v>825</v>
      </c>
      <c t="s" s="100" r="H102">
        <v>980</v>
      </c>
      <c s="100" r="I102"/>
      <c s="100" r="J102"/>
      <c s="157" r="K102">
        <f>(I102-J102)/10</f>
        <v>0</v>
      </c>
      <c s="157" r="L102">
        <v>255</v>
      </c>
      <c s="157" r="M102"/>
      <c s="157" r="N102"/>
      <c s="157" r="O102"/>
    </row>
    <row customHeight="1" r="103" ht="15.0">
      <c t="s" s="157" r="A103">
        <v>36</v>
      </c>
      <c s="157" r="B103">
        <v>5</v>
      </c>
      <c s="157" r="C103">
        <v>95</v>
      </c>
      <c t="s" s="157" r="D103">
        <v>985</v>
      </c>
      <c t="s" s="157" r="E103">
        <v>830</v>
      </c>
      <c t="s" s="157" r="F103">
        <v>969</v>
      </c>
      <c t="s" s="100" r="G103">
        <v>789</v>
      </c>
      <c t="s" s="100" r="H103">
        <v>832</v>
      </c>
      <c s="100" r="I103"/>
      <c s="100" r="J103"/>
      <c s="157" r="K103">
        <f>(I103-J103)/10</f>
        <v>0</v>
      </c>
      <c s="157" r="L103">
        <v>0</v>
      </c>
      <c s="157" r="M103"/>
      <c s="157" r="N103"/>
      <c s="157" r="O103"/>
    </row>
    <row customHeight="1" r="104" ht="15.0">
      <c t="s" s="157" r="A104">
        <v>36</v>
      </c>
      <c s="157" r="B104">
        <v>5</v>
      </c>
      <c s="157" r="C104">
        <v>95</v>
      </c>
      <c t="s" s="157" r="D104">
        <v>986</v>
      </c>
      <c t="s" s="157" r="E104">
        <v>830</v>
      </c>
      <c t="s" s="157" r="F104">
        <v>971</v>
      </c>
      <c t="s" s="100" r="G104">
        <v>889</v>
      </c>
      <c t="s" s="100" r="H104">
        <v>890</v>
      </c>
      <c s="100" r="I104"/>
      <c s="100" r="J104"/>
      <c s="157" r="K104">
        <f>(I104-J104)/10</f>
        <v>0</v>
      </c>
      <c s="157" r="L104">
        <v>255</v>
      </c>
      <c s="157" r="M104"/>
      <c s="157" r="N104"/>
      <c s="157" r="O104"/>
    </row>
    <row customHeight="1" r="105" ht="15.0">
      <c t="s" s="157" r="A105">
        <v>36</v>
      </c>
      <c s="157" r="B105">
        <v>5</v>
      </c>
      <c s="157" r="C105">
        <v>95</v>
      </c>
      <c t="s" s="157" r="D105">
        <v>987</v>
      </c>
      <c t="s" s="157" r="E105">
        <v>830</v>
      </c>
      <c t="s" s="157" r="F105">
        <v>973</v>
      </c>
      <c t="s" s="100" r="G105">
        <v>890</v>
      </c>
      <c t="s" s="100" r="H105">
        <v>889</v>
      </c>
      <c s="100" r="I105"/>
      <c s="100" r="J105"/>
      <c s="157" r="K105">
        <f>(I105-J105)/10</f>
        <v>0</v>
      </c>
      <c s="157" r="L105">
        <v>0</v>
      </c>
      <c s="157" r="M105"/>
      <c s="157" r="N105"/>
      <c s="157" r="O105"/>
    </row>
    <row customHeight="1" r="106" ht="15.0">
      <c t="s" s="157" r="A106">
        <v>36</v>
      </c>
      <c s="157" r="B106">
        <v>5</v>
      </c>
      <c s="157" r="C106">
        <v>95</v>
      </c>
      <c t="s" s="157" r="D106">
        <v>988</v>
      </c>
      <c t="s" s="157" r="E106">
        <v>830</v>
      </c>
      <c t="s" s="157" r="F106">
        <v>989</v>
      </c>
      <c t="s" s="100" r="G106">
        <v>847</v>
      </c>
      <c t="s" s="100" r="H106">
        <v>848</v>
      </c>
      <c s="100" r="I106"/>
      <c s="100" r="J106"/>
      <c s="157" r="K106">
        <f>(I106-J106)/10</f>
        <v>0</v>
      </c>
      <c s="157" r="L106">
        <v>255</v>
      </c>
      <c s="157" r="M106"/>
      <c s="157" r="N106"/>
      <c s="157" r="O106"/>
    </row>
    <row customHeight="1" r="107" ht="15.0">
      <c t="s" s="157" r="A107">
        <v>36</v>
      </c>
      <c s="157" r="B107">
        <v>5</v>
      </c>
      <c s="157" r="C107">
        <v>95</v>
      </c>
      <c t="s" s="157" r="D107">
        <v>990</v>
      </c>
      <c t="s" s="157" r="E107">
        <v>830</v>
      </c>
      <c t="s" s="157" r="F107">
        <v>977</v>
      </c>
      <c t="s" s="100" r="G107">
        <v>825</v>
      </c>
      <c t="s" s="100" r="H107">
        <v>826</v>
      </c>
      <c s="100" r="I107"/>
      <c s="100" r="J107"/>
      <c s="157" r="K107">
        <f>(I107-J107)/10</f>
        <v>0</v>
      </c>
      <c s="157" r="L107">
        <v>0</v>
      </c>
      <c s="157" r="M107"/>
      <c s="157" r="N107"/>
      <c s="157" r="O107"/>
    </row>
    <row customHeight="1" r="108" ht="15.0">
      <c t="s" s="157" r="A108">
        <v>36</v>
      </c>
      <c s="157" r="B108">
        <v>5</v>
      </c>
      <c s="157" r="C108">
        <v>95</v>
      </c>
      <c t="s" s="157" r="D108">
        <v>991</v>
      </c>
      <c t="s" s="157" r="E108">
        <v>830</v>
      </c>
      <c t="s" s="157" r="F108">
        <v>992</v>
      </c>
      <c t="s" s="100" r="G108">
        <v>825</v>
      </c>
      <c t="s" s="100" r="H108">
        <v>826</v>
      </c>
      <c s="100" r="I108"/>
      <c s="100" r="J108"/>
      <c s="157" r="K108">
        <f>(I108-J108)/10</f>
        <v>0</v>
      </c>
      <c s="157" r="L108">
        <v>0</v>
      </c>
      <c s="157" r="M108"/>
      <c s="157" r="N108"/>
      <c s="157" r="O108"/>
    </row>
    <row customHeight="1" r="109" ht="15.0">
      <c t="s" s="157" r="A109">
        <v>36</v>
      </c>
      <c s="157" r="B109">
        <v>5</v>
      </c>
      <c s="157" r="C109">
        <v>95</v>
      </c>
      <c t="s" s="157" r="D109">
        <v>993</v>
      </c>
      <c t="s" s="157" r="E109">
        <v>830</v>
      </c>
      <c t="s" s="157" r="F109">
        <v>979</v>
      </c>
      <c t="s" s="100" r="G109">
        <v>825</v>
      </c>
      <c t="s" s="100" r="H109">
        <v>980</v>
      </c>
      <c s="100" r="I109"/>
      <c s="100" r="J109"/>
      <c s="157" r="K109">
        <f>(I109-J109)/10</f>
        <v>0</v>
      </c>
      <c s="157" r="L109">
        <v>255</v>
      </c>
      <c s="157" r="M109"/>
      <c s="157" r="N109"/>
      <c s="157" r="O109"/>
    </row>
    <row customHeight="1" r="110" ht="15.0">
      <c t="s" s="157" r="A110">
        <v>36</v>
      </c>
      <c s="157" r="B110">
        <v>5</v>
      </c>
      <c s="157" r="C110">
        <v>95</v>
      </c>
      <c t="s" s="157" r="D110">
        <v>994</v>
      </c>
      <c t="s" s="157" r="E110">
        <v>830</v>
      </c>
      <c t="s" s="157" r="F110">
        <v>982</v>
      </c>
      <c t="s" s="100" r="G110">
        <v>825</v>
      </c>
      <c t="s" s="100" r="H110">
        <v>980</v>
      </c>
      <c s="100" r="I110"/>
      <c s="100" r="J110"/>
      <c s="157" r="K110">
        <f>(I110-J110)/10</f>
        <v>0</v>
      </c>
      <c s="157" r="L110">
        <v>255</v>
      </c>
      <c s="157" r="M110"/>
      <c s="157" r="N110"/>
      <c s="157" r="O110"/>
    </row>
    <row customHeight="1" r="111" ht="15.0">
      <c t="s" s="157" r="A111">
        <v>36</v>
      </c>
      <c s="157" r="B111">
        <v>5</v>
      </c>
      <c s="157" r="C111">
        <v>95</v>
      </c>
      <c t="s" s="157" r="D111">
        <v>995</v>
      </c>
      <c t="s" s="157" r="E111">
        <v>830</v>
      </c>
      <c t="s" s="157" r="F111">
        <v>996</v>
      </c>
      <c t="s" s="100" r="G111">
        <v>825</v>
      </c>
      <c t="s" s="100" r="H111">
        <v>980</v>
      </c>
      <c s="100" r="I111"/>
      <c s="100" r="J111"/>
      <c s="157" r="K111">
        <f>(I111-J111)/10</f>
        <v>0</v>
      </c>
      <c s="157" r="L111">
        <v>255</v>
      </c>
      <c s="157" r="M111"/>
      <c s="157" r="N111"/>
      <c s="157" r="O111"/>
    </row>
    <row customHeight="1" r="112" ht="15.0">
      <c s="157" r="A112"/>
      <c s="157" r="B112"/>
      <c s="157" r="C112"/>
      <c s="157" r="D112"/>
      <c s="157" r="E112"/>
      <c s="157" r="F112"/>
      <c s="100" r="G112"/>
      <c s="100" r="H112"/>
      <c s="100" r="I112"/>
      <c s="100" r="J112"/>
      <c s="157" r="K112">
        <f>(I112-J112)/10</f>
        <v>0</v>
      </c>
      <c s="157" r="L112"/>
      <c s="157" r="M112"/>
      <c s="157" r="N112"/>
      <c s="157" r="O112"/>
    </row>
    <row customHeight="1" r="113" ht="15.0">
      <c t="s" s="157" r="A113">
        <v>36</v>
      </c>
      <c s="157" r="B113">
        <v>6</v>
      </c>
      <c s="157" r="C113">
        <v>92</v>
      </c>
      <c t="s" s="157" r="D113">
        <v>997</v>
      </c>
      <c t="s" s="157" r="E113">
        <v>823</v>
      </c>
      <c t="s" s="157" r="F113">
        <v>998</v>
      </c>
      <c t="s" s="100" r="G113">
        <v>825</v>
      </c>
      <c t="s" s="100" r="H113">
        <v>826</v>
      </c>
      <c s="100" r="I113"/>
      <c s="100" r="J113"/>
      <c s="157" r="K113">
        <f>(I113-J113)/10</f>
        <v>0</v>
      </c>
      <c s="157" r="L113">
        <v>0</v>
      </c>
      <c s="157" r="M113"/>
      <c s="157" r="N113"/>
      <c s="157" r="O113"/>
    </row>
    <row customHeight="1" r="114" ht="15.0">
      <c t="s" s="157" r="A114">
        <v>36</v>
      </c>
      <c s="157" r="B114">
        <v>6</v>
      </c>
      <c s="157" r="C114">
        <v>92</v>
      </c>
      <c t="s" s="157" r="D114">
        <v>999</v>
      </c>
      <c t="s" s="157" r="E114">
        <v>823</v>
      </c>
      <c t="s" s="157" r="F114">
        <v>1000</v>
      </c>
      <c t="s" s="100" r="G114">
        <v>825</v>
      </c>
      <c t="s" s="100" r="H114">
        <v>826</v>
      </c>
      <c s="100" r="I114"/>
      <c s="100" r="J114"/>
      <c s="157" r="K114">
        <f>(I114-J114)/10</f>
        <v>0</v>
      </c>
      <c s="157" r="L114">
        <v>0</v>
      </c>
      <c s="157" r="M114"/>
      <c s="157" r="N114"/>
      <c s="157" r="O114"/>
    </row>
    <row customHeight="1" r="115" ht="15.0">
      <c t="s" s="157" r="A115">
        <v>36</v>
      </c>
      <c s="157" r="B115">
        <v>6</v>
      </c>
      <c s="157" r="C115">
        <v>92</v>
      </c>
      <c t="s" s="157" r="D115">
        <v>1001</v>
      </c>
      <c t="s" s="157" r="E115">
        <v>823</v>
      </c>
      <c t="s" s="157" r="F115">
        <v>1002</v>
      </c>
      <c t="s" s="100" r="G115">
        <v>825</v>
      </c>
      <c t="s" s="100" r="H115">
        <v>826</v>
      </c>
      <c s="100" r="I115"/>
      <c s="100" r="J115"/>
      <c s="157" r="K115">
        <f>(I115-J115)/10</f>
        <v>0</v>
      </c>
      <c s="157" r="L115">
        <v>255</v>
      </c>
      <c s="157" r="M115"/>
      <c s="157" r="N115"/>
      <c s="157" r="O115"/>
    </row>
    <row customHeight="1" r="116" ht="15.0">
      <c t="s" s="157" r="A116">
        <v>36</v>
      </c>
      <c s="157" r="B116">
        <v>6</v>
      </c>
      <c s="157" r="C116">
        <v>92</v>
      </c>
      <c t="s" s="157" r="D116">
        <v>1003</v>
      </c>
      <c t="s" s="157" r="E116">
        <v>823</v>
      </c>
      <c t="s" s="157" r="F116">
        <v>1004</v>
      </c>
      <c t="s" s="100" r="G116">
        <v>1005</v>
      </c>
      <c t="s" s="100" r="H116">
        <v>1006</v>
      </c>
      <c s="100" r="I116"/>
      <c s="100" r="J116"/>
      <c s="157" r="K116">
        <f>(I116-J116)/10</f>
        <v>0</v>
      </c>
      <c s="157" r="L116">
        <v>0</v>
      </c>
      <c s="157" r="M116"/>
      <c s="157" r="N116"/>
      <c s="157" r="O116"/>
    </row>
    <row customHeight="1" r="117" ht="15.0">
      <c t="s" s="157" r="A117">
        <v>36</v>
      </c>
      <c s="157" r="B117">
        <v>6</v>
      </c>
      <c s="157" r="C117">
        <v>92</v>
      </c>
      <c t="s" s="157" r="D117">
        <v>1007</v>
      </c>
      <c t="s" s="157" r="E117">
        <v>830</v>
      </c>
      <c t="s" s="157" r="F117">
        <v>1008</v>
      </c>
      <c t="s" s="100" r="G117">
        <v>1005</v>
      </c>
      <c t="s" s="100" r="H117">
        <v>1006</v>
      </c>
      <c s="100" r="I117"/>
      <c s="100" r="J117"/>
      <c s="157" r="K117">
        <f>(I117-J117)/10</f>
        <v>0</v>
      </c>
      <c s="157" r="L117">
        <v>0</v>
      </c>
      <c s="157" r="M117"/>
      <c s="157" r="N117"/>
      <c s="157" r="O117"/>
    </row>
    <row customHeight="1" r="118" ht="15.0">
      <c t="s" s="157" r="A118">
        <v>36</v>
      </c>
      <c s="157" r="B118">
        <v>6</v>
      </c>
      <c s="157" r="C118">
        <v>92</v>
      </c>
      <c t="s" s="157" r="D118">
        <v>1009</v>
      </c>
      <c t="s" s="157" r="E118">
        <v>830</v>
      </c>
      <c t="s" s="157" r="F118">
        <v>1010</v>
      </c>
      <c t="s" s="100" r="G118">
        <v>1006</v>
      </c>
      <c t="s" s="100" r="H118">
        <v>1005</v>
      </c>
      <c s="100" r="I118"/>
      <c s="100" r="J118"/>
      <c s="157" r="K118">
        <f>(I118-J118)/10</f>
        <v>0</v>
      </c>
      <c s="157" r="L118">
        <v>255</v>
      </c>
      <c s="157" r="M118"/>
      <c s="157" r="N118"/>
      <c s="157" r="O118"/>
    </row>
    <row customHeight="1" r="119" ht="15.0">
      <c t="s" s="157" r="A119">
        <v>36</v>
      </c>
      <c s="157" r="B119">
        <v>6</v>
      </c>
      <c s="157" r="C119">
        <v>92</v>
      </c>
      <c t="s" s="157" r="D119">
        <v>1011</v>
      </c>
      <c t="s" s="157" r="E119">
        <v>830</v>
      </c>
      <c t="s" s="157" r="F119">
        <v>1012</v>
      </c>
      <c t="s" s="100" r="G119">
        <v>825</v>
      </c>
      <c t="s" s="100" r="H119">
        <v>826</v>
      </c>
      <c s="100" r="I119"/>
      <c s="100" r="J119"/>
      <c s="157" r="K119">
        <f>(I119-J119)/10</f>
        <v>0</v>
      </c>
      <c s="157" r="L119">
        <v>0</v>
      </c>
      <c s="157" r="M119"/>
      <c s="157" r="N119"/>
      <c s="157" r="O119"/>
    </row>
    <row customHeight="1" r="120" ht="15.0">
      <c t="s" s="157" r="A120">
        <v>36</v>
      </c>
      <c s="157" r="B120">
        <v>6</v>
      </c>
      <c s="157" r="C120">
        <v>92</v>
      </c>
      <c t="s" s="157" r="D120">
        <v>1013</v>
      </c>
      <c t="s" s="157" r="E120">
        <v>830</v>
      </c>
      <c t="s" s="157" r="F120">
        <v>1014</v>
      </c>
      <c t="s" s="100" r="G120">
        <v>847</v>
      </c>
      <c t="s" s="100" r="H120">
        <v>848</v>
      </c>
      <c s="100" r="I120"/>
      <c s="100" r="J120"/>
      <c s="157" r="K120">
        <f>(I120-J120)/10</f>
        <v>0</v>
      </c>
      <c s="157" r="L120">
        <v>255</v>
      </c>
      <c s="157" r="M120"/>
      <c s="157" r="N120"/>
      <c s="157" r="O120"/>
    </row>
    <row customHeight="1" r="121" ht="15.0">
      <c t="s" s="157" r="A121">
        <v>36</v>
      </c>
      <c s="157" r="B121">
        <v>6</v>
      </c>
      <c s="157" r="C121">
        <v>92</v>
      </c>
      <c t="s" s="157" r="D121">
        <v>1015</v>
      </c>
      <c t="s" s="157" r="E121">
        <v>830</v>
      </c>
      <c t="s" s="157" r="F121">
        <v>1016</v>
      </c>
      <c t="s" s="100" r="G121">
        <v>847</v>
      </c>
      <c t="s" s="100" r="H121">
        <v>848</v>
      </c>
      <c s="100" r="I121"/>
      <c s="100" r="J121"/>
      <c s="157" r="K121">
        <f>(I121-J121)/10</f>
        <v>0</v>
      </c>
      <c s="157" r="L121">
        <v>255</v>
      </c>
      <c s="157" r="M121"/>
      <c s="157" r="N121"/>
      <c s="157" r="O121"/>
    </row>
    <row customHeight="1" r="122" ht="15.0">
      <c t="s" s="157" r="A122">
        <v>36</v>
      </c>
      <c s="157" r="B122">
        <v>6</v>
      </c>
      <c s="157" r="C122">
        <v>92</v>
      </c>
      <c t="s" s="157" r="D122">
        <v>1017</v>
      </c>
      <c t="s" s="157" r="E122">
        <v>830</v>
      </c>
      <c t="s" s="157" r="F122">
        <v>1018</v>
      </c>
      <c t="s" s="100" r="G122">
        <v>825</v>
      </c>
      <c t="s" s="100" r="H122">
        <v>826</v>
      </c>
      <c s="100" r="I122"/>
      <c s="100" r="J122"/>
      <c s="157" r="K122">
        <f>(I122-J122)/10</f>
        <v>0</v>
      </c>
      <c s="157" r="L122">
        <v>255</v>
      </c>
      <c s="157" r="M122"/>
      <c s="157" r="N122"/>
      <c s="157" r="O122"/>
    </row>
    <row customHeight="1" r="123" ht="15.0">
      <c t="s" s="157" r="A123">
        <v>36</v>
      </c>
      <c s="157" r="B123">
        <v>6</v>
      </c>
      <c s="157" r="C123">
        <v>92</v>
      </c>
      <c t="s" s="157" r="D123">
        <v>1019</v>
      </c>
      <c t="s" s="157" r="E123">
        <v>830</v>
      </c>
      <c t="s" s="157" r="F123">
        <v>1020</v>
      </c>
      <c t="s" s="100" r="G123">
        <v>1005</v>
      </c>
      <c t="s" s="100" r="H123">
        <v>1006</v>
      </c>
      <c s="100" r="I123"/>
      <c s="100" r="J123"/>
      <c s="157" r="K123">
        <f>(I123-J123)/10</f>
        <v>0</v>
      </c>
      <c s="157" r="L123">
        <v>0</v>
      </c>
      <c s="157" r="M123"/>
      <c s="157" r="N123"/>
      <c s="157" r="O123"/>
    </row>
    <row customHeight="1" r="124" ht="15.0">
      <c t="s" s="157" r="A124">
        <v>36</v>
      </c>
      <c s="157" r="B124">
        <v>6</v>
      </c>
      <c s="157" r="C124">
        <v>92</v>
      </c>
      <c t="s" s="157" r="D124">
        <v>1021</v>
      </c>
      <c t="s" s="157" r="E124">
        <v>830</v>
      </c>
      <c t="s" s="157" r="F124">
        <v>1022</v>
      </c>
      <c t="s" s="100" r="G124">
        <v>1006</v>
      </c>
      <c t="s" s="100" r="H124">
        <v>1005</v>
      </c>
      <c s="100" r="I124"/>
      <c s="100" r="J124"/>
      <c s="157" r="K124">
        <f>(I124-J124)/10</f>
        <v>0</v>
      </c>
      <c s="157" r="L124">
        <v>255</v>
      </c>
      <c s="157" r="M124"/>
      <c s="157" r="N124"/>
      <c s="157" r="O124"/>
    </row>
    <row customHeight="1" r="125" ht="15.0">
      <c t="s" s="157" r="A125">
        <v>36</v>
      </c>
      <c s="157" r="B125">
        <v>6</v>
      </c>
      <c s="157" r="C125">
        <v>92</v>
      </c>
      <c t="s" s="157" r="D125">
        <v>1023</v>
      </c>
      <c t="s" s="157" r="E125">
        <v>830</v>
      </c>
      <c t="s" s="157" r="F125">
        <v>1024</v>
      </c>
      <c t="s" s="100" r="G125">
        <v>825</v>
      </c>
      <c t="s" s="100" r="H125">
        <v>826</v>
      </c>
      <c s="100" r="I125"/>
      <c s="100" r="J125"/>
      <c s="157" r="K125">
        <f>(I125-J125)/10</f>
        <v>0</v>
      </c>
      <c s="157" r="L125">
        <v>255</v>
      </c>
      <c s="157" r="M125"/>
      <c s="157" r="N125"/>
      <c s="157" r="O125"/>
    </row>
    <row customHeight="1" r="126" ht="15.0">
      <c t="s" s="157" r="A126">
        <v>36</v>
      </c>
      <c s="157" r="B126">
        <v>6</v>
      </c>
      <c s="157" r="C126">
        <v>92</v>
      </c>
      <c t="s" s="157" r="D126">
        <v>1025</v>
      </c>
      <c t="s" s="157" r="E126">
        <v>830</v>
      </c>
      <c t="s" s="157" r="F126">
        <v>1026</v>
      </c>
      <c t="s" s="100" r="G126">
        <v>847</v>
      </c>
      <c t="s" s="100" r="H126">
        <v>848</v>
      </c>
      <c s="100" r="I126"/>
      <c s="100" r="J126"/>
      <c s="157" r="K126">
        <f>(I126-J126)/10</f>
        <v>0</v>
      </c>
      <c s="157" r="L126">
        <v>255</v>
      </c>
      <c s="157" r="M126"/>
      <c s="157" r="N126"/>
      <c s="157" r="O126"/>
    </row>
    <row customHeight="1" r="127" ht="15.0">
      <c t="s" s="157" r="A127">
        <v>36</v>
      </c>
      <c s="157" r="B127">
        <v>6</v>
      </c>
      <c s="157" r="C127">
        <v>92</v>
      </c>
      <c t="s" s="157" r="D127">
        <v>1027</v>
      </c>
      <c t="s" s="157" r="E127">
        <v>830</v>
      </c>
      <c t="s" s="157" r="F127">
        <v>1028</v>
      </c>
      <c t="s" s="100" r="G127">
        <v>847</v>
      </c>
      <c t="s" s="100" r="H127">
        <v>848</v>
      </c>
      <c s="100" r="I127"/>
      <c s="100" r="J127"/>
      <c s="157" r="K127">
        <f>(I127-J127)/10</f>
        <v>0</v>
      </c>
      <c s="157" r="L127">
        <v>255</v>
      </c>
      <c s="157" r="M127"/>
      <c s="157" r="N127"/>
      <c s="157" r="O127"/>
    </row>
    <row customHeight="1" r="128" ht="15.0">
      <c t="s" s="157" r="A128">
        <v>36</v>
      </c>
      <c s="157" r="B128">
        <v>6</v>
      </c>
      <c s="157" r="C128">
        <v>92</v>
      </c>
      <c t="s" s="157" r="D128">
        <v>1029</v>
      </c>
      <c t="s" s="157" r="E128">
        <v>830</v>
      </c>
      <c t="s" s="157" r="F128">
        <v>1030</v>
      </c>
      <c t="s" s="100" r="G128">
        <v>825</v>
      </c>
      <c t="s" s="100" r="H128">
        <v>980</v>
      </c>
      <c s="100" r="I128"/>
      <c s="100" r="J128"/>
      <c s="157" r="K128">
        <f>(I128-J128)/10</f>
        <v>0</v>
      </c>
      <c s="157" r="L128">
        <v>255</v>
      </c>
      <c s="157" r="M128"/>
      <c s="157" r="N128"/>
      <c s="157" r="O128"/>
    </row>
    <row customHeight="1" r="129" ht="15.0">
      <c s="157" r="A129"/>
      <c s="157" r="B129"/>
      <c s="157" r="C129"/>
      <c s="157" r="D129"/>
      <c s="157" r="E129"/>
      <c s="157" r="F129"/>
      <c s="100" r="G129"/>
      <c s="100" r="H129"/>
      <c s="100" r="I129"/>
      <c s="100" r="J129"/>
      <c s="157" r="K129">
        <f>(I129-J129)/10</f>
        <v>0</v>
      </c>
      <c s="157" r="L129"/>
      <c s="157" r="M129"/>
      <c s="157" r="N129"/>
      <c s="157" r="O129"/>
    </row>
    <row customHeight="1" r="130" ht="15.0">
      <c t="s" s="157" r="A130">
        <v>36</v>
      </c>
      <c s="157" r="B130">
        <v>7</v>
      </c>
      <c s="157" r="C130">
        <v>93</v>
      </c>
      <c t="s" s="157" r="D130">
        <v>1031</v>
      </c>
      <c t="s" s="157" r="E130">
        <v>802</v>
      </c>
      <c t="s" s="157" r="F130">
        <v>1032</v>
      </c>
      <c s="100" r="G130">
        <v>-10</v>
      </c>
      <c s="100" r="H130">
        <v>10</v>
      </c>
      <c s="100" r="I130">
        <v>10</v>
      </c>
      <c s="100" r="J130">
        <v>0</v>
      </c>
      <c s="157" r="K130">
        <f>(I130-J130)/10</f>
        <v>1</v>
      </c>
      <c s="157" r="L130"/>
      <c s="157" r="M130"/>
      <c s="157" r="N130"/>
      <c s="157" r="O130"/>
    </row>
    <row customHeight="1" r="131" ht="15.0">
      <c t="s" s="157" r="A131">
        <v>36</v>
      </c>
      <c s="157" r="B131">
        <v>7</v>
      </c>
      <c s="157" r="C131">
        <v>93</v>
      </c>
      <c t="s" s="157" r="D131">
        <v>1033</v>
      </c>
      <c t="s" s="157" r="E131">
        <v>802</v>
      </c>
      <c t="s" s="157" r="F131">
        <v>1034</v>
      </c>
      <c s="100" r="G131">
        <v>-10</v>
      </c>
      <c s="100" r="H131">
        <v>10</v>
      </c>
      <c s="100" r="I131">
        <v>10</v>
      </c>
      <c s="100" r="J131">
        <v>0</v>
      </c>
      <c s="157" r="K131">
        <f>(I131-J131)/10</f>
        <v>1</v>
      </c>
      <c s="157" r="L131"/>
      <c s="157" r="M131"/>
      <c s="157" r="N131"/>
      <c s="157" r="O131"/>
    </row>
    <row customHeight="1" r="132" ht="15.0">
      <c t="s" s="157" r="A132">
        <v>36</v>
      </c>
      <c s="157" r="B132">
        <v>7</v>
      </c>
      <c s="157" r="C132">
        <v>93</v>
      </c>
      <c t="s" s="157" r="D132">
        <v>1035</v>
      </c>
      <c t="s" s="157" r="E132">
        <v>814</v>
      </c>
      <c t="s" s="157" r="F132">
        <v>1036</v>
      </c>
      <c s="100" r="G132">
        <v>-10.1</v>
      </c>
      <c s="100" r="H132">
        <v>10.1</v>
      </c>
      <c s="100" r="I132">
        <v>10</v>
      </c>
      <c s="100" r="J132">
        <v>0</v>
      </c>
      <c s="157" r="K132">
        <f>(I132-J132)/10</f>
        <v>1</v>
      </c>
      <c s="157" r="L132"/>
      <c s="157" r="M132"/>
      <c s="157" r="N132"/>
      <c s="157" r="O132"/>
    </row>
    <row customHeight="1" r="133" ht="15.0">
      <c t="s" s="157" r="A133">
        <v>36</v>
      </c>
      <c s="157" r="B133">
        <v>7</v>
      </c>
      <c s="157" r="C133">
        <v>93</v>
      </c>
      <c t="s" s="157" r="D133">
        <v>1037</v>
      </c>
      <c t="s" s="157" r="E133">
        <v>814</v>
      </c>
      <c t="s" s="157" r="F133">
        <v>1038</v>
      </c>
      <c s="100" r="G133">
        <v>-10.1</v>
      </c>
      <c s="100" r="H133">
        <v>10.1</v>
      </c>
      <c s="100" r="I133">
        <v>10</v>
      </c>
      <c s="100" r="J133">
        <v>0</v>
      </c>
      <c s="157" r="K133">
        <f>(I133-J133)/10</f>
        <v>1</v>
      </c>
      <c s="157" r="L133"/>
      <c s="157" r="M133"/>
      <c s="157" r="N133"/>
      <c s="157" r="O133"/>
    </row>
    <row customHeight="1" r="134" ht="15.0">
      <c t="s" s="157" r="A134">
        <v>36</v>
      </c>
      <c s="157" r="B134">
        <v>7</v>
      </c>
      <c s="157" r="C134">
        <v>93</v>
      </c>
      <c t="s" s="157" r="D134">
        <v>1039</v>
      </c>
      <c t="s" s="157" r="E134">
        <v>823</v>
      </c>
      <c t="s" s="157" r="F134">
        <v>1002</v>
      </c>
      <c t="s" s="100" r="G134">
        <v>825</v>
      </c>
      <c t="s" s="100" r="H134">
        <v>826</v>
      </c>
      <c s="100" r="I134"/>
      <c s="100" r="J134"/>
      <c s="157" r="K134">
        <f>(I134-J134)/10</f>
        <v>0</v>
      </c>
      <c s="157" r="L134">
        <v>0</v>
      </c>
      <c s="157" r="M134"/>
      <c s="157" r="N134"/>
      <c s="157" r="O134"/>
    </row>
    <row customHeight="1" r="135" ht="15.0">
      <c t="s" s="157" r="A135">
        <v>36</v>
      </c>
      <c s="157" r="B135">
        <v>7</v>
      </c>
      <c s="157" r="C135">
        <v>93</v>
      </c>
      <c t="s" s="157" r="D135">
        <v>1040</v>
      </c>
      <c t="s" s="157" r="E135">
        <v>823</v>
      </c>
      <c t="s" s="157" r="F135">
        <v>1041</v>
      </c>
      <c t="s" s="100" r="G135">
        <v>1005</v>
      </c>
      <c t="s" s="100" r="H135">
        <v>1006</v>
      </c>
      <c s="100" r="I135"/>
      <c s="100" r="J135"/>
      <c s="157" r="K135">
        <f>(I135-J135)/10</f>
        <v>0</v>
      </c>
      <c s="157" r="L135">
        <v>0</v>
      </c>
      <c s="157" r="M135"/>
      <c s="157" r="N135"/>
      <c s="157" r="O135"/>
    </row>
    <row customHeight="1" r="136" ht="15.0">
      <c t="s" s="157" r="A136">
        <v>36</v>
      </c>
      <c s="157" r="B136">
        <v>7</v>
      </c>
      <c s="157" r="C136">
        <v>93</v>
      </c>
      <c t="s" s="157" r="D136">
        <v>1042</v>
      </c>
      <c t="s" s="157" r="E136">
        <v>823</v>
      </c>
      <c t="s" s="157" r="F136">
        <v>1043</v>
      </c>
      <c t="s" s="100" r="G136">
        <v>825</v>
      </c>
      <c t="s" s="100" r="H136">
        <v>826</v>
      </c>
      <c s="100" r="I136"/>
      <c s="100" r="J136"/>
      <c s="157" r="K136">
        <f>(I136-J136)/10</f>
        <v>0</v>
      </c>
      <c s="157" r="L136">
        <v>0</v>
      </c>
      <c s="157" r="M136"/>
      <c s="157" r="N136"/>
      <c s="157" r="O136"/>
    </row>
    <row customHeight="1" r="137" ht="15.0">
      <c t="s" s="157" r="A137">
        <v>36</v>
      </c>
      <c s="157" r="B137">
        <v>7</v>
      </c>
      <c s="157" r="C137">
        <v>93</v>
      </c>
      <c t="s" s="157" r="D137">
        <v>1044</v>
      </c>
      <c t="s" s="157" r="E137">
        <v>823</v>
      </c>
      <c t="s" s="157" r="F137">
        <v>1045</v>
      </c>
      <c t="s" s="100" r="G137">
        <v>1005</v>
      </c>
      <c t="s" s="100" r="H137">
        <v>1006</v>
      </c>
      <c s="100" r="I137"/>
      <c s="100" r="J137"/>
      <c s="157" r="K137">
        <f>(I137-J137)/10</f>
        <v>0</v>
      </c>
      <c s="157" r="L137">
        <v>0</v>
      </c>
      <c s="157" r="M137"/>
      <c s="157" r="N137"/>
      <c s="157" r="O137"/>
    </row>
    <row customHeight="1" r="138" ht="15.0">
      <c t="s" s="157" r="A138">
        <v>36</v>
      </c>
      <c s="157" r="B138">
        <v>7</v>
      </c>
      <c s="157" r="C138">
        <v>93</v>
      </c>
      <c t="s" s="157" r="D138">
        <v>1046</v>
      </c>
      <c t="s" s="157" r="E138">
        <v>830</v>
      </c>
      <c t="s" s="157" r="F138">
        <v>1047</v>
      </c>
      <c t="s" s="100" r="G138">
        <v>1005</v>
      </c>
      <c t="s" s="100" r="H138">
        <v>1006</v>
      </c>
      <c s="100" r="I138"/>
      <c s="100" r="J138"/>
      <c s="157" r="K138">
        <f>(I138-J138)/10</f>
        <v>0</v>
      </c>
      <c s="157" r="L138">
        <v>0</v>
      </c>
      <c s="157" r="M138"/>
      <c s="157" r="N138"/>
      <c s="157" r="O138"/>
    </row>
    <row customHeight="1" r="139" ht="15.0">
      <c t="s" s="157" r="A139">
        <v>36</v>
      </c>
      <c s="157" r="B139">
        <v>7</v>
      </c>
      <c s="157" r="C139">
        <v>93</v>
      </c>
      <c t="s" s="157" r="D139">
        <v>1048</v>
      </c>
      <c t="s" s="157" r="E139">
        <v>830</v>
      </c>
      <c t="s" s="157" r="F139">
        <v>1049</v>
      </c>
      <c t="s" s="100" r="G139">
        <v>1006</v>
      </c>
      <c t="s" s="100" r="H139">
        <v>1005</v>
      </c>
      <c s="100" r="I139"/>
      <c s="100" r="J139"/>
      <c s="157" r="K139">
        <f>(I139-J139)/10</f>
        <v>0</v>
      </c>
      <c s="157" r="L139">
        <v>255</v>
      </c>
      <c s="157" r="M139"/>
      <c s="157" r="N139"/>
      <c s="157" r="O139"/>
    </row>
    <row customHeight="1" r="140" ht="15.0">
      <c t="s" s="157" r="A140">
        <v>36</v>
      </c>
      <c s="157" r="B140">
        <v>7</v>
      </c>
      <c s="157" r="C140">
        <v>93</v>
      </c>
      <c t="s" s="157" r="D140">
        <v>1050</v>
      </c>
      <c t="s" s="157" r="E140">
        <v>830</v>
      </c>
      <c t="s" s="157" r="F140">
        <v>1051</v>
      </c>
      <c t="s" s="100" r="G140">
        <v>825</v>
      </c>
      <c t="s" s="100" r="H140">
        <v>826</v>
      </c>
      <c s="100" r="I140"/>
      <c s="100" r="J140"/>
      <c s="157" r="K140">
        <f>(I140-J140)/10</f>
        <v>0</v>
      </c>
      <c s="157" r="L140">
        <v>0</v>
      </c>
      <c s="157" r="M140"/>
      <c s="157" r="N140"/>
      <c s="157" r="O140"/>
    </row>
    <row customHeight="1" r="141" ht="15.0">
      <c t="s" s="157" r="A141">
        <v>36</v>
      </c>
      <c s="157" r="B141">
        <v>7</v>
      </c>
      <c s="157" r="C141">
        <v>93</v>
      </c>
      <c t="s" s="157" r="D141">
        <v>1052</v>
      </c>
      <c t="s" s="157" r="E141">
        <v>830</v>
      </c>
      <c t="s" s="157" r="F141">
        <v>1053</v>
      </c>
      <c t="s" s="100" r="G141">
        <v>847</v>
      </c>
      <c t="s" s="100" r="H141">
        <v>848</v>
      </c>
      <c s="100" r="I141"/>
      <c s="100" r="J141"/>
      <c s="157" r="K141">
        <f>(I141-J141)/10</f>
        <v>0</v>
      </c>
      <c s="157" r="L141">
        <v>255</v>
      </c>
      <c s="157" r="M141"/>
      <c s="157" r="N141"/>
      <c s="157" r="O141"/>
    </row>
    <row customHeight="1" r="142" ht="15.0">
      <c t="s" s="157" r="A142">
        <v>36</v>
      </c>
      <c s="157" r="B142">
        <v>7</v>
      </c>
      <c s="157" r="C142">
        <v>93</v>
      </c>
      <c t="s" s="157" r="D142">
        <v>1054</v>
      </c>
      <c t="s" s="157" r="E142">
        <v>830</v>
      </c>
      <c t="s" s="157" r="F142">
        <v>1055</v>
      </c>
      <c t="s" s="100" r="G142">
        <v>847</v>
      </c>
      <c t="s" s="100" r="H142">
        <v>848</v>
      </c>
      <c s="100" r="I142"/>
      <c s="100" r="J142"/>
      <c s="157" r="K142">
        <f>(I142-J142)/10</f>
        <v>0</v>
      </c>
      <c s="157" r="L142">
        <v>255</v>
      </c>
      <c s="157" r="M142"/>
      <c s="157" r="N142"/>
      <c s="157" r="O142"/>
    </row>
    <row customHeight="1" r="143" ht="15.0">
      <c t="s" s="157" r="A143">
        <v>36</v>
      </c>
      <c s="157" r="B143">
        <v>7</v>
      </c>
      <c s="157" r="C143">
        <v>93</v>
      </c>
      <c t="s" s="157" r="D143">
        <v>1056</v>
      </c>
      <c t="s" s="157" r="E143">
        <v>830</v>
      </c>
      <c t="s" s="157" r="F143">
        <v>1057</v>
      </c>
      <c t="s" s="100" r="G143">
        <v>825</v>
      </c>
      <c t="s" s="100" r="H143">
        <v>826</v>
      </c>
      <c s="100" r="I143"/>
      <c s="100" r="J143"/>
      <c s="157" r="K143">
        <f>(I143-J143)/10</f>
        <v>0</v>
      </c>
      <c s="157" r="L143">
        <v>255</v>
      </c>
      <c s="157" r="M143"/>
      <c s="157" r="N143"/>
      <c s="157" r="O143"/>
    </row>
    <row customHeight="1" r="144" ht="15.0">
      <c t="s" s="157" r="A144">
        <v>36</v>
      </c>
      <c s="157" r="B144">
        <v>7</v>
      </c>
      <c s="157" r="C144">
        <v>93</v>
      </c>
      <c t="s" s="157" r="D144">
        <v>1058</v>
      </c>
      <c t="s" s="157" r="E144">
        <v>830</v>
      </c>
      <c t="s" s="157" r="F144">
        <v>1059</v>
      </c>
      <c t="s" s="100" r="G144">
        <v>1005</v>
      </c>
      <c t="s" s="100" r="H144">
        <v>1006</v>
      </c>
      <c s="100" r="I144"/>
      <c s="100" r="J144"/>
      <c s="157" r="K144">
        <f>(I144-J144)/10</f>
        <v>0</v>
      </c>
      <c s="157" r="L144">
        <v>0</v>
      </c>
      <c s="157" r="M144"/>
      <c s="157" r="N144"/>
      <c s="157" r="O144"/>
    </row>
    <row customHeight="1" r="145" ht="15.0">
      <c t="s" s="157" r="A145">
        <v>36</v>
      </c>
      <c s="157" r="B145">
        <v>7</v>
      </c>
      <c s="157" r="C145">
        <v>93</v>
      </c>
      <c t="s" s="157" r="D145">
        <v>1060</v>
      </c>
      <c t="s" s="157" r="E145">
        <v>830</v>
      </c>
      <c t="s" s="157" r="F145">
        <v>1061</v>
      </c>
      <c t="s" s="100" r="G145">
        <v>1006</v>
      </c>
      <c t="s" s="100" r="H145">
        <v>1005</v>
      </c>
      <c s="100" r="I145"/>
      <c s="100" r="J145"/>
      <c s="157" r="K145">
        <f>(I145-J145)/10</f>
        <v>0</v>
      </c>
      <c s="157" r="L145">
        <v>255</v>
      </c>
      <c s="157" r="M145"/>
      <c s="157" r="N145"/>
      <c s="157" r="O145"/>
    </row>
    <row customHeight="1" r="146" ht="15.0">
      <c t="s" s="157" r="A146">
        <v>36</v>
      </c>
      <c s="157" r="B146">
        <v>7</v>
      </c>
      <c s="157" r="C146">
        <v>93</v>
      </c>
      <c t="s" s="157" r="D146">
        <v>1062</v>
      </c>
      <c t="s" s="157" r="E146">
        <v>830</v>
      </c>
      <c t="s" s="157" r="F146">
        <v>1063</v>
      </c>
      <c t="s" s="100" r="G146">
        <v>825</v>
      </c>
      <c t="s" s="100" r="H146">
        <v>826</v>
      </c>
      <c s="100" r="I146"/>
      <c s="100" r="J146"/>
      <c s="157" r="K146">
        <f>(I146-J146)/10</f>
        <v>0</v>
      </c>
      <c s="157" r="L146">
        <v>0</v>
      </c>
      <c s="157" r="M146"/>
      <c s="157" r="N146"/>
      <c s="157" r="O146"/>
    </row>
    <row customHeight="1" r="147" ht="15.0">
      <c t="s" s="157" r="A147">
        <v>36</v>
      </c>
      <c s="157" r="B147">
        <v>7</v>
      </c>
      <c s="157" r="C147">
        <v>93</v>
      </c>
      <c t="s" s="157" r="D147">
        <v>1064</v>
      </c>
      <c t="s" s="157" r="E147">
        <v>830</v>
      </c>
      <c t="s" s="157" r="F147">
        <v>1065</v>
      </c>
      <c t="s" s="100" r="G147">
        <v>847</v>
      </c>
      <c t="s" s="100" r="H147">
        <v>848</v>
      </c>
      <c s="100" r="I147"/>
      <c s="100" r="J147"/>
      <c s="157" r="K147">
        <f>(I147-J147)/10</f>
        <v>0</v>
      </c>
      <c s="157" r="L147">
        <v>255</v>
      </c>
      <c s="157" r="M147"/>
      <c s="157" r="N147"/>
      <c s="157" r="O147"/>
    </row>
    <row customHeight="1" r="148" ht="15.0">
      <c t="s" s="157" r="A148">
        <v>36</v>
      </c>
      <c s="157" r="B148">
        <v>7</v>
      </c>
      <c s="157" r="C148">
        <v>93</v>
      </c>
      <c t="s" s="157" r="D148">
        <v>1066</v>
      </c>
      <c t="s" s="157" r="E148">
        <v>830</v>
      </c>
      <c t="s" s="157" r="F148">
        <v>1067</v>
      </c>
      <c t="s" s="100" r="G148">
        <v>847</v>
      </c>
      <c t="s" s="100" r="H148">
        <v>848</v>
      </c>
      <c s="100" r="I148"/>
      <c s="100" r="J148"/>
      <c s="157" r="K148">
        <f>(I148-J148)/10</f>
        <v>0</v>
      </c>
      <c s="157" r="L148">
        <v>255</v>
      </c>
      <c s="157" r="M148"/>
      <c s="157" r="N148"/>
      <c s="157" r="O148"/>
    </row>
    <row customHeight="1" r="149" ht="15.0">
      <c t="s" s="157" r="A149">
        <v>36</v>
      </c>
      <c s="157" r="B149">
        <v>7</v>
      </c>
      <c s="157" r="C149">
        <v>93</v>
      </c>
      <c t="s" s="157" r="D149">
        <v>1068</v>
      </c>
      <c t="s" s="157" r="E149">
        <v>830</v>
      </c>
      <c t="s" s="157" r="F149">
        <v>1069</v>
      </c>
      <c t="s" s="100" r="G149">
        <v>825</v>
      </c>
      <c t="s" s="100" r="H149">
        <v>826</v>
      </c>
      <c s="100" r="I149"/>
      <c s="100" r="J149"/>
      <c s="157" r="K149">
        <f>(I149-J149)/10</f>
        <v>0</v>
      </c>
      <c s="157" r="L149">
        <v>255</v>
      </c>
      <c s="157" r="M149"/>
      <c s="157" r="N149"/>
      <c s="157" r="O149"/>
    </row>
    <row customHeight="1" r="150" ht="15.0">
      <c s="157" r="A150"/>
      <c s="157" r="B150"/>
      <c s="157" r="C150"/>
      <c s="157" r="D150"/>
      <c s="157" r="E150"/>
      <c s="157" r="F150"/>
      <c s="100" r="G150"/>
      <c s="100" r="H150"/>
      <c s="100" r="I150"/>
      <c s="100" r="J150"/>
      <c s="157" r="K150">
        <f>(I150-J150)/10</f>
        <v>0</v>
      </c>
      <c s="157" r="L150"/>
      <c s="157" r="M150"/>
      <c s="157" r="N150"/>
      <c s="157" r="O150"/>
    </row>
    <row customHeight="1" r="151" ht="15.0">
      <c t="s" s="157" r="A151">
        <v>36</v>
      </c>
      <c s="157" r="B151">
        <v>8</v>
      </c>
      <c s="157" r="C151">
        <v>94</v>
      </c>
      <c t="s" s="157" r="D151">
        <v>1070</v>
      </c>
      <c t="s" s="157" r="E151">
        <v>814</v>
      </c>
      <c t="s" s="157" r="F151">
        <v>1071</v>
      </c>
      <c s="100" r="G151">
        <v>-10.1</v>
      </c>
      <c s="100" r="H151">
        <v>10.1</v>
      </c>
      <c s="100" r="I151">
        <v>10</v>
      </c>
      <c s="100" r="J151">
        <v>0</v>
      </c>
      <c s="157" r="K151">
        <f>(I151-J151)/10</f>
        <v>1</v>
      </c>
      <c s="157" r="L151"/>
      <c s="157" r="M151"/>
      <c s="157" r="N151"/>
      <c s="157" r="O151"/>
    </row>
    <row customHeight="1" r="152" ht="15.0">
      <c t="s" s="157" r="A152">
        <v>36</v>
      </c>
      <c s="157" r="B152">
        <v>8</v>
      </c>
      <c s="157" r="C152">
        <v>94</v>
      </c>
      <c t="s" s="157" r="D152">
        <v>1072</v>
      </c>
      <c t="s" s="157" r="E152">
        <v>814</v>
      </c>
      <c t="s" s="157" r="F152">
        <v>1073</v>
      </c>
      <c s="100" r="G152">
        <v>-10.1</v>
      </c>
      <c s="100" r="H152">
        <v>10.1</v>
      </c>
      <c s="100" r="I152">
        <v>10</v>
      </c>
      <c s="100" r="J152">
        <v>0</v>
      </c>
      <c s="157" r="K152">
        <f>(I152-J152)/10</f>
        <v>1</v>
      </c>
      <c s="157" r="L152"/>
      <c s="157" r="M152"/>
      <c s="157" r="N152"/>
      <c s="157" r="O152"/>
    </row>
    <row customHeight="1" r="153" ht="15.0">
      <c t="s" s="157" r="A153">
        <v>36</v>
      </c>
      <c s="157" r="B153">
        <v>8</v>
      </c>
      <c s="157" r="C153">
        <v>94</v>
      </c>
      <c t="s" s="157" r="D153">
        <v>1074</v>
      </c>
      <c t="s" s="157" r="E153">
        <v>823</v>
      </c>
      <c t="s" s="157" r="F153">
        <v>1002</v>
      </c>
      <c t="s" s="100" r="G153">
        <v>825</v>
      </c>
      <c t="s" s="100" r="H153">
        <v>826</v>
      </c>
      <c s="100" r="I153"/>
      <c s="100" r="J153"/>
      <c s="157" r="K153">
        <f>(I153-J153)/10</f>
        <v>0</v>
      </c>
      <c s="157" r="L153">
        <v>0</v>
      </c>
      <c s="157" r="M153"/>
      <c s="157" r="N153"/>
      <c s="157" r="O153"/>
    </row>
    <row customHeight="1" r="154" ht="15.0">
      <c t="s" s="157" r="A154">
        <v>36</v>
      </c>
      <c s="157" r="B154">
        <v>8</v>
      </c>
      <c s="157" r="C154">
        <v>94</v>
      </c>
      <c t="s" s="157" r="D154">
        <v>1075</v>
      </c>
      <c t="s" s="157" r="E154">
        <v>823</v>
      </c>
      <c t="s" s="157" r="F154">
        <v>1076</v>
      </c>
      <c t="s" s="100" r="G154">
        <v>1005</v>
      </c>
      <c t="s" s="100" r="H154">
        <v>1006</v>
      </c>
      <c s="100" r="I154"/>
      <c s="100" r="J154"/>
      <c s="157" r="K154">
        <f>(I154-J154)/10</f>
        <v>0</v>
      </c>
      <c s="157" r="L154">
        <v>0</v>
      </c>
      <c s="157" r="M154"/>
      <c s="157" r="N154"/>
      <c s="157" r="O154"/>
    </row>
    <row customHeight="1" r="155" ht="15.0">
      <c t="s" s="157" r="A155">
        <v>36</v>
      </c>
      <c s="157" r="B155">
        <v>8</v>
      </c>
      <c s="157" r="C155">
        <v>94</v>
      </c>
      <c t="s" s="157" r="D155">
        <v>1077</v>
      </c>
      <c t="s" s="157" r="E155">
        <v>823</v>
      </c>
      <c t="s" s="157" r="F155">
        <v>1002</v>
      </c>
      <c t="s" s="100" r="G155">
        <v>825</v>
      </c>
      <c t="s" s="100" r="H155">
        <v>826</v>
      </c>
      <c s="100" r="I155"/>
      <c s="100" r="J155"/>
      <c s="157" r="K155">
        <f>(I155-J155)/10</f>
        <v>0</v>
      </c>
      <c s="157" r="L155">
        <v>0</v>
      </c>
      <c s="157" r="M155"/>
      <c s="157" r="N155"/>
      <c s="157" r="O155"/>
    </row>
    <row customHeight="1" r="156" ht="15.0">
      <c t="s" s="157" r="A156">
        <v>36</v>
      </c>
      <c s="157" r="B156">
        <v>8</v>
      </c>
      <c s="157" r="C156">
        <v>94</v>
      </c>
      <c t="s" s="157" r="D156">
        <v>1078</v>
      </c>
      <c t="s" s="157" r="E156">
        <v>823</v>
      </c>
      <c t="s" s="157" r="F156">
        <v>1079</v>
      </c>
      <c t="s" s="100" r="G156">
        <v>1005</v>
      </c>
      <c t="s" s="100" r="H156">
        <v>1006</v>
      </c>
      <c s="100" r="I156"/>
      <c s="100" r="J156"/>
      <c s="157" r="K156">
        <f>(I156-J156)/10</f>
        <v>0</v>
      </c>
      <c s="157" r="L156">
        <v>0</v>
      </c>
      <c s="157" r="M156"/>
      <c s="157" r="N156"/>
      <c s="157" r="O156"/>
    </row>
    <row customHeight="1" r="157" ht="15.0">
      <c t="s" s="157" r="A157">
        <v>36</v>
      </c>
      <c s="157" r="B157">
        <v>8</v>
      </c>
      <c s="157" r="C157">
        <v>94</v>
      </c>
      <c t="s" s="157" r="D157">
        <v>1080</v>
      </c>
      <c t="s" s="157" r="E157">
        <v>830</v>
      </c>
      <c t="s" s="157" r="F157">
        <v>1081</v>
      </c>
      <c t="s" s="100" r="G157">
        <v>1005</v>
      </c>
      <c t="s" s="100" r="H157">
        <v>1006</v>
      </c>
      <c s="100" r="I157"/>
      <c s="100" r="J157"/>
      <c s="157" r="K157">
        <f>(I157-J157)/10</f>
        <v>0</v>
      </c>
      <c s="157" r="L157">
        <v>0</v>
      </c>
      <c s="157" r="M157"/>
      <c s="157" r="N157"/>
      <c s="157" r="O157"/>
    </row>
    <row customHeight="1" r="158" ht="15.0">
      <c t="s" s="157" r="A158">
        <v>36</v>
      </c>
      <c s="157" r="B158">
        <v>8</v>
      </c>
      <c s="157" r="C158">
        <v>94</v>
      </c>
      <c t="s" s="157" r="D158">
        <v>1082</v>
      </c>
      <c t="s" s="157" r="E158">
        <v>830</v>
      </c>
      <c t="s" s="157" r="F158">
        <v>1083</v>
      </c>
      <c t="s" s="100" r="G158">
        <v>1006</v>
      </c>
      <c t="s" s="100" r="H158">
        <v>1005</v>
      </c>
      <c s="100" r="I158"/>
      <c s="100" r="J158"/>
      <c s="157" r="K158">
        <f>(I158-J158)/10</f>
        <v>0</v>
      </c>
      <c s="157" r="L158">
        <v>255</v>
      </c>
      <c s="157" r="M158"/>
      <c s="157" r="N158"/>
      <c s="157" r="O158"/>
    </row>
    <row customHeight="1" r="159" ht="15.0">
      <c t="s" s="157" r="A159">
        <v>36</v>
      </c>
      <c s="157" r="B159">
        <v>8</v>
      </c>
      <c s="157" r="C159">
        <v>94</v>
      </c>
      <c t="s" s="157" r="D159">
        <v>1084</v>
      </c>
      <c t="s" s="157" r="E159">
        <v>830</v>
      </c>
      <c t="s" s="157" r="F159">
        <v>1051</v>
      </c>
      <c t="s" s="100" r="G159">
        <v>825</v>
      </c>
      <c t="s" s="100" r="H159">
        <v>826</v>
      </c>
      <c s="100" r="I159"/>
      <c s="100" r="J159"/>
      <c s="157" r="K159">
        <f>(I159-J159)/10</f>
        <v>0</v>
      </c>
      <c s="157" r="L159">
        <v>0</v>
      </c>
      <c s="157" r="M159"/>
      <c s="157" r="N159"/>
      <c s="157" r="O159"/>
    </row>
    <row customHeight="1" r="160" ht="15.0">
      <c t="s" s="157" r="A160">
        <v>36</v>
      </c>
      <c s="157" r="B160">
        <v>8</v>
      </c>
      <c s="157" r="C160">
        <v>94</v>
      </c>
      <c t="s" s="157" r="D160">
        <v>1085</v>
      </c>
      <c t="s" s="157" r="E160">
        <v>830</v>
      </c>
      <c t="s" s="157" r="F160">
        <v>1053</v>
      </c>
      <c t="s" s="100" r="G160">
        <v>847</v>
      </c>
      <c t="s" s="100" r="H160">
        <v>848</v>
      </c>
      <c s="100" r="I160"/>
      <c s="100" r="J160"/>
      <c s="157" r="K160">
        <f>(I160-J160)/10</f>
        <v>0</v>
      </c>
      <c s="157" r="L160">
        <v>255</v>
      </c>
      <c s="157" r="M160"/>
      <c s="157" r="N160"/>
      <c s="157" r="O160"/>
    </row>
    <row customHeight="1" r="161" ht="15.0">
      <c t="s" s="157" r="A161">
        <v>36</v>
      </c>
      <c s="157" r="B161">
        <v>8</v>
      </c>
      <c s="157" r="C161">
        <v>94</v>
      </c>
      <c t="s" s="157" r="D161">
        <v>1086</v>
      </c>
      <c t="s" s="157" r="E161">
        <v>830</v>
      </c>
      <c t="s" s="157" r="F161">
        <v>1087</v>
      </c>
      <c t="s" s="100" r="G161">
        <v>847</v>
      </c>
      <c t="s" s="100" r="H161">
        <v>848</v>
      </c>
      <c s="100" r="I161"/>
      <c s="100" r="J161"/>
      <c s="157" r="K161">
        <f>(I161-J161)/10</f>
        <v>0</v>
      </c>
      <c s="157" r="L161">
        <v>255</v>
      </c>
      <c s="157" r="M161"/>
      <c s="157" r="N161"/>
      <c s="157" r="O161"/>
    </row>
    <row customHeight="1" r="162" ht="15.0">
      <c t="s" s="157" r="A162">
        <v>36</v>
      </c>
      <c s="157" r="B162">
        <v>8</v>
      </c>
      <c s="157" r="C162">
        <v>94</v>
      </c>
      <c t="s" s="157" r="D162">
        <v>1088</v>
      </c>
      <c t="s" s="157" r="E162">
        <v>830</v>
      </c>
      <c t="s" s="157" r="F162">
        <v>1089</v>
      </c>
      <c t="s" s="100" r="G162">
        <v>825</v>
      </c>
      <c t="s" s="100" r="H162">
        <v>826</v>
      </c>
      <c s="100" r="I162"/>
      <c s="100" r="J162"/>
      <c s="157" r="K162">
        <f>(I162-J162)/10</f>
        <v>0</v>
      </c>
      <c s="157" r="L162">
        <v>255</v>
      </c>
      <c s="157" r="M162"/>
      <c s="157" r="N162"/>
      <c s="157" r="O162"/>
    </row>
    <row customHeight="1" r="163" ht="15.0">
      <c t="s" s="157" r="A163">
        <v>36</v>
      </c>
      <c s="157" r="B163">
        <v>8</v>
      </c>
      <c s="157" r="C163">
        <v>94</v>
      </c>
      <c t="s" s="157" r="D163">
        <v>1090</v>
      </c>
      <c t="s" s="157" r="E163">
        <v>830</v>
      </c>
      <c t="s" s="157" r="F163">
        <v>1091</v>
      </c>
      <c t="s" s="100" r="G163">
        <v>1005</v>
      </c>
      <c t="s" s="100" r="H163">
        <v>1006</v>
      </c>
      <c s="100" r="I163"/>
      <c s="100" r="J163"/>
      <c s="157" r="K163">
        <f>(I163-J163)/10</f>
        <v>0</v>
      </c>
      <c s="157" r="L163">
        <v>0</v>
      </c>
      <c s="157" r="M163"/>
      <c s="157" r="N163"/>
      <c s="157" r="O163"/>
    </row>
    <row customHeight="1" r="164" ht="15.0">
      <c t="s" s="157" r="A164">
        <v>36</v>
      </c>
      <c s="157" r="B164">
        <v>8</v>
      </c>
      <c s="157" r="C164">
        <v>94</v>
      </c>
      <c t="s" s="157" r="D164">
        <v>1092</v>
      </c>
      <c t="s" s="157" r="E164">
        <v>830</v>
      </c>
      <c t="s" s="157" r="F164">
        <v>1093</v>
      </c>
      <c t="s" s="100" r="G164">
        <v>1006</v>
      </c>
      <c t="s" s="100" r="H164">
        <v>1005</v>
      </c>
      <c s="100" r="I164"/>
      <c s="100" r="J164"/>
      <c s="157" r="K164">
        <f>(I164-J164)/10</f>
        <v>0</v>
      </c>
      <c s="157" r="L164">
        <v>255</v>
      </c>
      <c s="157" r="M164"/>
      <c s="157" r="N164"/>
      <c s="157" r="O164"/>
    </row>
    <row customHeight="1" r="165" ht="15.0">
      <c t="s" s="157" r="A165">
        <v>36</v>
      </c>
      <c s="157" r="B165">
        <v>8</v>
      </c>
      <c s="157" r="C165">
        <v>94</v>
      </c>
      <c t="s" s="157" r="D165">
        <v>1094</v>
      </c>
      <c t="s" s="157" r="E165">
        <v>830</v>
      </c>
      <c t="s" s="157" r="F165">
        <v>1051</v>
      </c>
      <c t="s" s="100" r="G165">
        <v>825</v>
      </c>
      <c t="s" s="100" r="H165">
        <v>826</v>
      </c>
      <c s="100" r="I165"/>
      <c s="100" r="J165"/>
      <c s="157" r="K165">
        <f>(I165-J165)/10</f>
        <v>0</v>
      </c>
      <c s="157" r="L165">
        <v>0</v>
      </c>
      <c s="157" r="M165"/>
      <c s="157" r="N165"/>
      <c s="157" r="O165"/>
    </row>
    <row customHeight="1" r="166" ht="15.0">
      <c t="s" s="157" r="A166">
        <v>36</v>
      </c>
      <c s="157" r="B166">
        <v>8</v>
      </c>
      <c s="157" r="C166">
        <v>94</v>
      </c>
      <c t="s" s="157" r="D166">
        <v>1095</v>
      </c>
      <c t="s" s="157" r="E166">
        <v>830</v>
      </c>
      <c t="s" s="157" r="F166">
        <v>1053</v>
      </c>
      <c t="s" s="100" r="G166">
        <v>847</v>
      </c>
      <c t="s" s="100" r="H166">
        <v>848</v>
      </c>
      <c s="100" r="I166"/>
      <c s="100" r="J166"/>
      <c s="157" r="K166">
        <f>(I166-J166)/10</f>
        <v>0</v>
      </c>
      <c s="157" r="L166">
        <v>255</v>
      </c>
      <c s="157" r="M166"/>
      <c s="157" r="N166"/>
      <c s="157" r="O166"/>
    </row>
    <row customHeight="1" r="167" ht="15.0">
      <c t="s" s="157" r="A167">
        <v>36</v>
      </c>
      <c s="157" r="B167">
        <v>8</v>
      </c>
      <c s="157" r="C167">
        <v>94</v>
      </c>
      <c t="s" s="157" r="D167">
        <v>1096</v>
      </c>
      <c t="s" s="157" r="E167">
        <v>830</v>
      </c>
      <c t="s" s="157" r="F167">
        <v>1097</v>
      </c>
      <c t="s" s="100" r="G167">
        <v>847</v>
      </c>
      <c t="s" s="100" r="H167">
        <v>848</v>
      </c>
      <c s="100" r="I167"/>
      <c s="100" r="J167"/>
      <c s="157" r="K167">
        <f>(I167-J167)/10</f>
        <v>0</v>
      </c>
      <c s="157" r="L167">
        <v>255</v>
      </c>
      <c s="157" r="M167"/>
      <c s="157" r="N167"/>
      <c s="157" r="O167"/>
    </row>
    <row customHeight="1" r="168" ht="15.0">
      <c t="s" s="157" r="A168">
        <v>36</v>
      </c>
      <c s="157" r="B168">
        <v>8</v>
      </c>
      <c s="157" r="C168">
        <v>94</v>
      </c>
      <c t="s" s="157" r="D168">
        <v>1098</v>
      </c>
      <c t="s" s="157" r="E168">
        <v>830</v>
      </c>
      <c t="s" s="157" r="F168">
        <v>1099</v>
      </c>
      <c t="s" s="100" r="G168">
        <v>825</v>
      </c>
      <c t="s" s="100" r="H168">
        <v>826</v>
      </c>
      <c s="100" r="I168"/>
      <c s="100" r="J168"/>
      <c s="157" r="K168">
        <f>(I168-J168)/10</f>
        <v>0</v>
      </c>
      <c s="157" r="L168">
        <v>255</v>
      </c>
      <c s="157" r="M168"/>
      <c s="157" r="N168"/>
      <c s="157" r="O168"/>
    </row>
    <row customHeight="1" r="169" ht="15.0">
      <c s="157" r="A169"/>
      <c s="157" r="B169"/>
      <c s="157" r="C169"/>
      <c s="157" r="D169"/>
      <c s="157" r="E169"/>
      <c s="157" r="F169"/>
      <c s="100" r="G169"/>
      <c s="100" r="H169"/>
      <c s="100" r="I169"/>
      <c s="100" r="J169"/>
      <c s="157" r="K169">
        <f>(I169-J169)/10</f>
        <v>0</v>
      </c>
      <c s="157" r="L169"/>
      <c s="157" r="M169"/>
      <c s="157" r="N169"/>
      <c s="157" r="O169"/>
    </row>
    <row customHeight="1" r="170" ht="15.0">
      <c s="157" r="A170"/>
      <c s="157" r="B170"/>
      <c s="157" r="C170">
        <v>73</v>
      </c>
      <c t="s" s="157" r="D170">
        <v>1100</v>
      </c>
      <c t="s" s="157" r="E170">
        <v>802</v>
      </c>
      <c s="157" r="F170"/>
      <c s="100" r="G170">
        <v>0</v>
      </c>
      <c s="100" r="H170">
        <v>2</v>
      </c>
      <c s="100" r="I170"/>
      <c s="100" r="J170"/>
      <c s="157" r="K170">
        <f>(I170-J170)/10</f>
        <v>0</v>
      </c>
      <c s="157" r="L170"/>
      <c s="157" r="M170">
        <v>0.9994</v>
      </c>
      <c s="157" r="N170">
        <v>0.9999</v>
      </c>
      <c t="s" s="157" r="O170">
        <v>1101</v>
      </c>
    </row>
    <row customHeight="1" r="171" ht="15.0">
      <c s="157" r="A171"/>
      <c s="157" r="B171"/>
      <c s="157" r="C171"/>
      <c s="157" r="D171"/>
      <c s="157" r="E171"/>
      <c s="157" r="F171"/>
      <c s="100" r="G171"/>
      <c s="100" r="H171"/>
      <c s="100" r="I171"/>
      <c s="100" r="J171"/>
      <c s="157" r="K171">
        <f>(I171-J171)/10</f>
        <v>0</v>
      </c>
      <c s="157" r="L171"/>
      <c s="157" r="M171"/>
      <c s="157" r="N171"/>
      <c s="157" r="O171"/>
    </row>
    <row customHeight="1" r="172" ht="15.0">
      <c t="s" s="157" r="A172">
        <v>56</v>
      </c>
      <c s="157" r="B172">
        <v>9</v>
      </c>
      <c s="157" r="C172">
        <v>73</v>
      </c>
      <c t="s" s="157" r="D172">
        <v>1102</v>
      </c>
      <c t="s" s="157" r="E172">
        <v>802</v>
      </c>
      <c t="s" s="157" r="F172">
        <v>908</v>
      </c>
      <c s="100" r="G172">
        <v>-100</v>
      </c>
      <c s="100" r="H172">
        <v>100</v>
      </c>
      <c s="100" r="I172">
        <v>100</v>
      </c>
      <c s="100" r="J172">
        <v>0</v>
      </c>
      <c s="157" r="K172">
        <f>(I172-J172)/10</f>
        <v>10</v>
      </c>
      <c s="157" r="L172"/>
      <c s="100" r="M172">
        <v>4.997</v>
      </c>
      <c s="100" r="N172">
        <v>5</v>
      </c>
      <c t="s" s="157" r="O172">
        <v>1103</v>
      </c>
    </row>
    <row customHeight="1" r="173" ht="15.0">
      <c t="s" s="157" r="A173">
        <v>56</v>
      </c>
      <c s="157" r="B173">
        <v>9</v>
      </c>
      <c s="157" r="C173">
        <v>73</v>
      </c>
      <c t="s" s="157" r="D173">
        <v>1104</v>
      </c>
      <c t="s" s="157" r="E173">
        <v>814</v>
      </c>
      <c t="s" s="157" r="F173">
        <v>1105</v>
      </c>
      <c s="100" r="G173">
        <v>-2</v>
      </c>
      <c s="100" r="H173">
        <v>100</v>
      </c>
      <c s="100" r="I173">
        <v>100</v>
      </c>
      <c s="100" r="J173">
        <v>0</v>
      </c>
      <c s="157" r="K173">
        <f>(I173-J173)/10</f>
        <v>10</v>
      </c>
      <c s="157" r="L173"/>
      <c s="157" r="M173"/>
      <c s="157" r="N173"/>
      <c s="157" r="O173"/>
    </row>
    <row customHeight="1" r="174" ht="15.0">
      <c t="s" s="157" r="A174">
        <v>56</v>
      </c>
      <c s="157" r="B174">
        <v>9</v>
      </c>
      <c s="157" r="C174">
        <v>73</v>
      </c>
      <c t="s" s="157" r="D174">
        <v>1106</v>
      </c>
      <c t="s" s="157" r="E174">
        <v>823</v>
      </c>
      <c t="s" s="157" r="F174">
        <v>1107</v>
      </c>
      <c t="s" s="100" r="G174">
        <v>1108</v>
      </c>
      <c t="s" s="100" r="H174">
        <v>825</v>
      </c>
      <c s="100" r="I174"/>
      <c s="100" r="J174"/>
      <c s="157" r="K174">
        <f>(I174-J174)/10</f>
        <v>0</v>
      </c>
      <c s="157" r="L174">
        <v>0</v>
      </c>
      <c s="157" r="M174"/>
      <c s="157" r="N174"/>
      <c s="157" r="O174"/>
    </row>
    <row customHeight="1" r="175" ht="15.0">
      <c t="s" s="157" r="A175">
        <v>56</v>
      </c>
      <c s="157" r="B175">
        <v>9</v>
      </c>
      <c s="157" r="C175">
        <v>73</v>
      </c>
      <c t="s" s="157" r="D175">
        <v>1109</v>
      </c>
      <c t="s" s="157" r="E175">
        <v>823</v>
      </c>
      <c t="s" s="157" r="F175">
        <v>1110</v>
      </c>
      <c t="s" s="100" r="G175">
        <v>1108</v>
      </c>
      <c t="s" s="100" r="H175">
        <v>825</v>
      </c>
      <c s="100" r="I175"/>
      <c s="100" r="J175"/>
      <c s="157" r="K175">
        <f>(I175-J175)/10</f>
        <v>0</v>
      </c>
      <c s="157" r="L175">
        <v>0</v>
      </c>
      <c s="157" r="M175"/>
      <c s="157" r="N175"/>
      <c s="157" r="O175"/>
    </row>
    <row customHeight="1" r="176" ht="15.0">
      <c t="s" s="157" r="A176">
        <v>56</v>
      </c>
      <c s="157" r="B176">
        <v>9</v>
      </c>
      <c s="157" r="C176">
        <v>73</v>
      </c>
      <c t="s" s="157" r="D176">
        <v>1111</v>
      </c>
      <c t="s" s="157" r="E176">
        <v>823</v>
      </c>
      <c t="s" s="157" r="F176">
        <v>1112</v>
      </c>
      <c t="s" s="100" r="G176">
        <v>1108</v>
      </c>
      <c t="s" s="100" r="H176">
        <v>825</v>
      </c>
      <c s="100" r="I176"/>
      <c s="100" r="J176"/>
      <c s="157" r="K176">
        <f>(I176-J176)/10</f>
        <v>0</v>
      </c>
      <c s="157" r="L176">
        <v>255</v>
      </c>
      <c s="157" r="M176"/>
      <c s="157" r="N176"/>
      <c s="157" r="O176"/>
    </row>
    <row customHeight="1" r="177" ht="15.0">
      <c t="s" s="157" r="A177">
        <v>56</v>
      </c>
      <c s="157" r="B177">
        <v>9</v>
      </c>
      <c s="157" r="C177">
        <v>73</v>
      </c>
      <c t="s" s="157" r="D177">
        <v>1113</v>
      </c>
      <c t="s" s="157" r="E177">
        <v>830</v>
      </c>
      <c t="s" s="157" r="F177">
        <v>1107</v>
      </c>
      <c t="s" s="100" r="G177">
        <v>1108</v>
      </c>
      <c t="s" s="100" r="H177">
        <v>825</v>
      </c>
      <c s="100" r="I177"/>
      <c s="100" r="J177"/>
      <c s="157" r="K177">
        <f>(I177-J177)/10</f>
        <v>0</v>
      </c>
      <c s="157" r="L177">
        <v>255</v>
      </c>
      <c s="157" r="M177"/>
      <c s="157" r="N177"/>
      <c s="157" r="O177"/>
    </row>
    <row customHeight="1" r="178" ht="15.0">
      <c t="s" s="157" r="A178">
        <v>56</v>
      </c>
      <c s="157" r="B178">
        <v>9</v>
      </c>
      <c s="157" r="C178">
        <v>73</v>
      </c>
      <c t="s" s="157" r="D178">
        <v>1114</v>
      </c>
      <c t="s" s="157" r="E178">
        <v>830</v>
      </c>
      <c t="s" s="157" r="F178">
        <v>1107</v>
      </c>
      <c t="s" s="100" r="G178">
        <v>1108</v>
      </c>
      <c t="s" s="100" r="H178">
        <v>825</v>
      </c>
      <c s="100" r="I178"/>
      <c s="100" r="J178"/>
      <c s="157" r="K178">
        <f>(I178-J178)/10</f>
        <v>0</v>
      </c>
      <c s="157" r="L178">
        <v>0</v>
      </c>
      <c s="157" r="M178"/>
      <c s="157" r="N178"/>
      <c s="157" r="O178"/>
    </row>
    <row customHeight="1" r="179" ht="15.0">
      <c t="s" s="157" r="A179">
        <v>56</v>
      </c>
      <c s="157" r="B179">
        <v>9</v>
      </c>
      <c s="157" r="C179">
        <v>73</v>
      </c>
      <c t="s" s="157" r="D179">
        <v>1115</v>
      </c>
      <c t="s" s="157" r="E179">
        <v>830</v>
      </c>
      <c t="s" s="157" r="F179">
        <v>1110</v>
      </c>
      <c t="s" s="100" r="G179">
        <v>1108</v>
      </c>
      <c t="s" s="100" r="H179">
        <v>825</v>
      </c>
      <c s="100" r="I179"/>
      <c s="100" r="J179"/>
      <c s="157" r="K179">
        <f>(I179-J179)/10</f>
        <v>0</v>
      </c>
      <c s="157" r="L179">
        <v>0</v>
      </c>
      <c s="157" r="M179"/>
      <c s="157" r="N179"/>
      <c s="157" r="O179"/>
    </row>
    <row customHeight="1" r="180" ht="15.0">
      <c t="s" s="157" r="A180">
        <v>56</v>
      </c>
      <c s="157" r="B180">
        <v>9</v>
      </c>
      <c s="157" r="C180">
        <v>73</v>
      </c>
      <c t="s" s="157" r="D180">
        <v>1116</v>
      </c>
      <c t="s" s="157" r="E180">
        <v>830</v>
      </c>
      <c t="s" s="157" r="F180">
        <v>1117</v>
      </c>
      <c t="s" s="100" r="G180">
        <v>826</v>
      </c>
      <c t="s" s="100" r="H180">
        <v>825</v>
      </c>
      <c s="100" r="I180"/>
      <c s="100" r="J180"/>
      <c s="157" r="K180">
        <f>(I180-J180)/10</f>
        <v>0</v>
      </c>
      <c s="157" r="L180">
        <v>255</v>
      </c>
      <c s="157" r="M180"/>
      <c s="157" r="N180"/>
      <c s="157" r="O180"/>
    </row>
    <row customHeight="1" r="181" ht="15.0">
      <c t="s" s="157" r="A181">
        <v>56</v>
      </c>
      <c s="157" r="B181">
        <v>9</v>
      </c>
      <c s="157" r="C181">
        <v>73</v>
      </c>
      <c t="s" s="157" r="D181">
        <v>1118</v>
      </c>
      <c t="s" s="157" r="E181">
        <v>830</v>
      </c>
      <c t="s" s="157" r="F181">
        <v>1119</v>
      </c>
      <c t="s" s="100" r="G181">
        <v>826</v>
      </c>
      <c t="s" s="100" r="H181">
        <v>1120</v>
      </c>
      <c s="100" r="I181"/>
      <c s="100" r="J181"/>
      <c s="157" r="K181">
        <f>(I181-J181)/10</f>
        <v>0</v>
      </c>
      <c s="157" r="L181">
        <v>0</v>
      </c>
      <c s="157" r="M181"/>
      <c s="157" r="N181"/>
      <c s="157" r="O181"/>
    </row>
    <row customHeight="1" r="182" ht="15.0">
      <c t="s" s="157" r="A182">
        <v>56</v>
      </c>
      <c s="157" r="B182">
        <v>9</v>
      </c>
      <c s="157" r="C182">
        <v>73</v>
      </c>
      <c t="s" s="157" r="D182">
        <v>1121</v>
      </c>
      <c t="s" s="157" r="E182">
        <v>830</v>
      </c>
      <c t="s" s="157" r="F182">
        <v>1122</v>
      </c>
      <c t="s" s="100" r="G182">
        <v>825</v>
      </c>
      <c t="s" s="100" r="H182">
        <v>1123</v>
      </c>
      <c s="100" r="I182"/>
      <c s="100" r="J182"/>
      <c s="157" r="K182">
        <f>(I182-J182)/10</f>
        <v>0</v>
      </c>
      <c s="157" r="L182">
        <v>255</v>
      </c>
      <c s="157" r="M182"/>
      <c s="157" r="N182"/>
      <c s="157" r="O182"/>
    </row>
    <row customHeight="1" r="183" ht="15.0">
      <c t="s" s="157" r="A183">
        <v>56</v>
      </c>
      <c s="157" r="B183">
        <v>9</v>
      </c>
      <c s="157" r="C183">
        <v>73</v>
      </c>
      <c t="s" s="157" r="D183">
        <v>1124</v>
      </c>
      <c t="s" s="157" r="E183">
        <v>830</v>
      </c>
      <c t="s" s="157" r="F183">
        <v>1125</v>
      </c>
      <c t="s" s="100" r="G183">
        <v>826</v>
      </c>
      <c t="s" s="100" r="H183">
        <v>1126</v>
      </c>
      <c s="100" r="I183"/>
      <c s="100" r="J183"/>
      <c s="157" r="K183">
        <f>(I183-J183)/10</f>
        <v>0</v>
      </c>
      <c s="157" r="L183">
        <v>0</v>
      </c>
      <c s="157" r="M183"/>
      <c s="157" r="N183"/>
      <c s="157" r="O183"/>
    </row>
    <row customHeight="1" r="184" ht="15.0">
      <c t="s" s="157" r="A184">
        <v>56</v>
      </c>
      <c s="157" r="B184">
        <v>9</v>
      </c>
      <c s="157" r="C184">
        <v>73</v>
      </c>
      <c t="s" s="157" r="D184">
        <v>1127</v>
      </c>
      <c t="s" s="157" r="E184">
        <v>830</v>
      </c>
      <c t="s" s="157" r="F184">
        <v>1128</v>
      </c>
      <c t="s" s="100" r="G184">
        <v>847</v>
      </c>
      <c t="s" s="100" r="H184">
        <v>848</v>
      </c>
      <c s="100" r="I184"/>
      <c s="100" r="J184"/>
      <c s="157" r="K184">
        <f>(I184-J184)/10</f>
        <v>0</v>
      </c>
      <c s="157" r="L184">
        <v>255</v>
      </c>
      <c s="157" r="M184"/>
      <c s="157" r="N184"/>
      <c s="157" r="O184"/>
    </row>
    <row customHeight="1" r="185" ht="15.0">
      <c t="s" s="157" r="A185">
        <v>56</v>
      </c>
      <c s="157" r="B185">
        <v>9</v>
      </c>
      <c s="157" r="C185">
        <v>73</v>
      </c>
      <c t="s" s="157" r="D185">
        <v>1129</v>
      </c>
      <c t="s" s="157" r="E185">
        <v>830</v>
      </c>
      <c t="s" s="157" r="F185">
        <v>1130</v>
      </c>
      <c t="s" s="100" r="G185">
        <v>789</v>
      </c>
      <c t="s" s="100" r="H185">
        <v>832</v>
      </c>
      <c s="100" r="I185"/>
      <c s="100" r="J185"/>
      <c s="157" r="K185">
        <f>(I185-J185)/10</f>
        <v>0</v>
      </c>
      <c s="157" r="L185">
        <v>0</v>
      </c>
      <c s="157" r="M185"/>
      <c s="157" r="N185"/>
      <c s="157" r="O185"/>
    </row>
    <row customHeight="1" r="186" ht="15.0">
      <c t="s" s="157" r="A186">
        <v>56</v>
      </c>
      <c s="157" r="B186">
        <v>9</v>
      </c>
      <c s="157" r="C186">
        <v>73</v>
      </c>
      <c t="s" s="157" r="D186">
        <v>1131</v>
      </c>
      <c t="s" s="157" r="E186">
        <v>830</v>
      </c>
      <c t="s" s="157" r="F186">
        <v>1132</v>
      </c>
      <c t="s" s="100" r="G186">
        <v>825</v>
      </c>
      <c t="s" s="100" r="H186">
        <v>826</v>
      </c>
      <c s="100" r="I186"/>
      <c s="100" r="J186"/>
      <c s="157" r="K186">
        <f>(I186-J186)/10</f>
        <v>0</v>
      </c>
      <c s="157" r="L186">
        <v>255</v>
      </c>
      <c s="157" r="M186"/>
      <c s="157" r="N186"/>
      <c s="157" r="O186"/>
    </row>
    <row customHeight="1" r="187" ht="15.0">
      <c s="157" r="A187"/>
      <c s="157" r="B187"/>
      <c s="157" r="C187"/>
      <c s="157" r="D187"/>
      <c s="157" r="E187"/>
      <c s="157" r="F187"/>
      <c s="100" r="G187"/>
      <c s="100" r="H187"/>
      <c s="100" r="I187"/>
      <c s="100" r="J187"/>
      <c s="157" r="K187">
        <f>(I187-J187)/10</f>
        <v>0</v>
      </c>
      <c s="157" r="L187"/>
      <c s="157" r="M187"/>
      <c s="157" r="N187"/>
      <c s="157" r="O187"/>
    </row>
    <row customHeight="1" r="188" ht="15.0">
      <c t="s" s="157" r="A188">
        <v>56</v>
      </c>
      <c s="157" r="B188">
        <v>10</v>
      </c>
      <c s="157" r="C188">
        <v>74</v>
      </c>
      <c t="s" s="157" r="D188">
        <v>1133</v>
      </c>
      <c t="s" s="157" r="E188">
        <v>802</v>
      </c>
      <c t="s" s="157" r="F188">
        <v>1134</v>
      </c>
      <c s="100" r="G188">
        <v>-220</v>
      </c>
      <c s="100" r="H188">
        <v>0</v>
      </c>
      <c s="100" r="I188">
        <v>220</v>
      </c>
      <c s="100" r="J188">
        <v>0</v>
      </c>
      <c s="157" r="K188">
        <f>(I188-J188)/10</f>
        <v>22</v>
      </c>
      <c s="157" r="L188">
        <v>-61.31</v>
      </c>
      <c s="100" r="M188">
        <v>-2.7868</v>
      </c>
      <c s="100" r="N188">
        <v>-2.7884</v>
      </c>
      <c t="s" s="157" r="O188">
        <v>1135</v>
      </c>
    </row>
    <row customHeight="1" r="189" ht="15.0">
      <c t="s" s="157" r="A189">
        <v>56</v>
      </c>
      <c s="157" r="B189">
        <v>10</v>
      </c>
      <c s="157" r="C189">
        <v>74</v>
      </c>
      <c t="s" s="157" r="D189">
        <v>1136</v>
      </c>
      <c t="s" s="157" r="E189">
        <v>802</v>
      </c>
      <c t="s" s="157" r="F189">
        <v>1137</v>
      </c>
      <c s="100" r="G189">
        <v>0</v>
      </c>
      <c s="100" r="H189">
        <v>5</v>
      </c>
      <c s="100" r="I189">
        <v>5</v>
      </c>
      <c s="100" r="J189">
        <v>0</v>
      </c>
      <c s="157" r="K189">
        <f>(I189-J189)/10</f>
        <v>0.5</v>
      </c>
      <c s="157" r="L189">
        <v>2.422</v>
      </c>
      <c s="100" r="M189">
        <v>4.843</v>
      </c>
      <c s="100" r="N189">
        <v>4.8426</v>
      </c>
      <c s="157" r="O189"/>
    </row>
    <row customHeight="1" r="190" ht="15.0">
      <c t="s" s="157" r="A190">
        <v>56</v>
      </c>
      <c s="157" r="B190">
        <v>10</v>
      </c>
      <c s="157" r="C190">
        <v>74</v>
      </c>
      <c t="s" s="157" r="D190">
        <v>1138</v>
      </c>
      <c t="s" s="157" r="E190">
        <v>814</v>
      </c>
      <c t="s" s="157" r="F190">
        <v>1139</v>
      </c>
      <c s="100" r="G190">
        <v>-220</v>
      </c>
      <c s="100" r="H190">
        <v>0</v>
      </c>
      <c s="100" r="I190">
        <v>-220</v>
      </c>
      <c s="100" r="J190">
        <v>42.7</v>
      </c>
      <c s="157" r="K190">
        <f>(I190-J190)/10</f>
        <v>-26.27</v>
      </c>
      <c s="157" r="L190">
        <v>-48.135</v>
      </c>
      <c s="157" r="M190"/>
      <c s="157" r="N190">
        <v>-49.048</v>
      </c>
      <c t="s" r="O190">
        <v>1140</v>
      </c>
    </row>
    <row customHeight="1" r="191" ht="15.0">
      <c t="s" s="157" r="A191">
        <v>56</v>
      </c>
      <c s="157" r="B191">
        <v>10</v>
      </c>
      <c s="157" r="C191">
        <v>74</v>
      </c>
      <c t="s" s="157" r="D191">
        <v>1141</v>
      </c>
      <c t="s" s="157" r="E191">
        <v>814</v>
      </c>
      <c t="s" s="157" r="F191">
        <v>1142</v>
      </c>
      <c s="100" r="G191">
        <v>-0.5</v>
      </c>
      <c s="100" r="H191">
        <v>5</v>
      </c>
      <c s="100" r="I191">
        <v>5</v>
      </c>
      <c s="100" r="J191">
        <v>0</v>
      </c>
      <c s="157" r="K191">
        <f>(I191-J191)/10</f>
        <v>0.5</v>
      </c>
      <c s="157" r="L191">
        <v>1.23249</v>
      </c>
      <c s="157" r="M191"/>
      <c s="157" r="N191"/>
      <c s="157" r="O191"/>
    </row>
    <row customHeight="1" r="192" ht="15.0">
      <c t="s" s="157" r="A192">
        <v>56</v>
      </c>
      <c s="157" r="B192">
        <v>10</v>
      </c>
      <c s="157" r="C192">
        <v>74</v>
      </c>
      <c t="s" s="157" r="D192">
        <v>1143</v>
      </c>
      <c t="s" s="157" r="E192">
        <v>823</v>
      </c>
      <c t="s" s="157" r="F192">
        <v>1144</v>
      </c>
      <c t="s" s="100" r="G192">
        <v>825</v>
      </c>
      <c t="s" s="100" r="H192">
        <v>826</v>
      </c>
      <c s="100" r="I192"/>
      <c s="100" r="J192"/>
      <c s="157" r="K192">
        <f>(I192-J192)/10</f>
        <v>0</v>
      </c>
      <c s="157" r="L192">
        <v>255</v>
      </c>
      <c s="157" r="M192"/>
      <c s="157" r="N192"/>
      <c s="157" r="O192"/>
    </row>
    <row customHeight="1" r="193" ht="15.0">
      <c t="s" s="157" r="A193">
        <v>56</v>
      </c>
      <c s="157" r="B193">
        <v>10</v>
      </c>
      <c s="157" r="C193">
        <v>74</v>
      </c>
      <c t="s" s="157" r="D193">
        <v>1145</v>
      </c>
      <c t="s" s="157" r="E193">
        <v>823</v>
      </c>
      <c t="s" s="157" r="F193">
        <v>1146</v>
      </c>
      <c t="s" s="100" r="G193">
        <v>825</v>
      </c>
      <c t="s" s="100" r="H193">
        <v>826</v>
      </c>
      <c s="100" r="I193"/>
      <c s="100" r="J193"/>
      <c s="157" r="K193">
        <f>(I193-J193)/10</f>
        <v>0</v>
      </c>
      <c s="157" r="L193">
        <v>255</v>
      </c>
      <c s="157" r="M193"/>
      <c s="157" r="N193"/>
      <c s="157" r="O193"/>
    </row>
    <row customHeight="1" r="194" ht="15.0">
      <c t="s" s="157" r="A194">
        <v>56</v>
      </c>
      <c s="157" r="B194">
        <v>10</v>
      </c>
      <c s="157" r="C194">
        <v>74</v>
      </c>
      <c t="s" s="157" r="D194">
        <v>1147</v>
      </c>
      <c t="s" s="157" r="E194">
        <v>830</v>
      </c>
      <c t="s" s="157" r="F194">
        <v>1148</v>
      </c>
      <c t="s" s="100" r="G194">
        <v>789</v>
      </c>
      <c t="s" s="100" r="H194">
        <v>832</v>
      </c>
      <c s="100" r="I194"/>
      <c s="100" r="J194"/>
      <c s="157" r="K194">
        <f>(I194-J194)/10</f>
        <v>0</v>
      </c>
      <c s="157" r="L194">
        <v>0</v>
      </c>
      <c s="157" r="M194"/>
      <c s="157" r="N194"/>
      <c s="157" r="O194"/>
    </row>
    <row customHeight="1" r="195" ht="15.0">
      <c t="s" s="157" r="A195">
        <v>56</v>
      </c>
      <c s="157" r="B195">
        <v>10</v>
      </c>
      <c s="157" r="C195">
        <v>74</v>
      </c>
      <c t="s" s="157" r="D195">
        <v>1149</v>
      </c>
      <c t="s" s="157" r="E195">
        <v>830</v>
      </c>
      <c t="s" s="157" r="F195">
        <v>1150</v>
      </c>
      <c t="s" s="100" r="G195">
        <v>832</v>
      </c>
      <c t="s" s="100" r="H195">
        <v>789</v>
      </c>
      <c s="100" r="I195"/>
      <c s="100" r="J195"/>
      <c s="157" r="K195">
        <f>(I195-J195)/10</f>
        <v>0</v>
      </c>
      <c s="157" r="L195">
        <v>255</v>
      </c>
      <c s="157" r="M195"/>
      <c s="157" r="N195"/>
      <c s="157" r="O195"/>
    </row>
    <row customHeight="1" r="196" ht="15.0">
      <c t="s" s="157" r="A196">
        <v>56</v>
      </c>
      <c s="157" r="B196">
        <v>10</v>
      </c>
      <c s="157" r="C196">
        <v>74</v>
      </c>
      <c t="s" s="157" r="D196">
        <v>1151</v>
      </c>
      <c t="s" s="157" r="E196">
        <v>830</v>
      </c>
      <c t="s" s="157" r="F196">
        <v>1152</v>
      </c>
      <c t="s" s="100" r="G196">
        <v>832</v>
      </c>
      <c t="s" s="100" r="H196">
        <v>789</v>
      </c>
      <c s="100" r="I196"/>
      <c s="100" r="J196"/>
      <c s="157" r="K196">
        <f>(I196-J196)/10</f>
        <v>0</v>
      </c>
      <c s="157" r="L196">
        <v>255</v>
      </c>
      <c s="157" r="M196"/>
      <c s="157" r="N196"/>
    </row>
    <row customHeight="1" r="197" ht="15.0">
      <c t="s" s="157" r="A197">
        <v>56</v>
      </c>
      <c s="157" r="B197">
        <v>10</v>
      </c>
      <c s="157" r="C197">
        <v>74</v>
      </c>
      <c t="s" s="157" r="D197">
        <v>1153</v>
      </c>
      <c t="s" s="157" r="E197">
        <v>830</v>
      </c>
      <c t="s" s="157" r="F197">
        <v>1154</v>
      </c>
      <c t="s" s="100" r="G197">
        <v>789</v>
      </c>
      <c t="s" s="100" r="H197">
        <v>832</v>
      </c>
      <c s="100" r="I197"/>
      <c s="100" r="J197"/>
      <c s="157" r="K197">
        <f>(I197-J197)/10</f>
        <v>0</v>
      </c>
      <c s="157" r="L197">
        <v>0</v>
      </c>
      <c s="157" r="M197"/>
      <c s="157" r="N197"/>
      <c s="157" r="O197"/>
    </row>
    <row customHeight="1" r="198" ht="15.0">
      <c t="s" s="157" r="A198">
        <v>56</v>
      </c>
      <c s="157" r="B198">
        <v>10</v>
      </c>
      <c s="157" r="C198">
        <v>74</v>
      </c>
      <c t="s" s="157" r="D198">
        <v>1155</v>
      </c>
      <c t="s" s="157" r="E198">
        <v>830</v>
      </c>
      <c t="s" s="157" r="F198">
        <v>1156</v>
      </c>
      <c t="s" s="100" r="G198">
        <v>825</v>
      </c>
      <c t="s" s="100" r="H198">
        <v>826</v>
      </c>
      <c s="100" r="I198"/>
      <c s="100" r="J198"/>
      <c s="157" r="K198">
        <f>(I198-J198)/10</f>
        <v>0</v>
      </c>
      <c s="157" r="L198">
        <v>255</v>
      </c>
      <c s="157" r="M198"/>
      <c s="157" r="N198"/>
      <c s="157" r="O198"/>
    </row>
    <row customHeight="1" r="199" ht="15.0">
      <c t="s" s="157" r="A199">
        <v>56</v>
      </c>
      <c s="157" r="B199">
        <v>10</v>
      </c>
      <c s="157" r="C199">
        <v>74</v>
      </c>
      <c t="s" s="157" r="D199">
        <v>1157</v>
      </c>
      <c t="s" s="157" r="E199">
        <v>830</v>
      </c>
      <c t="s" s="157" r="F199">
        <v>1158</v>
      </c>
      <c t="s" s="100" r="G199">
        <v>825</v>
      </c>
      <c t="s" s="100" r="H199">
        <v>980</v>
      </c>
      <c s="100" r="I199"/>
      <c s="100" r="J199"/>
      <c s="157" r="K199">
        <f>(I199-J199)/10</f>
        <v>0</v>
      </c>
      <c s="157" r="L199">
        <v>255</v>
      </c>
      <c s="157" r="M199"/>
      <c s="157" r="N199"/>
      <c s="157" r="O199"/>
    </row>
    <row customHeight="1" r="200" ht="15.0">
      <c t="s" s="157" r="A200">
        <v>56</v>
      </c>
      <c s="157" r="B200">
        <v>10</v>
      </c>
      <c s="157" r="C200">
        <v>74</v>
      </c>
      <c t="s" s="157" r="D200">
        <v>1159</v>
      </c>
      <c t="s" s="157" r="E200">
        <v>830</v>
      </c>
      <c t="s" s="157" r="F200">
        <v>1160</v>
      </c>
      <c t="s" s="100" r="G200">
        <v>825</v>
      </c>
      <c t="s" s="100" r="H200">
        <v>980</v>
      </c>
      <c s="100" r="I200"/>
      <c s="100" r="J200"/>
      <c s="157" r="K200">
        <f>(I200-J200)/10</f>
        <v>0</v>
      </c>
      <c s="157" r="L200">
        <v>255</v>
      </c>
      <c s="157" r="M200"/>
      <c s="157" r="O200"/>
    </row>
    <row customHeight="1" r="201" ht="15.0">
      <c t="s" s="157" r="A201">
        <v>56</v>
      </c>
      <c s="157" r="B201">
        <v>10</v>
      </c>
      <c s="157" r="C201">
        <v>74</v>
      </c>
      <c t="s" s="157" r="D201">
        <v>1161</v>
      </c>
      <c t="s" s="157" r="E201">
        <v>830</v>
      </c>
      <c t="s" s="157" r="F201">
        <v>1162</v>
      </c>
      <c t="s" s="100" r="G201">
        <v>825</v>
      </c>
      <c t="s" s="100" r="H201">
        <v>980</v>
      </c>
      <c s="100" r="I201"/>
      <c s="100" r="J201"/>
      <c s="157" r="K201">
        <f>(I201-J201)/10</f>
        <v>0</v>
      </c>
      <c s="157" r="L201">
        <v>255</v>
      </c>
      <c s="157" r="M201"/>
      <c s="157" r="N201"/>
      <c s="157" r="O201"/>
    </row>
    <row customHeight="1" r="202" ht="15.0">
      <c t="s" s="157" r="A202">
        <v>56</v>
      </c>
      <c s="157" r="B202">
        <v>10</v>
      </c>
      <c s="157" r="C202">
        <v>74</v>
      </c>
      <c t="s" s="157" r="D202">
        <v>1163</v>
      </c>
      <c t="s" s="157" r="E202">
        <v>830</v>
      </c>
      <c t="s" s="157" r="F202">
        <v>1164</v>
      </c>
      <c t="s" s="100" r="G202">
        <v>825</v>
      </c>
      <c t="s" s="100" r="H202">
        <v>980</v>
      </c>
      <c s="100" r="I202"/>
      <c s="100" r="J202"/>
      <c s="157" r="K202">
        <f>(I202-J202)/10</f>
        <v>0</v>
      </c>
      <c s="157" r="L202">
        <v>255</v>
      </c>
      <c s="157" r="M202"/>
      <c s="157" r="N202"/>
      <c s="157" r="O202"/>
    </row>
    <row customHeight="1" r="203" ht="15.0">
      <c t="s" s="157" r="A203">
        <v>56</v>
      </c>
      <c s="157" r="B203">
        <v>10</v>
      </c>
      <c s="157" r="C203">
        <v>74</v>
      </c>
      <c t="s" s="157" r="D203">
        <v>1165</v>
      </c>
      <c t="s" s="157" r="E203">
        <v>830</v>
      </c>
      <c t="s" s="157" r="F203">
        <v>1166</v>
      </c>
      <c t="s" s="100" r="G203">
        <v>825</v>
      </c>
      <c t="s" s="100" r="H203">
        <v>980</v>
      </c>
      <c s="100" r="I203"/>
      <c s="100" r="J203"/>
      <c s="157" r="K203">
        <f>(I203-J203)/10</f>
        <v>0</v>
      </c>
      <c s="157" r="L203">
        <v>255</v>
      </c>
      <c s="157" r="M203"/>
      <c s="157" r="N203"/>
      <c s="157" r="O203"/>
    </row>
    <row customHeight="1" r="204" ht="15.0">
      <c t="s" s="157" r="A204">
        <v>56</v>
      </c>
      <c s="157" r="B204">
        <v>10</v>
      </c>
      <c s="157" r="C204">
        <v>74</v>
      </c>
      <c t="s" s="157" r="D204">
        <v>1167</v>
      </c>
      <c t="s" s="157" r="E204">
        <v>830</v>
      </c>
      <c t="s" s="157" r="F204">
        <v>1168</v>
      </c>
      <c t="s" s="100" r="G204">
        <v>825</v>
      </c>
      <c t="s" s="100" r="H204">
        <v>980</v>
      </c>
      <c s="100" r="I204"/>
      <c s="100" r="J204"/>
      <c s="157" r="K204">
        <f>(I204-J204)/10</f>
        <v>0</v>
      </c>
      <c s="157" r="L204">
        <v>255</v>
      </c>
      <c s="157" r="M204"/>
      <c s="157" r="N204"/>
      <c s="157" r="O204"/>
    </row>
    <row customHeight="1" r="205" ht="15.0">
      <c t="s" s="157" r="A205">
        <v>56</v>
      </c>
      <c s="157" r="B205">
        <v>10</v>
      </c>
      <c s="157" r="C205">
        <v>74</v>
      </c>
      <c t="s" s="157" r="D205">
        <v>1169</v>
      </c>
      <c t="s" s="157" r="E205">
        <v>830</v>
      </c>
      <c t="s" s="157" r="F205">
        <v>1170</v>
      </c>
      <c t="s" s="100" r="G205">
        <v>825</v>
      </c>
      <c t="s" s="100" r="H205">
        <v>980</v>
      </c>
      <c s="100" r="I205"/>
      <c s="100" r="J205"/>
      <c s="157" r="K205">
        <f>(I205-J205)/10</f>
        <v>0</v>
      </c>
      <c s="157" r="L205">
        <v>255</v>
      </c>
      <c s="157" r="M205"/>
      <c s="157" r="N205"/>
      <c s="157" r="O205"/>
    </row>
    <row customHeight="1" r="206" ht="15.0">
      <c t="s" s="157" r="A206">
        <v>56</v>
      </c>
      <c s="157" r="B206">
        <v>10</v>
      </c>
      <c s="157" r="C206">
        <v>74</v>
      </c>
      <c t="s" s="157" r="D206">
        <v>1171</v>
      </c>
      <c t="s" s="157" r="E206">
        <v>830</v>
      </c>
      <c t="s" s="157" r="F206">
        <v>1172</v>
      </c>
      <c t="s" s="100" r="G206">
        <v>825</v>
      </c>
      <c t="s" s="100" r="H206">
        <v>980</v>
      </c>
      <c s="100" r="I206"/>
      <c s="100" r="J206"/>
      <c s="157" r="K206">
        <f>(I206-J206)/10</f>
        <v>0</v>
      </c>
      <c s="157" r="L206">
        <v>255</v>
      </c>
      <c s="157" r="M206"/>
      <c s="157" r="N206"/>
      <c s="157" r="O206"/>
    </row>
    <row customHeight="1" r="207" ht="15.0">
      <c t="s" s="157" r="A207">
        <v>56</v>
      </c>
      <c s="157" r="B207">
        <v>10</v>
      </c>
      <c s="157" r="C207">
        <v>74</v>
      </c>
      <c t="s" s="157" r="D207">
        <v>1173</v>
      </c>
      <c t="s" s="157" r="E207">
        <v>830</v>
      </c>
      <c t="s" s="157" r="F207">
        <v>1174</v>
      </c>
      <c t="s" s="100" r="G207">
        <v>825</v>
      </c>
      <c t="s" s="100" r="H207">
        <v>980</v>
      </c>
      <c s="100" r="I207"/>
      <c s="100" r="J207"/>
      <c s="157" r="K207">
        <f>(I207-J207)/10</f>
        <v>0</v>
      </c>
      <c s="157" r="L207">
        <v>255</v>
      </c>
      <c s="157" r="M207"/>
      <c s="157" r="N207"/>
      <c s="157" r="O207"/>
    </row>
    <row customHeight="1" r="208" ht="15.0">
      <c t="s" s="157" r="A208">
        <v>56</v>
      </c>
      <c s="157" r="B208">
        <v>10</v>
      </c>
      <c s="157" r="C208">
        <v>74</v>
      </c>
      <c t="s" s="157" r="D208">
        <v>1175</v>
      </c>
      <c t="s" s="157" r="E208">
        <v>830</v>
      </c>
      <c t="s" s="157" r="F208">
        <v>1176</v>
      </c>
      <c t="s" s="100" r="G208">
        <v>826</v>
      </c>
      <c t="s" s="100" r="H208">
        <v>825</v>
      </c>
      <c s="100" r="I208"/>
      <c s="100" r="J208"/>
      <c s="157" r="K208">
        <f>(I208-J208)/10</f>
        <v>0</v>
      </c>
      <c s="157" r="L208">
        <v>255</v>
      </c>
      <c s="157" r="M208"/>
      <c s="157" r="N208"/>
      <c s="157" r="O208"/>
    </row>
    <row customHeight="1" r="209" ht="15.0">
      <c t="s" s="157" r="A209">
        <v>56</v>
      </c>
      <c s="157" r="B209">
        <v>10</v>
      </c>
      <c s="157" r="C209">
        <v>74</v>
      </c>
      <c t="s" s="157" r="D209">
        <v>1177</v>
      </c>
      <c t="s" s="157" r="E209">
        <v>830</v>
      </c>
      <c t="s" s="157" r="F209">
        <v>1178</v>
      </c>
      <c t="s" s="100" r="G209">
        <v>847</v>
      </c>
      <c t="s" s="100" r="H209">
        <v>848</v>
      </c>
      <c s="100" r="I209"/>
      <c s="100" r="J209"/>
      <c s="157" r="K209">
        <f>(I209-J209)/10</f>
        <v>0</v>
      </c>
      <c s="157" r="L209">
        <v>255</v>
      </c>
      <c s="157" r="M209"/>
      <c s="157" r="N209"/>
      <c s="157" r="O209"/>
    </row>
    <row customHeight="1" r="210" ht="15.0">
      <c t="s" s="157" r="A210">
        <v>56</v>
      </c>
      <c s="157" r="B210">
        <v>10</v>
      </c>
      <c s="157" r="C210">
        <v>74</v>
      </c>
      <c t="s" s="157" r="D210">
        <v>1179</v>
      </c>
      <c t="s" s="157" r="E210">
        <v>830</v>
      </c>
      <c t="s" s="157" r="F210">
        <v>1180</v>
      </c>
      <c t="s" s="100" r="G210">
        <v>825</v>
      </c>
      <c t="s" s="100" r="H210">
        <v>826</v>
      </c>
      <c s="100" r="I210"/>
      <c s="100" r="J210"/>
      <c s="157" r="K210">
        <f>(I210-J210)/10</f>
        <v>0</v>
      </c>
      <c s="157" r="L210">
        <v>255</v>
      </c>
      <c s="157" r="M210"/>
      <c s="157" r="N210"/>
      <c s="157" r="O210"/>
    </row>
    <row customHeight="1" r="211" ht="15.0">
      <c t="s" s="157" r="A211">
        <v>56</v>
      </c>
      <c s="157" r="B211">
        <v>10</v>
      </c>
      <c s="157" r="C211">
        <v>74</v>
      </c>
      <c t="s" s="157" r="D211">
        <v>1181</v>
      </c>
      <c t="s" s="157" r="E211">
        <v>830</v>
      </c>
      <c t="s" s="157" r="F211">
        <v>1182</v>
      </c>
      <c t="s" s="100" r="G211">
        <v>847</v>
      </c>
      <c t="s" s="100" r="H211">
        <v>848</v>
      </c>
      <c s="100" r="I211"/>
      <c s="100" r="J211"/>
      <c s="157" r="K211">
        <f>(I211-J211)/10</f>
        <v>0</v>
      </c>
      <c s="157" r="L211">
        <v>255</v>
      </c>
      <c s="157" r="M211"/>
      <c s="157" r="N211"/>
      <c s="157" r="O211"/>
    </row>
    <row customHeight="1" r="212" ht="15.0">
      <c s="157" r="A212"/>
      <c s="157" r="B212"/>
      <c s="157" r="C212"/>
      <c s="157" r="D212"/>
      <c s="157" r="E212"/>
      <c s="157" r="F212"/>
      <c s="100" r="G212"/>
      <c s="100" r="H212"/>
      <c s="100" r="I212"/>
      <c s="100" r="J212"/>
      <c s="157" r="K212">
        <f>(I212-J212)/10</f>
        <v>0</v>
      </c>
      <c s="157" r="L212"/>
      <c s="157" r="M212"/>
      <c s="157" r="N212"/>
      <c s="157" r="O212"/>
    </row>
    <row customHeight="1" r="213" ht="15.0">
      <c t="s" s="157" r="A213">
        <v>56</v>
      </c>
      <c s="157" r="B213">
        <v>11</v>
      </c>
      <c s="157" r="C213">
        <v>75</v>
      </c>
      <c t="s" s="157" r="D213">
        <v>1183</v>
      </c>
      <c t="s" s="157" r="E213">
        <v>802</v>
      </c>
      <c t="s" s="157" r="F213">
        <v>1134</v>
      </c>
      <c s="100" r="G213">
        <v>-190</v>
      </c>
      <c s="100" r="H213">
        <v>0</v>
      </c>
      <c s="100" r="I213">
        <v>190</v>
      </c>
      <c s="100" r="J213">
        <v>0</v>
      </c>
      <c s="157" r="K213">
        <f>(I213-J213)/10</f>
        <v>19</v>
      </c>
      <c s="157" r="L213">
        <v>-65.228</v>
      </c>
      <c s="100" r="M213">
        <v>-3.4324</v>
      </c>
      <c s="100" r="N213">
        <v>-3.4344</v>
      </c>
      <c s="157" r="O213"/>
    </row>
    <row customHeight="1" r="214" ht="15.0">
      <c t="s" s="157" r="A214">
        <v>56</v>
      </c>
      <c s="157" r="B214">
        <v>11</v>
      </c>
      <c s="157" r="C214">
        <v>75</v>
      </c>
      <c t="s" s="157" r="D214">
        <v>1184</v>
      </c>
      <c t="s" s="157" r="E214">
        <v>802</v>
      </c>
      <c t="s" s="157" r="F214">
        <v>1185</v>
      </c>
      <c s="100" r="G214">
        <v>0</v>
      </c>
      <c s="100" r="H214">
        <v>5</v>
      </c>
      <c s="100" r="I214">
        <v>5</v>
      </c>
      <c s="100" r="J214">
        <v>0</v>
      </c>
      <c s="157" r="K214">
        <f>(I214-J214)/10</f>
        <v>0.5</v>
      </c>
      <c s="157" r="L214">
        <v>2.93</v>
      </c>
      <c s="100" r="M214">
        <v>5.858</v>
      </c>
      <c s="100" r="N214">
        <v>5.86</v>
      </c>
      <c s="157" r="O214"/>
    </row>
    <row customHeight="1" r="215" ht="15.0">
      <c t="s" s="157" r="A215">
        <v>56</v>
      </c>
      <c s="157" r="B215">
        <v>11</v>
      </c>
      <c s="157" r="C215">
        <v>75</v>
      </c>
      <c t="s" s="157" r="D215">
        <v>1186</v>
      </c>
      <c t="s" s="157" r="E215">
        <v>814</v>
      </c>
      <c t="s" s="157" r="F215">
        <v>1139</v>
      </c>
      <c s="100" r="G215">
        <v>-190</v>
      </c>
      <c s="100" r="H215">
        <v>0</v>
      </c>
      <c s="100" r="I215">
        <v>-190</v>
      </c>
      <c s="100" r="J215">
        <v>28.2</v>
      </c>
      <c s="157" r="K215">
        <f>(I215-J215)/10</f>
        <v>-21.82</v>
      </c>
      <c s="157" r="L215">
        <v>-66.979</v>
      </c>
      <c s="157" r="M215"/>
      <c s="157" r="N215">
        <v>-67.851</v>
      </c>
      <c s="157" r="O215"/>
    </row>
    <row customHeight="1" r="216" ht="15.0">
      <c t="s" s="157" r="A216">
        <v>56</v>
      </c>
      <c s="157" r="B216">
        <v>11</v>
      </c>
      <c s="157" r="C216">
        <v>75</v>
      </c>
      <c t="s" s="157" r="D216">
        <v>1187</v>
      </c>
      <c t="s" s="157" r="E216">
        <v>814</v>
      </c>
      <c t="s" s="157" r="F216">
        <v>1188</v>
      </c>
      <c s="100" r="G216">
        <v>-0.5</v>
      </c>
      <c s="100" r="H216">
        <v>5</v>
      </c>
      <c s="100" r="I216">
        <v>5</v>
      </c>
      <c s="100" r="J216">
        <v>0</v>
      </c>
      <c s="157" r="K216">
        <f>(I216-J216)/10</f>
        <v>0.5</v>
      </c>
      <c s="157" r="L216">
        <v>1.447</v>
      </c>
      <c s="157" r="M216"/>
      <c s="157" r="N216"/>
      <c s="157" r="O216"/>
    </row>
    <row customHeight="1" r="217" ht="15.0">
      <c t="s" s="157" r="A217">
        <v>56</v>
      </c>
      <c s="157" r="B217">
        <v>11</v>
      </c>
      <c s="157" r="C217">
        <v>75</v>
      </c>
      <c t="s" s="157" r="D217">
        <v>1189</v>
      </c>
      <c t="s" s="157" r="E217">
        <v>823</v>
      </c>
      <c t="s" s="157" r="F217">
        <v>1144</v>
      </c>
      <c t="s" s="100" r="G217">
        <v>825</v>
      </c>
      <c t="s" s="100" r="H217">
        <v>826</v>
      </c>
      <c s="100" r="I217"/>
      <c s="100" r="J217"/>
      <c s="157" r="K217">
        <f>(I217-J217)/10</f>
        <v>0</v>
      </c>
      <c s="157" r="L217">
        <v>255</v>
      </c>
      <c s="157" r="M217"/>
      <c s="157" r="N217"/>
      <c s="157" r="O217"/>
    </row>
    <row customHeight="1" r="218" ht="15.0">
      <c t="s" s="157" r="A218">
        <v>56</v>
      </c>
      <c s="157" r="B218">
        <v>11</v>
      </c>
      <c s="157" r="C218">
        <v>75</v>
      </c>
      <c t="s" s="157" r="D218">
        <v>1190</v>
      </c>
      <c t="s" s="157" r="E218">
        <v>823</v>
      </c>
      <c t="s" s="157" r="F218">
        <v>1146</v>
      </c>
      <c t="s" s="100" r="G218">
        <v>825</v>
      </c>
      <c t="s" s="100" r="H218">
        <v>826</v>
      </c>
      <c s="100" r="I218"/>
      <c s="100" r="J218"/>
      <c s="157" r="K218">
        <f>(I218-J218)/10</f>
        <v>0</v>
      </c>
      <c s="157" r="L218">
        <v>255</v>
      </c>
      <c s="157" r="M218"/>
      <c s="157" r="N218"/>
      <c s="157" r="O218"/>
    </row>
    <row customHeight="1" r="219" ht="15.0">
      <c t="s" s="157" r="A219">
        <v>56</v>
      </c>
      <c s="157" r="B219">
        <v>11</v>
      </c>
      <c s="157" r="C219">
        <v>75</v>
      </c>
      <c t="s" s="157" r="D219">
        <v>1191</v>
      </c>
      <c t="s" s="157" r="E219">
        <v>830</v>
      </c>
      <c t="s" s="157" r="F219">
        <v>1192</v>
      </c>
      <c t="s" s="100" r="G219">
        <v>789</v>
      </c>
      <c t="s" s="100" r="H219">
        <v>832</v>
      </c>
      <c s="100" r="I219"/>
      <c s="100" r="J219"/>
      <c s="157" r="K219">
        <f>(I219-J219)/10</f>
        <v>0</v>
      </c>
      <c s="157" r="L219">
        <v>0</v>
      </c>
      <c s="157" r="M219"/>
      <c s="157" r="N219"/>
      <c s="157" r="O219"/>
    </row>
    <row customHeight="1" r="220" ht="15.0">
      <c t="s" s="157" r="A220">
        <v>56</v>
      </c>
      <c s="157" r="B220">
        <v>11</v>
      </c>
      <c s="157" r="C220">
        <v>75</v>
      </c>
      <c t="s" s="157" r="D220">
        <v>1193</v>
      </c>
      <c t="s" s="157" r="E220">
        <v>830</v>
      </c>
      <c t="s" s="157" r="F220">
        <v>1194</v>
      </c>
      <c t="s" s="100" r="G220">
        <v>832</v>
      </c>
      <c t="s" s="100" r="H220">
        <v>789</v>
      </c>
      <c s="100" r="I220"/>
      <c s="100" r="J220"/>
      <c s="157" r="K220">
        <f>(I220-J220)/10</f>
        <v>0</v>
      </c>
      <c s="157" r="L220">
        <v>255</v>
      </c>
      <c s="157" r="M220"/>
      <c s="157" r="N220"/>
      <c s="157" r="O220"/>
    </row>
    <row customHeight="1" r="221" ht="15.0">
      <c t="s" s="157" r="A221">
        <v>56</v>
      </c>
      <c s="157" r="B221">
        <v>11</v>
      </c>
      <c s="157" r="C221">
        <v>75</v>
      </c>
      <c t="s" s="157" r="D221">
        <v>1195</v>
      </c>
      <c t="s" s="157" r="E221">
        <v>830</v>
      </c>
      <c t="s" s="157" r="F221">
        <v>1196</v>
      </c>
      <c t="s" s="100" r="G221">
        <v>832</v>
      </c>
      <c t="s" s="100" r="H221">
        <v>789</v>
      </c>
      <c s="100" r="I221"/>
      <c s="100" r="J221"/>
      <c s="157" r="K221">
        <f>(I221-J221)/10</f>
        <v>0</v>
      </c>
      <c s="157" r="L221">
        <v>255</v>
      </c>
      <c s="157" r="M221"/>
      <c s="157" r="N221"/>
      <c s="157" r="O221"/>
    </row>
    <row customHeight="1" r="222" ht="15.0">
      <c t="s" s="157" r="A222">
        <v>56</v>
      </c>
      <c s="157" r="B222">
        <v>11</v>
      </c>
      <c s="157" r="C222">
        <v>75</v>
      </c>
      <c t="s" s="157" r="D222">
        <v>1197</v>
      </c>
      <c t="s" s="157" r="E222">
        <v>830</v>
      </c>
      <c t="s" s="157" r="F222">
        <v>1198</v>
      </c>
      <c t="s" s="100" r="G222">
        <v>789</v>
      </c>
      <c t="s" s="100" r="H222">
        <v>832</v>
      </c>
      <c s="100" r="I222"/>
      <c s="100" r="J222"/>
      <c s="157" r="K222">
        <f>(I222-J222)/10</f>
        <v>0</v>
      </c>
      <c s="157" r="L222">
        <v>0</v>
      </c>
      <c s="157" r="M222"/>
      <c s="157" r="N222"/>
      <c s="157" r="O222"/>
    </row>
    <row customHeight="1" r="223" ht="15.0">
      <c t="s" s="157" r="A223">
        <v>56</v>
      </c>
      <c s="157" r="B223">
        <v>11</v>
      </c>
      <c s="157" r="C223">
        <v>75</v>
      </c>
      <c t="s" s="157" r="D223">
        <v>1199</v>
      </c>
      <c t="s" s="157" r="E223">
        <v>830</v>
      </c>
      <c t="s" s="157" r="F223">
        <v>1156</v>
      </c>
      <c t="s" s="100" r="G223">
        <v>825</v>
      </c>
      <c t="s" s="100" r="H223">
        <v>826</v>
      </c>
      <c s="100" r="I223"/>
      <c s="100" r="J223"/>
      <c s="157" r="K223">
        <f>(I223-J223)/10</f>
        <v>0</v>
      </c>
      <c s="157" r="L223">
        <v>255</v>
      </c>
      <c s="157" r="M223"/>
      <c s="157" r="N223"/>
      <c s="157" r="O223"/>
    </row>
    <row customHeight="1" r="224" ht="15.0">
      <c t="s" s="157" r="A224">
        <v>56</v>
      </c>
      <c s="157" r="B224">
        <v>11</v>
      </c>
      <c s="157" r="C224">
        <v>75</v>
      </c>
      <c t="s" s="157" r="D224">
        <v>1200</v>
      </c>
      <c t="s" s="157" r="E224">
        <v>830</v>
      </c>
      <c t="s" s="157" r="F224">
        <v>1158</v>
      </c>
      <c t="s" s="100" r="G224">
        <v>825</v>
      </c>
      <c t="s" s="100" r="H224">
        <v>826</v>
      </c>
      <c s="100" r="I224"/>
      <c s="100" r="J224"/>
      <c s="157" r="K224">
        <f>(I224-J224)/10</f>
        <v>0</v>
      </c>
      <c s="157" r="L224">
        <v>255</v>
      </c>
      <c s="157" r="M224"/>
      <c s="157" r="N224"/>
      <c s="157" r="O224"/>
    </row>
    <row customHeight="1" r="225" ht="15.0">
      <c t="s" s="157" r="A225">
        <v>56</v>
      </c>
      <c s="157" r="B225">
        <v>11</v>
      </c>
      <c s="157" r="C225">
        <v>75</v>
      </c>
      <c t="s" s="157" r="D225">
        <v>1201</v>
      </c>
      <c t="s" s="157" r="E225">
        <v>830</v>
      </c>
      <c t="s" s="157" r="F225">
        <v>1160</v>
      </c>
      <c t="s" s="100" r="G225">
        <v>825</v>
      </c>
      <c t="s" s="100" r="H225">
        <v>826</v>
      </c>
      <c s="100" r="I225"/>
      <c s="100" r="J225"/>
      <c s="157" r="K225">
        <f>(I225-J225)/10</f>
        <v>0</v>
      </c>
      <c s="157" r="L225">
        <v>255</v>
      </c>
      <c s="157" r="M225"/>
      <c s="157" r="N225"/>
      <c s="157" r="O225"/>
    </row>
    <row customHeight="1" r="226" ht="15.0">
      <c t="s" s="157" r="A226">
        <v>56</v>
      </c>
      <c s="157" r="B226">
        <v>11</v>
      </c>
      <c s="157" r="C226">
        <v>75</v>
      </c>
      <c t="s" s="157" r="D226">
        <v>1202</v>
      </c>
      <c t="s" s="157" r="E226">
        <v>830</v>
      </c>
      <c t="s" s="157" r="F226">
        <v>1162</v>
      </c>
      <c t="s" s="100" r="G226">
        <v>825</v>
      </c>
      <c t="s" s="100" r="H226">
        <v>826</v>
      </c>
      <c s="100" r="I226"/>
      <c s="100" r="J226"/>
      <c s="157" r="K226">
        <f>(I226-J226)/10</f>
        <v>0</v>
      </c>
      <c s="157" r="L226">
        <v>255</v>
      </c>
      <c s="157" r="M226"/>
      <c s="157" r="N226"/>
      <c s="157" r="O226"/>
    </row>
    <row customHeight="1" r="227" ht="15.0">
      <c t="s" s="157" r="A227">
        <v>56</v>
      </c>
      <c s="157" r="B227">
        <v>11</v>
      </c>
      <c s="157" r="C227">
        <v>75</v>
      </c>
      <c t="s" s="157" r="D227">
        <v>1203</v>
      </c>
      <c t="s" s="157" r="E227">
        <v>830</v>
      </c>
      <c t="s" s="157" r="F227">
        <v>1164</v>
      </c>
      <c t="s" s="100" r="G227">
        <v>825</v>
      </c>
      <c t="s" s="100" r="H227">
        <v>826</v>
      </c>
      <c s="100" r="I227"/>
      <c s="100" r="J227"/>
      <c s="157" r="K227">
        <f>(I227-J227)/10</f>
        <v>0</v>
      </c>
      <c s="157" r="L227">
        <v>255</v>
      </c>
      <c s="157" r="M227"/>
      <c s="157" r="N227"/>
      <c s="157" r="O227"/>
    </row>
    <row customHeight="1" r="228" ht="15.0">
      <c t="s" s="157" r="A228">
        <v>56</v>
      </c>
      <c s="157" r="B228">
        <v>11</v>
      </c>
      <c s="157" r="C228">
        <v>75</v>
      </c>
      <c t="s" s="157" r="D228">
        <v>1204</v>
      </c>
      <c t="s" s="157" r="E228">
        <v>830</v>
      </c>
      <c t="s" s="157" r="F228">
        <v>1166</v>
      </c>
      <c t="s" s="100" r="G228">
        <v>825</v>
      </c>
      <c t="s" s="100" r="H228">
        <v>826</v>
      </c>
      <c s="100" r="I228"/>
      <c s="100" r="J228"/>
      <c s="157" r="K228">
        <f>(I228-J228)/10</f>
        <v>0</v>
      </c>
      <c s="157" r="L228">
        <v>255</v>
      </c>
      <c s="157" r="M228"/>
      <c s="157" r="N228"/>
      <c s="157" r="O228"/>
    </row>
    <row customHeight="1" r="229" ht="15.0">
      <c t="s" s="157" r="A229">
        <v>56</v>
      </c>
      <c s="157" r="B229">
        <v>11</v>
      </c>
      <c s="157" r="C229">
        <v>75</v>
      </c>
      <c t="s" s="157" r="D229">
        <v>1205</v>
      </c>
      <c t="s" s="157" r="E229">
        <v>830</v>
      </c>
      <c t="s" s="157" r="F229">
        <v>1168</v>
      </c>
      <c t="s" s="100" r="G229">
        <v>825</v>
      </c>
      <c t="s" s="100" r="H229">
        <v>826</v>
      </c>
      <c s="100" r="I229"/>
      <c s="100" r="J229"/>
      <c s="157" r="K229">
        <f>(I229-J229)/10</f>
        <v>0</v>
      </c>
      <c s="157" r="L229">
        <v>255</v>
      </c>
      <c s="157" r="M229"/>
      <c s="157" r="N229"/>
      <c s="157" r="O229"/>
    </row>
    <row customHeight="1" r="230" ht="15.0">
      <c t="s" s="157" r="A230">
        <v>56</v>
      </c>
      <c s="157" r="B230">
        <v>11</v>
      </c>
      <c s="157" r="C230">
        <v>75</v>
      </c>
      <c t="s" s="157" r="D230">
        <v>1206</v>
      </c>
      <c t="s" s="157" r="E230">
        <v>830</v>
      </c>
      <c t="s" s="157" r="F230">
        <v>1170</v>
      </c>
      <c t="s" s="100" r="G230">
        <v>825</v>
      </c>
      <c t="s" s="100" r="H230">
        <v>826</v>
      </c>
      <c s="100" r="I230"/>
      <c s="100" r="J230"/>
      <c s="157" r="K230">
        <f>(I230-J230)/10</f>
        <v>0</v>
      </c>
      <c s="157" r="L230">
        <v>255</v>
      </c>
      <c s="157" r="M230"/>
      <c s="157" r="N230"/>
      <c s="157" r="O230"/>
    </row>
    <row customHeight="1" r="231" ht="15.0">
      <c t="s" s="157" r="A231">
        <v>56</v>
      </c>
      <c s="157" r="B231">
        <v>11</v>
      </c>
      <c s="157" r="C231">
        <v>75</v>
      </c>
      <c t="s" s="157" r="D231">
        <v>1207</v>
      </c>
      <c t="s" s="157" r="E231">
        <v>830</v>
      </c>
      <c t="s" s="157" r="F231">
        <v>1172</v>
      </c>
      <c t="s" s="100" r="G231">
        <v>825</v>
      </c>
      <c t="s" s="100" r="H231">
        <v>826</v>
      </c>
      <c s="100" r="I231"/>
      <c s="100" r="J231"/>
      <c s="157" r="K231">
        <f>(I231-J231)/10</f>
        <v>0</v>
      </c>
      <c s="157" r="L231">
        <v>255</v>
      </c>
      <c s="157" r="M231"/>
      <c s="157" r="N231"/>
      <c s="157" r="O231"/>
    </row>
    <row customHeight="1" r="232" ht="15.0">
      <c t="s" s="157" r="A232">
        <v>56</v>
      </c>
      <c s="157" r="B232">
        <v>11</v>
      </c>
      <c s="157" r="C232">
        <v>75</v>
      </c>
      <c t="s" s="157" r="D232">
        <v>1208</v>
      </c>
      <c t="s" s="157" r="E232">
        <v>830</v>
      </c>
      <c t="s" s="157" r="F232">
        <v>1174</v>
      </c>
      <c t="s" s="100" r="G232">
        <v>825</v>
      </c>
      <c t="s" s="100" r="H232">
        <v>826</v>
      </c>
      <c s="100" r="I232"/>
      <c s="100" r="J232"/>
      <c s="157" r="K232">
        <f>(I232-J232)/10</f>
        <v>0</v>
      </c>
      <c s="157" r="L232">
        <v>255</v>
      </c>
      <c s="157" r="M232"/>
      <c s="157" r="N232"/>
      <c s="157" r="O232"/>
    </row>
    <row customHeight="1" r="233" ht="15.0">
      <c t="s" s="157" r="A233">
        <v>56</v>
      </c>
      <c s="157" r="B233">
        <v>11</v>
      </c>
      <c s="157" r="C233">
        <v>75</v>
      </c>
      <c t="s" s="157" r="D233">
        <v>1209</v>
      </c>
      <c t="s" s="157" r="E233">
        <v>830</v>
      </c>
      <c t="s" s="157" r="F233">
        <v>1176</v>
      </c>
      <c t="s" s="100" r="G233">
        <v>825</v>
      </c>
      <c t="s" s="100" r="H233">
        <v>980</v>
      </c>
      <c s="100" r="I233"/>
      <c s="100" r="J233"/>
      <c s="157" r="K233">
        <f>(I233-J233)/10</f>
        <v>0</v>
      </c>
      <c s="157" r="L233">
        <v>255</v>
      </c>
      <c s="157" r="M233"/>
      <c s="157" r="N233"/>
      <c s="157" r="O233"/>
    </row>
    <row customHeight="1" r="234" ht="15.0">
      <c t="s" s="157" r="A234">
        <v>56</v>
      </c>
      <c s="157" r="B234">
        <v>11</v>
      </c>
      <c s="157" r="C234">
        <v>75</v>
      </c>
      <c t="s" s="157" r="D234">
        <v>1210</v>
      </c>
      <c t="s" s="157" r="E234">
        <v>830</v>
      </c>
      <c t="s" s="157" r="F234">
        <v>1178</v>
      </c>
      <c t="s" s="100" r="G234">
        <v>847</v>
      </c>
      <c t="s" s="100" r="H234">
        <v>848</v>
      </c>
      <c s="100" r="I234"/>
      <c s="100" r="J234"/>
      <c s="157" r="K234">
        <f>(I234-J234)/10</f>
        <v>0</v>
      </c>
      <c s="157" r="L234">
        <v>255</v>
      </c>
      <c s="157" r="M234"/>
      <c s="157" r="N234"/>
      <c s="157" r="O234"/>
    </row>
    <row customHeight="1" r="235" ht="15.0">
      <c t="s" s="157" r="A235">
        <v>56</v>
      </c>
      <c s="157" r="B235">
        <v>11</v>
      </c>
      <c s="157" r="C235">
        <v>75</v>
      </c>
      <c t="s" s="157" r="D235">
        <v>1211</v>
      </c>
      <c t="s" s="157" r="E235">
        <v>830</v>
      </c>
      <c t="s" s="157" r="F235">
        <v>1180</v>
      </c>
      <c t="s" s="100" r="G235">
        <v>825</v>
      </c>
      <c t="s" s="100" r="H235">
        <v>980</v>
      </c>
      <c s="100" r="I235"/>
      <c s="100" r="J235"/>
      <c s="157" r="K235">
        <f>(I235-J235)/10</f>
        <v>0</v>
      </c>
      <c s="157" r="L235">
        <v>255</v>
      </c>
      <c s="157" r="M235"/>
      <c s="157" r="N235"/>
      <c s="157" r="O235"/>
    </row>
    <row customHeight="1" r="236" ht="15.0">
      <c t="s" s="157" r="A236">
        <v>56</v>
      </c>
      <c s="157" r="B236">
        <v>11</v>
      </c>
      <c s="157" r="C236">
        <v>75</v>
      </c>
      <c t="s" s="157" r="D236">
        <v>1212</v>
      </c>
      <c t="s" s="157" r="E236">
        <v>830</v>
      </c>
      <c t="s" s="157" r="F236">
        <v>1182</v>
      </c>
      <c t="s" s="100" r="G236">
        <v>847</v>
      </c>
      <c t="s" s="100" r="H236">
        <v>848</v>
      </c>
      <c s="100" r="I236"/>
      <c s="100" r="J236"/>
      <c s="157" r="K236">
        <f>(I236-J236)/10</f>
        <v>0</v>
      </c>
      <c s="157" r="L236">
        <v>255</v>
      </c>
      <c s="157" r="M236"/>
      <c s="157" r="N236"/>
      <c s="157" r="O236"/>
    </row>
    <row customHeight="1" r="237" ht="15.0">
      <c s="157" r="A237"/>
      <c s="157" r="B237"/>
      <c s="157" r="C237"/>
      <c s="157" r="D237"/>
      <c s="157" r="E237"/>
      <c s="157" r="F237"/>
      <c s="100" r="G237"/>
      <c s="100" r="H237"/>
      <c s="100" r="I237"/>
      <c s="100" r="J237"/>
      <c s="157" r="K237">
        <f>(I237-J237)/10</f>
        <v>0</v>
      </c>
      <c s="157" r="L237"/>
      <c s="157" r="M237"/>
      <c s="157" r="N237"/>
      <c s="157" r="O237"/>
    </row>
    <row customHeight="1" r="238" ht="15.0">
      <c t="s" s="157" r="A238">
        <v>68</v>
      </c>
      <c s="157" r="B238">
        <v>12</v>
      </c>
      <c s="157" r="C238">
        <v>90</v>
      </c>
      <c t="s" s="157" r="D238">
        <v>72</v>
      </c>
      <c t="s" s="157" r="E238">
        <v>814</v>
      </c>
      <c t="s" s="157" r="F238">
        <v>76</v>
      </c>
      <c s="100" r="G238">
        <v>0</v>
      </c>
      <c s="100" r="H238">
        <v>10</v>
      </c>
      <c s="100" r="I238">
        <v>10</v>
      </c>
      <c s="100" r="J238">
        <v>0</v>
      </c>
      <c s="157" r="K238">
        <f>(I238-J238)/10</f>
        <v>1</v>
      </c>
      <c s="157" r="L238"/>
      <c s="157" r="M238"/>
      <c s="157" r="N238"/>
      <c t="s" s="157" r="O238">
        <v>964</v>
      </c>
    </row>
    <row customHeight="1" r="239" ht="15.0">
      <c t="s" s="157" r="A239">
        <v>68</v>
      </c>
      <c s="157" r="B239">
        <v>12</v>
      </c>
      <c s="157" r="C239">
        <v>90</v>
      </c>
      <c t="s" s="157" r="D239">
        <v>73</v>
      </c>
      <c t="s" s="157" r="E239">
        <v>814</v>
      </c>
      <c t="s" s="157" r="F239">
        <v>77</v>
      </c>
      <c s="100" r="G239">
        <v>0</v>
      </c>
      <c s="100" r="H239">
        <v>10</v>
      </c>
      <c s="100" r="I239">
        <v>10</v>
      </c>
      <c s="100" r="J239">
        <v>0</v>
      </c>
      <c s="157" r="K239">
        <f>(I239-J239)/10</f>
        <v>1</v>
      </c>
      <c s="157" r="L239"/>
      <c s="157" r="M239"/>
      <c s="157" r="N239"/>
      <c t="s" s="157" r="O239">
        <v>964</v>
      </c>
    </row>
    <row customHeight="1" r="240" ht="15.0">
      <c t="s" s="157" r="A240">
        <v>68</v>
      </c>
      <c s="157" r="B240">
        <v>12</v>
      </c>
      <c s="157" r="C240">
        <v>90</v>
      </c>
      <c t="s" s="157" r="D240">
        <v>1213</v>
      </c>
      <c t="s" s="157" r="E240">
        <v>814</v>
      </c>
      <c t="s" s="157" r="F240">
        <v>1214</v>
      </c>
      <c s="100" r="G240">
        <v>0</v>
      </c>
      <c s="100" r="H240">
        <v>10</v>
      </c>
      <c s="100" r="I240">
        <v>10</v>
      </c>
      <c s="100" r="J240">
        <v>0</v>
      </c>
      <c s="157" r="K240">
        <f>(I240-J240)/10</f>
        <v>1</v>
      </c>
      <c s="157" r="L240"/>
      <c s="157" r="M240"/>
      <c s="157" r="N240"/>
      <c t="s" s="157" r="O240">
        <v>964</v>
      </c>
    </row>
    <row customHeight="1" r="241" ht="15.0">
      <c s="157" r="A241"/>
      <c s="157" r="B241"/>
      <c s="157" r="C241"/>
      <c s="157" r="D241"/>
      <c s="157" r="E241"/>
      <c s="157" r="F241"/>
      <c s="100" r="G241"/>
      <c s="100" r="H241"/>
      <c s="100" r="I241"/>
      <c s="100" r="J241"/>
      <c s="157" r="K241">
        <f>(I241-J241)/10</f>
        <v>0</v>
      </c>
      <c s="157" r="L241"/>
      <c s="157" r="M241"/>
      <c s="157" r="N241"/>
      <c t="s" s="157" r="O241">
        <v>964</v>
      </c>
    </row>
    <row customHeight="1" r="242" ht="15.0">
      <c t="s" s="157" r="A242">
        <v>68</v>
      </c>
      <c s="157" r="B242">
        <v>12</v>
      </c>
      <c s="157" r="C242">
        <v>90</v>
      </c>
      <c t="s" s="157" r="D242">
        <v>1215</v>
      </c>
      <c t="s" s="157" r="E242">
        <v>830</v>
      </c>
      <c t="s" s="157" r="F242">
        <v>1216</v>
      </c>
      <c t="s" s="100" r="G242">
        <v>825</v>
      </c>
      <c t="s" s="100" r="H242">
        <v>826</v>
      </c>
      <c s="100" r="I242"/>
      <c s="100" r="J242"/>
      <c s="157" r="K242">
        <f>(I242-J242)/10</f>
        <v>0</v>
      </c>
      <c s="157" r="L242">
        <v>255</v>
      </c>
      <c s="157" r="M242"/>
      <c s="157" r="N242"/>
      <c s="157" r="O242"/>
    </row>
    <row customHeight="1" r="243" ht="15.0">
      <c t="s" s="157" r="A243">
        <v>68</v>
      </c>
      <c s="157" r="B243">
        <v>12</v>
      </c>
      <c s="157" r="C243">
        <v>90</v>
      </c>
      <c t="s" s="157" r="D243">
        <v>1217</v>
      </c>
      <c t="s" s="157" r="E243">
        <v>830</v>
      </c>
      <c t="s" s="157" r="F243">
        <v>1218</v>
      </c>
      <c t="s" s="100" r="G243">
        <v>825</v>
      </c>
      <c t="s" s="100" r="H243">
        <v>826</v>
      </c>
      <c s="100" r="I243"/>
      <c s="100" r="J243"/>
      <c s="157" r="K243">
        <f>(I243-J243)/10</f>
        <v>0</v>
      </c>
      <c s="157" r="L243">
        <v>255</v>
      </c>
      <c s="157" r="M243"/>
      <c s="157" r="N243"/>
      <c s="157" r="O243"/>
    </row>
    <row customHeight="1" r="244" ht="15.0">
      <c t="s" s="157" r="A244">
        <v>68</v>
      </c>
      <c s="157" r="B244">
        <v>12</v>
      </c>
      <c s="157" r="C244">
        <v>90</v>
      </c>
      <c t="s" s="157" r="D244">
        <v>1219</v>
      </c>
      <c t="s" s="157" r="E244">
        <v>830</v>
      </c>
      <c t="s" s="157" r="F244">
        <v>1220</v>
      </c>
      <c t="s" s="100" r="G244">
        <v>825</v>
      </c>
      <c t="s" s="100" r="H244">
        <v>826</v>
      </c>
      <c s="100" r="I244"/>
      <c s="100" r="J244"/>
      <c s="157" r="K244">
        <f>(I244-J244)/10</f>
        <v>0</v>
      </c>
      <c s="157" r="L244">
        <v>255</v>
      </c>
      <c s="157" r="M244"/>
      <c s="157" r="N244"/>
      <c s="157" r="O244"/>
    </row>
    <row customHeight="1" r="245" ht="15.0">
      <c t="s" s="157" r="A245">
        <v>68</v>
      </c>
      <c s="157" r="B245">
        <v>12</v>
      </c>
      <c s="157" r="C245">
        <v>90</v>
      </c>
      <c t="s" s="157" r="D245">
        <v>1221</v>
      </c>
      <c t="s" s="157" r="E245">
        <v>830</v>
      </c>
      <c t="s" s="157" r="F245">
        <v>1222</v>
      </c>
      <c t="s" s="100" r="G245">
        <v>825</v>
      </c>
      <c t="s" s="100" r="H245">
        <v>826</v>
      </c>
      <c s="100" r="I245"/>
      <c s="100" r="J245"/>
      <c s="157" r="K245">
        <f>(I245-J245)/10</f>
        <v>0</v>
      </c>
      <c s="157" r="L245">
        <v>255</v>
      </c>
      <c s="157" r="M245"/>
      <c s="157" r="N245"/>
      <c s="157" r="O245"/>
    </row>
    <row customHeight="1" r="246" ht="15.0">
      <c t="s" s="157" r="A246">
        <v>68</v>
      </c>
      <c s="157" r="B246">
        <v>12</v>
      </c>
      <c s="157" r="C246">
        <v>90</v>
      </c>
      <c t="s" s="157" r="D246">
        <v>1223</v>
      </c>
      <c t="s" s="157" r="E246">
        <v>830</v>
      </c>
      <c t="s" s="157" r="F246">
        <v>1216</v>
      </c>
      <c t="s" s="100" r="G246">
        <v>825</v>
      </c>
      <c t="s" s="100" r="H246">
        <v>826</v>
      </c>
      <c s="100" r="I246"/>
      <c s="100" r="J246"/>
      <c s="157" r="K246">
        <f>(I246-J246)/10</f>
        <v>0</v>
      </c>
      <c s="157" r="L246">
        <v>255</v>
      </c>
      <c s="157" r="M246"/>
      <c s="157" r="N246"/>
      <c s="157" r="O246"/>
    </row>
    <row customHeight="1" r="247" ht="15.0">
      <c t="s" s="157" r="A247">
        <v>68</v>
      </c>
      <c s="157" r="B247">
        <v>12</v>
      </c>
      <c s="157" r="C247">
        <v>90</v>
      </c>
      <c t="s" s="157" r="D247">
        <v>1224</v>
      </c>
      <c t="s" s="157" r="E247">
        <v>830</v>
      </c>
      <c t="s" s="157" r="F247">
        <v>1218</v>
      </c>
      <c t="s" s="100" r="G247">
        <v>825</v>
      </c>
      <c t="s" s="100" r="H247">
        <v>826</v>
      </c>
      <c s="100" r="I247"/>
      <c s="100" r="J247"/>
      <c s="157" r="K247">
        <f>(I247-J247)/10</f>
        <v>0</v>
      </c>
      <c s="157" r="L247">
        <v>255</v>
      </c>
      <c s="157" r="M247"/>
      <c s="157" r="N247"/>
      <c s="157" r="O247"/>
    </row>
    <row customHeight="1" r="248" ht="15.0">
      <c t="s" s="157" r="A248">
        <v>68</v>
      </c>
      <c s="157" r="B248">
        <v>12</v>
      </c>
      <c s="157" r="C248">
        <v>90</v>
      </c>
      <c t="s" s="157" r="D248">
        <v>1225</v>
      </c>
      <c t="s" s="157" r="E248">
        <v>830</v>
      </c>
      <c t="s" s="157" r="F248">
        <v>1220</v>
      </c>
      <c t="s" s="100" r="G248">
        <v>825</v>
      </c>
      <c t="s" s="100" r="H248">
        <v>826</v>
      </c>
      <c s="100" r="I248"/>
      <c s="100" r="J248"/>
      <c s="157" r="K248">
        <f>(I248-J248)/10</f>
        <v>0</v>
      </c>
      <c s="157" r="L248">
        <v>255</v>
      </c>
      <c s="157" r="M248"/>
      <c s="157" r="N248"/>
      <c s="157" r="O248"/>
    </row>
    <row customHeight="1" r="249" ht="15.0">
      <c t="s" s="157" r="A249">
        <v>68</v>
      </c>
      <c s="157" r="B249">
        <v>12</v>
      </c>
      <c s="157" r="C249">
        <v>90</v>
      </c>
      <c t="s" s="157" r="D249">
        <v>1226</v>
      </c>
      <c t="s" s="157" r="E249">
        <v>830</v>
      </c>
      <c t="s" s="157" r="F249">
        <v>1222</v>
      </c>
      <c t="s" s="100" r="G249">
        <v>825</v>
      </c>
      <c t="s" s="100" r="H249">
        <v>826</v>
      </c>
      <c s="100" r="I249"/>
      <c s="100" r="J249"/>
      <c s="157" r="K249">
        <f>(I249-J249)/10</f>
        <v>0</v>
      </c>
      <c s="157" r="L249">
        <v>255</v>
      </c>
      <c s="157" r="M249"/>
      <c s="157" r="N249"/>
      <c s="157" r="O249"/>
    </row>
    <row customHeight="1" r="250" ht="15.0">
      <c t="s" s="157" r="A250">
        <v>68</v>
      </c>
      <c s="157" r="B250">
        <v>12</v>
      </c>
      <c s="157" r="C250">
        <v>90</v>
      </c>
      <c t="s" s="157" r="D250">
        <v>1227</v>
      </c>
      <c t="s" s="157" r="E250">
        <v>830</v>
      </c>
      <c t="s" s="157" r="F250">
        <v>1216</v>
      </c>
      <c t="s" s="100" r="G250">
        <v>825</v>
      </c>
      <c t="s" s="100" r="H250">
        <v>826</v>
      </c>
      <c s="100" r="I250"/>
      <c s="100" r="J250"/>
      <c s="157" r="K250">
        <f>(I250-J250)/10</f>
        <v>0</v>
      </c>
      <c s="157" r="L250">
        <v>255</v>
      </c>
      <c s="157" r="M250"/>
      <c s="157" r="N250"/>
      <c s="157" r="O250"/>
    </row>
    <row customHeight="1" r="251" ht="15.0">
      <c t="s" s="157" r="A251">
        <v>68</v>
      </c>
      <c s="157" r="B251">
        <v>12</v>
      </c>
      <c s="157" r="C251">
        <v>90</v>
      </c>
      <c t="s" s="157" r="D251">
        <v>1228</v>
      </c>
      <c t="s" s="157" r="E251">
        <v>830</v>
      </c>
      <c t="s" s="157" r="F251">
        <v>1218</v>
      </c>
      <c t="s" s="100" r="G251">
        <v>825</v>
      </c>
      <c t="s" s="100" r="H251">
        <v>826</v>
      </c>
      <c s="100" r="I251"/>
      <c s="100" r="J251"/>
      <c s="157" r="K251">
        <f>(I251-J251)/10</f>
        <v>0</v>
      </c>
      <c s="157" r="L251">
        <v>255</v>
      </c>
      <c s="157" r="M251"/>
      <c s="157" r="N251"/>
      <c s="157" r="O251"/>
    </row>
    <row customHeight="1" r="252" ht="15.0">
      <c t="s" s="157" r="A252">
        <v>68</v>
      </c>
      <c s="157" r="B252">
        <v>12</v>
      </c>
      <c s="157" r="C252">
        <v>90</v>
      </c>
      <c t="s" s="157" r="D252">
        <v>1229</v>
      </c>
      <c t="s" s="157" r="E252">
        <v>830</v>
      </c>
      <c t="s" s="157" r="F252">
        <v>1220</v>
      </c>
      <c t="s" s="100" r="G252">
        <v>825</v>
      </c>
      <c t="s" s="100" r="H252">
        <v>826</v>
      </c>
      <c s="100" r="I252"/>
      <c s="100" r="J252"/>
      <c s="157" r="K252">
        <f>(I252-J252)/10</f>
        <v>0</v>
      </c>
      <c s="157" r="L252">
        <v>255</v>
      </c>
      <c s="157" r="M252"/>
      <c s="157" r="N252"/>
      <c s="157" r="O252"/>
    </row>
    <row customHeight="1" r="253" ht="15.0">
      <c t="s" s="157" r="A253">
        <v>68</v>
      </c>
      <c s="157" r="B253">
        <v>12</v>
      </c>
      <c s="157" r="C253">
        <v>90</v>
      </c>
      <c t="s" s="157" r="D253">
        <v>1230</v>
      </c>
      <c t="s" s="157" r="E253">
        <v>830</v>
      </c>
      <c t="s" s="157" r="F253">
        <v>1222</v>
      </c>
      <c t="s" s="100" r="G253">
        <v>825</v>
      </c>
      <c t="s" s="100" r="H253">
        <v>826</v>
      </c>
      <c s="100" r="I253"/>
      <c s="100" r="J253"/>
      <c s="157" r="K253">
        <f>(I253-J253)/10</f>
        <v>0</v>
      </c>
      <c s="157" r="L253">
        <v>255</v>
      </c>
      <c s="157" r="M253"/>
      <c s="157" r="N253"/>
      <c s="157" r="O253"/>
    </row>
    <row customHeight="1" r="254" ht="15.0">
      <c s="157" r="A254"/>
      <c s="157" r="B254"/>
      <c s="157" r="C254"/>
      <c s="157" r="D254"/>
      <c s="157" r="E254"/>
      <c s="157" r="F254"/>
      <c s="100" r="G254"/>
      <c s="100" r="H254"/>
      <c s="100" r="I254"/>
      <c s="100" r="J254"/>
      <c s="157" r="K254">
        <f>(I254-J254)/10</f>
        <v>0</v>
      </c>
      <c s="157" r="L254"/>
      <c s="157" r="M254"/>
      <c s="157" r="N254"/>
      <c s="157" r="O254"/>
    </row>
    <row customHeight="1" r="255" ht="15.0">
      <c t="s" s="157" r="A255">
        <v>68</v>
      </c>
      <c s="157" r="B255">
        <v>13</v>
      </c>
      <c s="157" r="C255">
        <v>113</v>
      </c>
      <c t="s" s="157" r="D255">
        <v>1231</v>
      </c>
      <c t="s" s="157" r="E255">
        <v>814</v>
      </c>
      <c t="s" s="157" r="F255">
        <v>1232</v>
      </c>
      <c s="100" r="G255">
        <v>-0.1</v>
      </c>
      <c s="100" r="H255">
        <v>41</v>
      </c>
      <c s="100" r="I255">
        <v>50</v>
      </c>
      <c s="100" r="J255">
        <v>0</v>
      </c>
      <c s="157" r="K255">
        <f>(I255-J255)/10</f>
        <v>5</v>
      </c>
      <c s="157" r="L255"/>
      <c s="157" r="M255"/>
      <c s="157" r="N255"/>
      <c s="157" r="O255"/>
    </row>
    <row customHeight="1" r="256" ht="15.0">
      <c t="s" s="157" r="A256">
        <v>68</v>
      </c>
      <c s="157" r="B256">
        <v>13</v>
      </c>
      <c s="157" r="C256">
        <v>113</v>
      </c>
      <c t="s" s="157" r="D256">
        <v>1233</v>
      </c>
      <c t="s" s="157" r="E256">
        <v>814</v>
      </c>
      <c t="s" s="157" r="F256">
        <v>1234</v>
      </c>
      <c s="100" r="G256">
        <v>0</v>
      </c>
      <c s="100" r="H256">
        <v>21.5</v>
      </c>
      <c s="100" r="I256">
        <v>50</v>
      </c>
      <c s="100" r="J256">
        <v>0</v>
      </c>
      <c s="157" r="K256">
        <f>(I256-J256)/10</f>
        <v>5</v>
      </c>
      <c s="157" r="L256"/>
      <c s="157" r="M256"/>
      <c s="157" r="N256"/>
      <c s="157" r="O256"/>
    </row>
    <row customHeight="1" r="257" ht="15.0">
      <c t="s" s="157" r="A257">
        <v>68</v>
      </c>
      <c s="157" r="B257">
        <v>13</v>
      </c>
      <c s="157" r="C257">
        <v>113</v>
      </c>
      <c t="s" s="157" r="D257">
        <v>1235</v>
      </c>
      <c t="s" s="157" r="E257">
        <v>814</v>
      </c>
      <c t="s" s="157" r="F257">
        <v>1236</v>
      </c>
      <c s="100" r="G257">
        <v>0</v>
      </c>
      <c s="100" r="H257">
        <v>31</v>
      </c>
      <c s="100" r="I257">
        <v>50</v>
      </c>
      <c s="100" r="J257">
        <v>0</v>
      </c>
      <c s="157" r="K257">
        <f>(I257-J257)/10</f>
        <v>5</v>
      </c>
      <c s="157" r="L257"/>
      <c s="157" r="M257"/>
      <c s="157" r="N257"/>
      <c s="157" r="O257"/>
    </row>
    <row customHeight="1" r="258" ht="15.0">
      <c s="157" r="A258"/>
      <c s="157" r="B258"/>
      <c s="157" r="C258"/>
      <c s="157" r="D258"/>
      <c s="157" r="E258"/>
      <c s="157" r="F258"/>
      <c s="100" r="G258"/>
      <c s="100" r="H258"/>
      <c s="100" r="I258"/>
      <c s="100" r="J258"/>
      <c s="157" r="K258">
        <f>(I258-J258)/10</f>
        <v>0</v>
      </c>
      <c s="157" r="L258"/>
      <c s="157" r="M258"/>
      <c s="157" r="N258"/>
      <c t="s" s="157" r="O258">
        <v>964</v>
      </c>
    </row>
    <row customHeight="1" r="259" ht="15.0">
      <c t="s" s="157" r="A259">
        <v>68</v>
      </c>
      <c s="157" r="B259">
        <v>13</v>
      </c>
      <c s="157" r="C259">
        <v>113</v>
      </c>
      <c t="s" s="157" r="D259">
        <v>1237</v>
      </c>
      <c t="s" s="157" r="E259">
        <v>823</v>
      </c>
      <c t="s" s="157" r="F259">
        <v>1238</v>
      </c>
      <c t="s" s="100" r="G259">
        <v>825</v>
      </c>
      <c t="s" s="100" r="H259">
        <v>826</v>
      </c>
      <c s="100" r="I259"/>
      <c s="100" r="J259"/>
      <c s="157" r="K259">
        <f>(I259-J259)/10</f>
        <v>0</v>
      </c>
      <c s="157" r="L259">
        <v>255</v>
      </c>
      <c s="157" r="M259"/>
      <c s="157" r="N259"/>
      <c s="157" r="O259"/>
    </row>
    <row customHeight="1" r="260" ht="15.0">
      <c t="s" s="157" r="A260">
        <v>68</v>
      </c>
      <c s="157" r="B260">
        <v>13</v>
      </c>
      <c s="157" r="C260">
        <v>113</v>
      </c>
      <c t="s" s="157" r="D260">
        <v>1239</v>
      </c>
      <c t="s" s="157" r="E260">
        <v>823</v>
      </c>
      <c t="s" s="157" r="F260">
        <v>1240</v>
      </c>
      <c t="s" s="100" r="G260">
        <v>825</v>
      </c>
      <c t="s" s="100" r="H260">
        <v>826</v>
      </c>
      <c s="100" r="I260"/>
      <c s="100" r="J260"/>
      <c s="157" r="K260">
        <f>(I260-J260)/10</f>
        <v>0</v>
      </c>
      <c s="157" r="L260">
        <v>255</v>
      </c>
      <c s="157" r="M260"/>
      <c s="157" r="N260"/>
      <c s="157" r="O260"/>
    </row>
    <row customHeight="1" r="261" ht="15.0">
      <c t="s" s="157" r="A261">
        <v>68</v>
      </c>
      <c s="157" r="B261">
        <v>13</v>
      </c>
      <c s="157" r="C261">
        <v>113</v>
      </c>
      <c t="s" s="157" r="D261">
        <v>1241</v>
      </c>
      <c t="s" s="157" r="E261">
        <v>830</v>
      </c>
      <c t="s" s="157" r="F261">
        <v>1242</v>
      </c>
      <c t="s" s="100" r="G261">
        <v>847</v>
      </c>
      <c t="s" s="100" r="H261">
        <v>848</v>
      </c>
      <c s="100" r="I261"/>
      <c s="100" r="J261"/>
      <c s="157" r="K261">
        <f>(I261-J261)/10</f>
        <v>0</v>
      </c>
      <c s="157" r="L261">
        <v>255</v>
      </c>
      <c s="157" r="M261"/>
      <c s="157" r="N261"/>
      <c s="157" r="O261"/>
    </row>
    <row customHeight="1" r="262" ht="15.0">
      <c t="s" s="157" r="A262">
        <v>68</v>
      </c>
      <c s="157" r="B262">
        <v>13</v>
      </c>
      <c s="157" r="C262">
        <v>113</v>
      </c>
      <c t="s" s="157" r="D262">
        <v>1243</v>
      </c>
      <c t="s" s="157" r="E262">
        <v>830</v>
      </c>
      <c t="s" s="157" r="F262">
        <v>1244</v>
      </c>
      <c t="s" s="100" r="G262">
        <v>825</v>
      </c>
      <c t="s" s="100" r="H262">
        <v>826</v>
      </c>
      <c s="100" r="I262"/>
      <c s="100" r="J262"/>
      <c s="157" r="K262">
        <f>(I262-J262)/10</f>
        <v>0</v>
      </c>
      <c s="157" r="L262">
        <v>0</v>
      </c>
      <c s="157" r="M262"/>
      <c s="157" r="N262"/>
      <c s="157" r="O262"/>
    </row>
    <row customHeight="1" r="263" ht="15.0">
      <c t="s" s="157" r="A263">
        <v>68</v>
      </c>
      <c s="157" r="B263">
        <v>13</v>
      </c>
      <c s="157" r="C263">
        <v>113</v>
      </c>
      <c t="s" s="157" r="D263">
        <v>1245</v>
      </c>
      <c t="s" s="157" r="E263">
        <v>830</v>
      </c>
      <c t="s" s="157" r="F263">
        <v>1246</v>
      </c>
      <c t="s" s="100" r="G263">
        <v>825</v>
      </c>
      <c t="s" s="100" r="H263">
        <v>826</v>
      </c>
      <c s="100" r="I263"/>
      <c s="100" r="J263"/>
      <c s="157" r="K263">
        <f>(I263-J263)/10</f>
        <v>0</v>
      </c>
      <c s="157" r="L263">
        <v>0</v>
      </c>
      <c s="157" r="M263"/>
      <c s="157" r="N263"/>
      <c s="157" r="O263"/>
    </row>
    <row customHeight="1" r="264" ht="15.0">
      <c t="s" s="157" r="A264">
        <v>68</v>
      </c>
      <c s="157" r="B264">
        <v>13</v>
      </c>
      <c s="157" r="C264">
        <v>113</v>
      </c>
      <c t="s" s="157" r="D264">
        <v>1247</v>
      </c>
      <c t="s" s="157" r="E264">
        <v>830</v>
      </c>
      <c t="s" s="157" r="F264">
        <v>1248</v>
      </c>
      <c t="s" s="100" r="G264">
        <v>847</v>
      </c>
      <c t="s" s="100" r="H264">
        <v>848</v>
      </c>
      <c s="100" r="I264"/>
      <c s="100" r="J264"/>
      <c s="157" r="K264">
        <f>(I264-J264)/10</f>
        <v>0</v>
      </c>
      <c s="157" r="L264">
        <v>255</v>
      </c>
      <c s="157" r="M264"/>
      <c s="157" r="N264"/>
      <c s="157" r="O264"/>
    </row>
    <row customHeight="1" r="265" ht="15.0">
      <c t="s" s="157" r="A265">
        <v>68</v>
      </c>
      <c s="157" r="B265">
        <v>13</v>
      </c>
      <c s="157" r="C265">
        <v>113</v>
      </c>
      <c t="s" s="157" r="D265">
        <v>1249</v>
      </c>
      <c t="s" s="157" r="E265">
        <v>830</v>
      </c>
      <c t="s" s="157" r="F265">
        <v>1250</v>
      </c>
      <c t="s" s="100" r="G265">
        <v>825</v>
      </c>
      <c t="s" s="100" r="H265">
        <v>826</v>
      </c>
      <c s="100" r="I265"/>
      <c s="100" r="J265"/>
      <c s="157" r="K265">
        <f>(I265-J265)/10</f>
        <v>0</v>
      </c>
      <c s="157" r="L265">
        <v>255</v>
      </c>
      <c s="157" r="M265"/>
      <c s="157" r="N265"/>
      <c s="157" r="O265"/>
    </row>
    <row customHeight="1" r="266" ht="15.0">
      <c t="s" s="157" r="A266">
        <v>68</v>
      </c>
      <c s="157" r="B266">
        <v>13</v>
      </c>
      <c s="157" r="C266">
        <v>113</v>
      </c>
      <c t="s" s="157" r="D266">
        <v>1251</v>
      </c>
      <c t="s" s="157" r="E266">
        <v>830</v>
      </c>
      <c t="s" s="157" r="F266">
        <v>1252</v>
      </c>
      <c t="s" s="100" r="G266">
        <v>847</v>
      </c>
      <c t="s" s="100" r="H266">
        <v>848</v>
      </c>
      <c s="100" r="I266"/>
      <c s="100" r="J266"/>
      <c s="157" r="K266">
        <f>(I266-J266)/10</f>
        <v>0</v>
      </c>
      <c s="157" r="L266">
        <v>255</v>
      </c>
      <c s="157" r="M266"/>
      <c s="157" r="N266"/>
      <c s="157" r="O266"/>
    </row>
    <row customHeight="1" r="267" ht="15.0">
      <c t="s" s="157" r="A267">
        <v>68</v>
      </c>
      <c s="157" r="B267">
        <v>13</v>
      </c>
      <c s="157" r="C267">
        <v>113</v>
      </c>
      <c t="s" s="157" r="D267">
        <v>1253</v>
      </c>
      <c t="s" s="157" r="E267">
        <v>830</v>
      </c>
      <c t="s" s="157" r="F267">
        <v>1254</v>
      </c>
      <c t="s" s="100" r="G267">
        <v>825</v>
      </c>
      <c t="s" s="100" r="H267">
        <v>826</v>
      </c>
      <c s="100" r="I267"/>
      <c s="100" r="J267"/>
      <c s="157" r="K267">
        <f>(I267-J267)/10</f>
        <v>0</v>
      </c>
      <c s="157" r="L267">
        <v>255</v>
      </c>
      <c s="157" r="M267"/>
      <c s="157" r="N267"/>
      <c s="157" r="O267"/>
    </row>
    <row customHeight="1" r="268" ht="15.0">
      <c t="s" s="157" r="A268">
        <v>68</v>
      </c>
      <c s="157" r="B268">
        <v>13</v>
      </c>
      <c s="157" r="C268">
        <v>113</v>
      </c>
      <c t="s" s="157" r="D268">
        <v>1255</v>
      </c>
      <c t="s" s="157" r="E268">
        <v>830</v>
      </c>
      <c t="s" s="157" r="F268">
        <v>1256</v>
      </c>
      <c t="s" s="100" r="G268">
        <v>889</v>
      </c>
      <c t="s" s="100" r="H268">
        <v>890</v>
      </c>
      <c s="100" r="I268"/>
      <c s="100" r="J268"/>
      <c s="157" r="K268">
        <f>(I268-J268)/10</f>
        <v>0</v>
      </c>
      <c s="157" r="L268">
        <v>255</v>
      </c>
      <c s="157" r="M268"/>
      <c s="157" r="N268"/>
      <c s="157" r="O268"/>
    </row>
    <row customHeight="1" r="269" ht="15.0">
      <c t="s" s="157" r="A269">
        <v>68</v>
      </c>
      <c s="157" r="B269">
        <v>13</v>
      </c>
      <c s="157" r="C269">
        <v>113</v>
      </c>
      <c t="s" s="157" r="D269">
        <v>1257</v>
      </c>
      <c t="s" s="157" r="E269">
        <v>830</v>
      </c>
      <c t="s" s="157" r="F269">
        <v>1258</v>
      </c>
      <c t="s" s="100" r="G269">
        <v>825</v>
      </c>
      <c t="s" s="100" r="H269">
        <v>826</v>
      </c>
      <c s="100" r="I269"/>
      <c s="100" r="J269"/>
      <c s="157" r="K269">
        <f>(I269-J269)/10</f>
        <v>0</v>
      </c>
      <c s="157" r="L269">
        <v>255</v>
      </c>
      <c s="157" r="M269"/>
      <c s="157" r="N269"/>
      <c s="157" r="O269"/>
    </row>
    <row customHeight="1" r="270" ht="15.0">
      <c t="s" s="157" r="A270">
        <v>68</v>
      </c>
      <c s="157" r="B270">
        <v>13</v>
      </c>
      <c s="157" r="C270">
        <v>113</v>
      </c>
      <c t="s" s="157" r="D270">
        <v>1259</v>
      </c>
      <c t="s" s="157" r="E270">
        <v>830</v>
      </c>
      <c t="s" s="157" r="F270">
        <v>1260</v>
      </c>
      <c t="s" s="100" r="G270">
        <v>825</v>
      </c>
      <c t="s" s="100" r="H270">
        <v>826</v>
      </c>
      <c s="100" r="I270"/>
      <c s="100" r="J270"/>
      <c s="157" r="K270">
        <f>(I270-J270)/10</f>
        <v>0</v>
      </c>
      <c s="157" r="L270">
        <v>255</v>
      </c>
      <c s="157" r="M270"/>
      <c s="157" r="N270"/>
      <c s="157" r="O270"/>
    </row>
    <row customHeight="1" r="271" ht="15.0">
      <c t="s" s="157" r="A271">
        <v>68</v>
      </c>
      <c s="157" r="B271">
        <v>13</v>
      </c>
      <c s="157" r="C271">
        <v>113</v>
      </c>
      <c t="s" s="157" r="D271">
        <v>1261</v>
      </c>
      <c t="s" s="157" r="E271">
        <v>830</v>
      </c>
      <c t="s" s="157" r="F271">
        <v>1262</v>
      </c>
      <c t="s" s="100" r="G271">
        <v>825</v>
      </c>
      <c t="s" s="100" r="H271">
        <v>826</v>
      </c>
      <c s="100" r="I271"/>
      <c s="100" r="J271"/>
      <c s="157" r="K271">
        <f>(I271-J271)/10</f>
        <v>0</v>
      </c>
      <c s="157" r="L271">
        <v>255</v>
      </c>
      <c s="157" r="M271"/>
      <c s="157" r="N271"/>
      <c s="157" r="O271"/>
    </row>
    <row customHeight="1" r="272" ht="15.0">
      <c t="s" s="157" r="A272">
        <v>68</v>
      </c>
      <c s="157" r="B272">
        <v>13</v>
      </c>
      <c s="157" r="C272">
        <v>113</v>
      </c>
      <c t="s" s="157" r="D272">
        <v>1263</v>
      </c>
      <c t="s" s="157" r="E272">
        <v>830</v>
      </c>
      <c t="s" s="157" r="F272">
        <v>1264</v>
      </c>
      <c t="s" s="100" r="G272">
        <v>825</v>
      </c>
      <c t="s" s="100" r="H272">
        <v>826</v>
      </c>
      <c s="100" r="I272"/>
      <c s="100" r="J272"/>
      <c s="157" r="K272">
        <f>(I272-J272)/10</f>
        <v>0</v>
      </c>
      <c s="157" r="L272">
        <v>255</v>
      </c>
      <c s="157" r="M272"/>
      <c s="157" r="N272"/>
      <c s="157" r="O272"/>
    </row>
    <row customHeight="1" r="273" ht="15.0">
      <c t="s" s="157" r="A273">
        <v>68</v>
      </c>
      <c s="157" r="B273">
        <v>13</v>
      </c>
      <c s="157" r="C273">
        <v>113</v>
      </c>
      <c t="s" s="157" r="D273">
        <v>1265</v>
      </c>
      <c t="s" s="157" r="E273">
        <v>830</v>
      </c>
      <c t="s" s="157" r="F273">
        <v>1266</v>
      </c>
      <c t="s" s="100" r="G273">
        <v>825</v>
      </c>
      <c t="s" s="100" r="H273">
        <v>826</v>
      </c>
      <c s="100" r="I273"/>
      <c s="100" r="J273"/>
      <c s="157" r="K273">
        <f>(I273-J273)/10</f>
        <v>0</v>
      </c>
      <c s="157" r="L273">
        <v>255</v>
      </c>
      <c s="157" r="M273"/>
      <c s="157" r="N273"/>
      <c s="157" r="O273"/>
    </row>
    <row customHeight="1" r="274" ht="15.0">
      <c t="s" s="157" r="A274">
        <v>68</v>
      </c>
      <c s="157" r="B274">
        <v>13</v>
      </c>
      <c s="157" r="C274">
        <v>113</v>
      </c>
      <c t="s" s="157" r="D274">
        <v>1267</v>
      </c>
      <c t="s" s="157" r="E274">
        <v>830</v>
      </c>
      <c t="s" s="157" r="F274">
        <v>1268</v>
      </c>
      <c t="s" s="100" r="G274">
        <v>889</v>
      </c>
      <c t="s" s="100" r="H274">
        <v>890</v>
      </c>
      <c s="100" r="I274"/>
      <c s="100" r="J274"/>
      <c s="157" r="K274">
        <f>(I274-J274)/10</f>
        <v>0</v>
      </c>
      <c s="157" r="L274">
        <v>255</v>
      </c>
      <c s="157" r="M274"/>
      <c s="157" r="N274"/>
      <c s="157" r="O274"/>
    </row>
    <row customHeight="1" r="275" ht="15.0">
      <c t="s" s="157" r="A275">
        <v>68</v>
      </c>
      <c s="157" r="B275">
        <v>13</v>
      </c>
      <c s="157" r="C275">
        <v>113</v>
      </c>
      <c t="s" s="157" r="D275">
        <v>1269</v>
      </c>
      <c t="s" s="157" r="E275">
        <v>830</v>
      </c>
      <c t="s" s="157" r="F275">
        <v>1270</v>
      </c>
      <c t="s" s="100" r="G275">
        <v>825</v>
      </c>
      <c t="s" s="100" r="H275">
        <v>826</v>
      </c>
      <c s="100" r="I275"/>
      <c s="100" r="J275"/>
      <c s="157" r="K275">
        <f>(I275-J275)/10</f>
        <v>0</v>
      </c>
      <c s="157" r="L275">
        <v>255</v>
      </c>
      <c s="157" r="M275"/>
      <c s="157" r="N275"/>
      <c s="157" r="O275"/>
    </row>
    <row customHeight="1" r="276" ht="15.0">
      <c t="s" s="157" r="A276">
        <v>68</v>
      </c>
      <c s="157" r="B276">
        <v>13</v>
      </c>
      <c s="157" r="C276">
        <v>113</v>
      </c>
      <c t="s" s="157" r="D276">
        <v>1271</v>
      </c>
      <c t="s" s="157" r="E276">
        <v>830</v>
      </c>
      <c t="s" s="157" r="F276">
        <v>1272</v>
      </c>
      <c t="s" s="100" r="G276">
        <v>825</v>
      </c>
      <c t="s" s="100" r="H276">
        <v>826</v>
      </c>
      <c s="100" r="I276"/>
      <c s="100" r="J276"/>
      <c s="157" r="K276">
        <f>(I276-J276)/10</f>
        <v>0</v>
      </c>
      <c s="157" r="L276">
        <v>0</v>
      </c>
      <c s="157" r="M276"/>
      <c s="157" r="N276"/>
      <c s="157" r="O276"/>
    </row>
    <row customHeight="1" r="277" ht="15.0">
      <c t="s" s="157" r="A277">
        <v>68</v>
      </c>
      <c s="157" r="B277">
        <v>13</v>
      </c>
      <c s="157" r="C277">
        <v>113</v>
      </c>
      <c t="s" s="157" r="D277">
        <v>1273</v>
      </c>
      <c t="s" s="157" r="E277">
        <v>830</v>
      </c>
      <c t="s" s="157" r="F277">
        <v>1274</v>
      </c>
      <c t="s" s="100" r="G277">
        <v>825</v>
      </c>
      <c t="s" s="100" r="H277">
        <v>826</v>
      </c>
      <c s="100" r="I277"/>
      <c s="100" r="J277"/>
      <c s="157" r="K277">
        <f>(I277-J277)/10</f>
        <v>0</v>
      </c>
      <c s="157" r="L277">
        <v>255</v>
      </c>
      <c s="157" r="M277"/>
      <c s="157" r="N277"/>
      <c s="157" r="O277"/>
    </row>
    <row customHeight="1" r="278" ht="15.0">
      <c t="s" s="157" r="A278">
        <v>68</v>
      </c>
      <c s="157" r="B278">
        <v>13</v>
      </c>
      <c s="157" r="C278">
        <v>113</v>
      </c>
      <c t="s" s="157" r="D278">
        <v>1275</v>
      </c>
      <c t="s" s="157" r="E278">
        <v>830</v>
      </c>
      <c t="s" s="157" r="F278">
        <v>1276</v>
      </c>
      <c t="s" s="100" r="G278">
        <v>825</v>
      </c>
      <c t="s" s="100" r="H278">
        <v>826</v>
      </c>
      <c s="100" r="I278"/>
      <c s="100" r="J278"/>
      <c s="157" r="K278">
        <f>(I278-J278)/10</f>
        <v>0</v>
      </c>
      <c s="157" r="L278">
        <v>255</v>
      </c>
      <c s="157" r="M278"/>
      <c s="157" r="N278"/>
      <c s="157" r="O278"/>
    </row>
    <row customHeight="1" r="279" ht="15.0">
      <c t="s" s="157" r="A279">
        <v>68</v>
      </c>
      <c s="157" r="B279">
        <v>13</v>
      </c>
      <c s="157" r="C279">
        <v>113</v>
      </c>
      <c t="s" s="157" r="D279">
        <v>1277</v>
      </c>
      <c t="s" s="157" r="E279">
        <v>830</v>
      </c>
      <c t="s" s="157" r="F279">
        <v>1278</v>
      </c>
      <c t="s" s="100" r="G279">
        <v>825</v>
      </c>
      <c t="s" s="100" r="H279">
        <v>826</v>
      </c>
      <c s="100" r="I279"/>
      <c s="100" r="J279"/>
      <c s="157" r="K279">
        <f>(I279-J279)/10</f>
        <v>0</v>
      </c>
      <c s="157" r="L279">
        <v>255</v>
      </c>
      <c s="157" r="M279"/>
      <c s="157" r="N279"/>
      <c s="157" r="O279"/>
    </row>
    <row customHeight="1" r="280" ht="15.0">
      <c s="157" r="A280"/>
      <c s="157" r="B280"/>
      <c s="157" r="C280"/>
      <c s="157" r="D280"/>
      <c s="157" r="E280"/>
      <c s="157" r="F280"/>
      <c s="100" r="G280"/>
      <c s="100" r="H280"/>
      <c s="100" r="I280"/>
      <c s="100" r="J280"/>
      <c s="157" r="K280">
        <f>(I280-J280)/10</f>
        <v>0</v>
      </c>
      <c s="157" r="L280"/>
      <c s="157" r="M280"/>
      <c s="157" r="N280"/>
      <c s="157" r="O280"/>
    </row>
    <row customHeight="1" r="281" ht="15.0">
      <c t="s" s="157" r="A281">
        <v>68</v>
      </c>
      <c s="157" r="B281">
        <v>14</v>
      </c>
      <c s="157" r="C281">
        <v>114</v>
      </c>
      <c t="s" s="157" r="D281">
        <v>1279</v>
      </c>
      <c t="s" s="157" r="E281">
        <v>802</v>
      </c>
      <c t="s" s="157" r="F281">
        <v>1280</v>
      </c>
      <c s="100" r="G281">
        <v>0</v>
      </c>
      <c s="100" r="H281">
        <v>40</v>
      </c>
      <c s="100" r="I281">
        <v>40</v>
      </c>
      <c s="100" r="J281">
        <v>0</v>
      </c>
      <c s="157" r="K281">
        <f>(I281-J281)/10</f>
        <v>4</v>
      </c>
      <c s="157" r="L281">
        <v>33.3</v>
      </c>
      <c s="100" r="M281">
        <v>8.32</v>
      </c>
      <c s="100" r="N281">
        <v>8.326</v>
      </c>
      <c s="157" r="O281"/>
    </row>
    <row customHeight="1" r="282" ht="15.0">
      <c t="s" s="157" r="A282">
        <v>68</v>
      </c>
      <c s="157" r="B282">
        <v>14</v>
      </c>
      <c s="157" r="C282">
        <v>114</v>
      </c>
      <c t="s" s="157" r="D282">
        <v>1281</v>
      </c>
      <c t="s" s="157" r="E282">
        <v>814</v>
      </c>
      <c t="s" s="157" r="F282">
        <v>1282</v>
      </c>
      <c s="100" r="G282">
        <v>-0.1</v>
      </c>
      <c s="100" r="H282">
        <v>30</v>
      </c>
      <c s="100" r="I282">
        <v>30</v>
      </c>
      <c s="100" r="J282">
        <v>0</v>
      </c>
      <c s="157" r="K282">
        <f>(I282-J282)/10</f>
        <v>3</v>
      </c>
      <c s="157" r="L282"/>
      <c s="157" r="M282"/>
      <c s="157" r="N282"/>
      <c s="157" r="O282"/>
    </row>
    <row customHeight="1" r="283" ht="15.0">
      <c t="s" s="157" r="A283">
        <v>68</v>
      </c>
      <c s="157" r="B283">
        <v>14</v>
      </c>
      <c s="157" r="C283">
        <v>114</v>
      </c>
      <c t="s" s="157" r="D283">
        <v>1283</v>
      </c>
      <c t="s" s="157" r="E283">
        <v>814</v>
      </c>
      <c t="s" s="157" r="F283">
        <v>1284</v>
      </c>
      <c s="100" r="G283">
        <v>0</v>
      </c>
      <c s="100" r="H283">
        <v>25</v>
      </c>
      <c s="100" r="I283">
        <v>25</v>
      </c>
      <c s="100" r="J283">
        <v>0</v>
      </c>
      <c s="157" r="K283">
        <f>(I283-J283)/10</f>
        <v>2.5</v>
      </c>
      <c s="157" r="L283"/>
      <c s="157" r="M283"/>
      <c s="157" r="N283"/>
      <c s="157" r="O283"/>
    </row>
    <row customHeight="1" r="284" ht="15.0">
      <c t="s" s="157" r="A284">
        <v>68</v>
      </c>
      <c s="157" r="B284">
        <v>14</v>
      </c>
      <c s="157" r="C284">
        <v>114</v>
      </c>
      <c t="s" s="157" r="D284">
        <v>1285</v>
      </c>
      <c t="s" s="157" r="E284">
        <v>814</v>
      </c>
      <c t="s" s="157" r="F284">
        <v>1286</v>
      </c>
      <c s="100" r="G284">
        <v>0</v>
      </c>
      <c s="100" r="H284">
        <v>40</v>
      </c>
      <c s="100" r="I284">
        <v>40</v>
      </c>
      <c s="100" r="J284">
        <v>0</v>
      </c>
      <c s="157" r="K284">
        <f>(I284-J284)/10</f>
        <v>4</v>
      </c>
      <c s="157" r="L284">
        <v>28.520157</v>
      </c>
      <c s="157" r="M284"/>
      <c s="157" r="N284"/>
      <c s="157" r="O284"/>
    </row>
    <row customHeight="1" r="285" ht="15.0">
      <c t="s" s="157" r="A285">
        <v>68</v>
      </c>
      <c s="157" r="B285">
        <v>14</v>
      </c>
      <c s="157" r="C285">
        <v>114</v>
      </c>
      <c t="s" s="157" r="D285">
        <v>1287</v>
      </c>
      <c t="s" s="157" r="E285">
        <v>814</v>
      </c>
      <c t="s" s="157" r="F285">
        <v>1288</v>
      </c>
      <c s="100" r="G285">
        <v>-1</v>
      </c>
      <c s="100" r="H285">
        <v>250</v>
      </c>
      <c s="100" r="I285">
        <v>250</v>
      </c>
      <c s="100" r="J285">
        <v>0</v>
      </c>
      <c s="157" r="K285">
        <f>(I285-J285)/10</f>
        <v>25</v>
      </c>
      <c s="157" r="L285">
        <v>47.311317</v>
      </c>
      <c s="157" r="M285"/>
      <c s="157" r="N285"/>
      <c s="157" r="O285"/>
    </row>
    <row customHeight="1" r="286" ht="15.0">
      <c t="s" s="157" r="A286">
        <v>68</v>
      </c>
      <c s="157" r="B286">
        <v>14</v>
      </c>
      <c s="157" r="C286">
        <v>114</v>
      </c>
      <c t="s" s="157" r="D286">
        <v>1289</v>
      </c>
      <c t="s" s="157" r="E286">
        <v>823</v>
      </c>
      <c t="s" s="157" r="F286">
        <v>1290</v>
      </c>
      <c t="s" s="100" r="G286">
        <v>825</v>
      </c>
      <c t="s" s="100" r="H286">
        <v>826</v>
      </c>
      <c s="100" r="I286"/>
      <c s="100" r="J286"/>
      <c s="157" r="K286">
        <f>(I286-J286)/10</f>
        <v>0</v>
      </c>
      <c s="157" r="L286">
        <v>255</v>
      </c>
      <c s="157" r="M286"/>
      <c s="157" r="N286"/>
      <c s="157" r="O286"/>
    </row>
    <row customHeight="1" r="287" ht="15.0">
      <c t="s" s="157" r="A287">
        <v>68</v>
      </c>
      <c s="157" r="B287">
        <v>14</v>
      </c>
      <c s="157" r="C287">
        <v>114</v>
      </c>
      <c t="s" s="157" r="D287">
        <v>1291</v>
      </c>
      <c t="s" s="157" r="E287">
        <v>823</v>
      </c>
      <c t="s" s="157" r="F287">
        <v>1292</v>
      </c>
      <c t="s" s="100" r="G287">
        <v>825</v>
      </c>
      <c t="s" s="100" r="H287">
        <v>826</v>
      </c>
      <c s="100" r="I287"/>
      <c s="100" r="J287"/>
      <c s="157" r="K287">
        <f>(I287-J287)/10</f>
        <v>0</v>
      </c>
      <c s="157" r="L287">
        <v>255</v>
      </c>
      <c s="157" r="M287"/>
      <c s="157" r="N287"/>
      <c s="157" r="O287"/>
    </row>
    <row customHeight="1" r="288" ht="15.0">
      <c t="s" s="157" r="A288">
        <v>68</v>
      </c>
      <c s="157" r="B288">
        <v>14</v>
      </c>
      <c s="157" r="C288">
        <v>114</v>
      </c>
      <c t="s" s="157" r="D288">
        <v>1293</v>
      </c>
      <c t="s" s="157" r="E288">
        <v>823</v>
      </c>
      <c t="s" s="157" r="F288">
        <v>1294</v>
      </c>
      <c t="s" s="100" r="G288">
        <v>825</v>
      </c>
      <c t="s" s="100" r="H288">
        <v>826</v>
      </c>
      <c s="100" r="I288"/>
      <c s="100" r="J288"/>
      <c s="157" r="K288">
        <f>(I288-J288)/10</f>
        <v>0</v>
      </c>
      <c s="157" r="L288">
        <v>255</v>
      </c>
      <c s="157" r="M288"/>
      <c s="157" r="N288"/>
      <c s="157" r="O288"/>
    </row>
    <row customHeight="1" r="289" ht="15.0">
      <c t="s" s="157" r="A289">
        <v>68</v>
      </c>
      <c s="157" r="B289">
        <v>14</v>
      </c>
      <c s="157" r="C289">
        <v>114</v>
      </c>
      <c t="s" s="157" r="D289">
        <v>1295</v>
      </c>
      <c t="s" s="157" r="E289">
        <v>830</v>
      </c>
      <c t="s" s="157" r="F289">
        <v>1296</v>
      </c>
      <c t="s" s="100" r="G289">
        <v>825</v>
      </c>
      <c t="s" s="100" r="H289">
        <v>826</v>
      </c>
      <c s="100" r="I289"/>
      <c s="100" r="J289"/>
      <c s="157" r="K289">
        <f>(I289-J289)/10</f>
        <v>0</v>
      </c>
      <c s="157" r="L289">
        <v>0</v>
      </c>
      <c s="157" r="M289"/>
      <c s="157" r="N289"/>
      <c s="157" r="O289"/>
    </row>
    <row customHeight="1" r="290" ht="15.0">
      <c t="s" s="157" r="A290">
        <v>68</v>
      </c>
      <c s="157" r="B290">
        <v>14</v>
      </c>
      <c s="157" r="C290">
        <v>114</v>
      </c>
      <c t="s" s="157" r="D290">
        <v>1297</v>
      </c>
      <c t="s" s="157" r="E290">
        <v>830</v>
      </c>
      <c t="s" s="157" r="F290">
        <v>1298</v>
      </c>
      <c t="s" s="100" r="G290">
        <v>825</v>
      </c>
      <c t="s" s="100" r="H290">
        <v>826</v>
      </c>
      <c s="100" r="I290"/>
      <c s="100" r="J290"/>
      <c s="157" r="K290">
        <f>(I290-J290)/10</f>
        <v>0</v>
      </c>
      <c s="157" r="L290">
        <v>0</v>
      </c>
      <c s="157" r="M290"/>
      <c s="157" r="N290"/>
      <c s="157" r="O290"/>
    </row>
    <row customHeight="1" r="291" ht="15.0">
      <c t="s" s="157" r="A291">
        <v>68</v>
      </c>
      <c s="157" r="B291">
        <v>14</v>
      </c>
      <c s="157" r="C291">
        <v>114</v>
      </c>
      <c t="s" s="157" r="D291">
        <v>1299</v>
      </c>
      <c t="s" s="157" r="E291">
        <v>830</v>
      </c>
      <c t="s" s="157" r="F291">
        <v>1300</v>
      </c>
      <c t="s" s="100" r="G291">
        <v>825</v>
      </c>
      <c t="s" s="100" r="H291">
        <v>826</v>
      </c>
      <c s="100" r="I291"/>
      <c s="100" r="J291"/>
      <c s="157" r="K291">
        <f>(I291-J291)/10</f>
        <v>0</v>
      </c>
      <c s="157" r="L291">
        <v>255</v>
      </c>
      <c s="157" r="M291"/>
      <c s="157" r="N291"/>
      <c s="157" r="O291"/>
    </row>
    <row customHeight="1" r="292" ht="15.0">
      <c t="s" s="157" r="A292">
        <v>68</v>
      </c>
      <c s="157" r="B292">
        <v>14</v>
      </c>
      <c s="157" r="C292">
        <v>114</v>
      </c>
      <c t="s" s="157" r="D292">
        <v>1301</v>
      </c>
      <c t="s" s="157" r="E292">
        <v>830</v>
      </c>
      <c t="s" s="157" r="F292">
        <v>1302</v>
      </c>
      <c t="s" s="100" r="G292">
        <v>825</v>
      </c>
      <c t="s" s="100" r="H292">
        <v>826</v>
      </c>
      <c s="100" r="I292"/>
      <c s="100" r="J292"/>
      <c s="157" r="K292">
        <f>(I292-J292)/10</f>
        <v>0</v>
      </c>
      <c s="157" r="L292">
        <v>255</v>
      </c>
      <c s="157" r="M292"/>
      <c s="157" r="N292"/>
      <c s="157" r="O292"/>
    </row>
    <row customHeight="1" r="293" ht="15.0">
      <c t="s" s="157" r="A293">
        <v>68</v>
      </c>
      <c s="157" r="B293">
        <v>14</v>
      </c>
      <c s="157" r="C293">
        <v>114</v>
      </c>
      <c t="s" s="157" r="D293">
        <v>1303</v>
      </c>
      <c t="s" s="157" r="E293">
        <v>830</v>
      </c>
      <c t="s" s="157" r="F293">
        <v>1304</v>
      </c>
      <c t="s" s="100" r="G293">
        <v>847</v>
      </c>
      <c t="s" s="100" r="H293">
        <v>848</v>
      </c>
      <c s="100" r="I293"/>
      <c s="100" r="J293"/>
      <c s="157" r="K293">
        <f>(I293-J293)/10</f>
        <v>0</v>
      </c>
      <c s="157" r="L293">
        <v>255</v>
      </c>
      <c s="157" r="M293"/>
      <c s="157" r="N293"/>
      <c s="157" r="O293"/>
    </row>
    <row customHeight="1" r="294" ht="15.0">
      <c t="s" s="157" r="A294">
        <v>68</v>
      </c>
      <c s="157" r="B294">
        <v>14</v>
      </c>
      <c s="157" r="C294">
        <v>114</v>
      </c>
      <c t="s" s="157" r="D294">
        <v>1305</v>
      </c>
      <c t="s" s="157" r="E294">
        <v>830</v>
      </c>
      <c t="s" s="157" r="F294">
        <v>1306</v>
      </c>
      <c t="s" s="100" r="G294">
        <v>825</v>
      </c>
      <c t="s" s="100" r="H294">
        <v>826</v>
      </c>
      <c s="100" r="I294"/>
      <c s="100" r="J294"/>
      <c s="157" r="K294">
        <f>(I294-J294)/10</f>
        <v>0</v>
      </c>
      <c s="157" r="L294">
        <v>255</v>
      </c>
      <c s="157" r="M294"/>
      <c s="157" r="N294"/>
      <c s="157" r="O294"/>
    </row>
    <row customHeight="1" r="295" ht="15.0">
      <c t="s" s="157" r="A295">
        <v>68</v>
      </c>
      <c s="157" r="B295">
        <v>14</v>
      </c>
      <c s="157" r="C295">
        <v>114</v>
      </c>
      <c t="s" s="157" r="D295">
        <v>1307</v>
      </c>
      <c t="s" s="157" r="E295">
        <v>830</v>
      </c>
      <c t="s" s="157" r="F295">
        <v>1308</v>
      </c>
      <c t="s" s="100" r="G295">
        <v>825</v>
      </c>
      <c t="s" s="100" r="H295">
        <v>826</v>
      </c>
      <c s="100" r="I295"/>
      <c s="100" r="J295"/>
      <c s="157" r="K295">
        <f>(I295-J295)/10</f>
        <v>0</v>
      </c>
      <c s="157" r="L295">
        <v>255</v>
      </c>
      <c s="157" r="M295"/>
      <c s="157" r="N295"/>
      <c s="157" r="O295"/>
    </row>
    <row customHeight="1" r="296" ht="15.0">
      <c t="s" s="157" r="A296">
        <v>68</v>
      </c>
      <c s="157" r="B296">
        <v>14</v>
      </c>
      <c s="157" r="C296">
        <v>114</v>
      </c>
      <c t="s" s="157" r="D296">
        <v>1309</v>
      </c>
      <c t="s" s="157" r="E296">
        <v>830</v>
      </c>
      <c t="s" s="157" r="F296">
        <v>1310</v>
      </c>
      <c t="s" s="100" r="G296">
        <v>825</v>
      </c>
      <c t="s" s="100" r="H296">
        <v>826</v>
      </c>
      <c s="100" r="I296"/>
      <c s="100" r="J296"/>
      <c s="157" r="K296">
        <f>(I296-J296)/10</f>
        <v>0</v>
      </c>
      <c s="157" r="L296">
        <v>255</v>
      </c>
      <c s="157" r="M296"/>
      <c s="157" r="N296"/>
      <c s="157" r="O296"/>
    </row>
    <row customHeight="1" r="297" ht="15.0">
      <c t="s" s="157" r="A297">
        <v>68</v>
      </c>
      <c s="157" r="B297">
        <v>14</v>
      </c>
      <c s="157" r="C297">
        <v>114</v>
      </c>
      <c t="s" s="157" r="D297">
        <v>1311</v>
      </c>
      <c t="s" s="157" r="E297">
        <v>830</v>
      </c>
      <c t="s" s="157" r="F297">
        <v>1312</v>
      </c>
      <c t="s" s="100" r="G297">
        <v>825</v>
      </c>
      <c t="s" s="100" r="H297">
        <v>826</v>
      </c>
      <c s="100" r="I297"/>
      <c s="100" r="J297"/>
      <c s="157" r="K297">
        <f>(I297-J297)/10</f>
        <v>0</v>
      </c>
      <c s="157" r="L297">
        <v>255</v>
      </c>
      <c s="157" r="M297"/>
      <c s="157" r="N297"/>
      <c s="157" r="O297"/>
    </row>
    <row customHeight="1" r="298" ht="15.0">
      <c t="s" s="157" r="A298">
        <v>68</v>
      </c>
      <c s="157" r="B298">
        <v>14</v>
      </c>
      <c s="157" r="C298">
        <v>114</v>
      </c>
      <c t="s" s="157" r="D298">
        <v>1313</v>
      </c>
      <c t="s" s="157" r="E298">
        <v>830</v>
      </c>
      <c t="s" s="157" r="F298">
        <v>1314</v>
      </c>
      <c t="s" s="100" r="G298">
        <v>825</v>
      </c>
      <c t="s" s="100" r="H298">
        <v>826</v>
      </c>
      <c s="100" r="I298"/>
      <c s="100" r="J298"/>
      <c s="157" r="K298">
        <f>(I298-J298)/10</f>
        <v>0</v>
      </c>
      <c s="157" r="L298">
        <v>255</v>
      </c>
      <c s="157" r="M298"/>
      <c s="157" r="N298"/>
      <c s="157" r="O298"/>
    </row>
    <row customHeight="1" r="299" ht="15.0">
      <c t="s" s="157" r="A299">
        <v>68</v>
      </c>
      <c s="157" r="B299">
        <v>14</v>
      </c>
      <c s="157" r="C299">
        <v>114</v>
      </c>
      <c t="s" s="157" r="D299">
        <v>1315</v>
      </c>
      <c t="s" s="157" r="E299">
        <v>830</v>
      </c>
      <c t="s" s="157" r="F299">
        <v>1316</v>
      </c>
      <c t="s" s="100" r="G299">
        <v>825</v>
      </c>
      <c t="s" s="100" r="H299">
        <v>826</v>
      </c>
      <c s="100" r="I299"/>
      <c s="100" r="J299"/>
      <c s="157" r="K299">
        <f>(I299-J299)/10</f>
        <v>0</v>
      </c>
      <c s="157" r="L299">
        <v>255</v>
      </c>
      <c s="157" r="M299"/>
      <c s="157" r="N299"/>
      <c s="157" r="O299"/>
    </row>
    <row customHeight="1" r="300" ht="15.0">
      <c t="s" s="157" r="A300">
        <v>68</v>
      </c>
      <c s="157" r="B300">
        <v>14</v>
      </c>
      <c s="157" r="C300">
        <v>114</v>
      </c>
      <c t="s" s="157" r="D300">
        <v>1317</v>
      </c>
      <c t="s" s="157" r="E300">
        <v>830</v>
      </c>
      <c t="s" s="157" r="F300">
        <v>1318</v>
      </c>
      <c t="s" s="100" r="G300">
        <v>825</v>
      </c>
      <c t="s" s="100" r="H300">
        <v>826</v>
      </c>
      <c s="100" r="I300"/>
      <c s="100" r="J300"/>
      <c s="157" r="K300">
        <f>(I300-J300)/10</f>
        <v>0</v>
      </c>
      <c s="157" r="L300">
        <v>255</v>
      </c>
      <c s="157" r="M300"/>
      <c s="157" r="N300"/>
      <c s="157" r="O300"/>
    </row>
    <row customHeight="1" r="301" ht="15.0">
      <c t="s" s="157" r="A301">
        <v>68</v>
      </c>
      <c s="157" r="B301">
        <v>14</v>
      </c>
      <c s="157" r="C301">
        <v>114</v>
      </c>
      <c t="s" s="157" r="D301">
        <v>1319</v>
      </c>
      <c t="s" s="157" r="E301">
        <v>830</v>
      </c>
      <c t="s" s="157" r="F301">
        <v>1320</v>
      </c>
      <c t="s" s="100" r="G301">
        <v>825</v>
      </c>
      <c t="s" s="100" r="H301">
        <v>826</v>
      </c>
      <c s="100" r="I301"/>
      <c s="100" r="J301"/>
      <c s="157" r="K301">
        <f>(I301-J301)/10</f>
        <v>0</v>
      </c>
      <c s="157" r="L301">
        <v>255</v>
      </c>
      <c s="157" r="M301"/>
      <c s="157" r="N301"/>
      <c s="157" r="O301"/>
    </row>
    <row customHeight="1" r="302" ht="15.0">
      <c t="s" s="157" r="A302">
        <v>68</v>
      </c>
      <c s="157" r="B302">
        <v>14</v>
      </c>
      <c s="157" r="C302">
        <v>114</v>
      </c>
      <c t="s" s="157" r="D302">
        <v>1321</v>
      </c>
      <c t="s" s="157" r="E302">
        <v>830</v>
      </c>
      <c t="s" s="157" r="F302">
        <v>1322</v>
      </c>
      <c t="s" s="100" r="G302">
        <v>847</v>
      </c>
      <c t="s" s="100" r="H302">
        <v>848</v>
      </c>
      <c s="100" r="I302"/>
      <c s="100" r="J302"/>
      <c s="157" r="K302">
        <f>(I302-J302)/10</f>
        <v>0</v>
      </c>
      <c s="157" r="L302">
        <v>255</v>
      </c>
      <c s="157" r="M302"/>
      <c s="157" r="N302"/>
      <c s="157" r="O302"/>
    </row>
    <row customHeight="1" r="303" ht="15.0">
      <c t="s" s="157" r="A303">
        <v>68</v>
      </c>
      <c s="157" r="B303">
        <v>14</v>
      </c>
      <c s="157" r="C303">
        <v>114</v>
      </c>
      <c t="s" s="157" r="D303">
        <v>1323</v>
      </c>
      <c t="s" s="157" r="E303">
        <v>830</v>
      </c>
      <c t="s" s="157" r="F303">
        <v>1324</v>
      </c>
      <c t="s" s="100" r="G303">
        <v>825</v>
      </c>
      <c t="s" s="100" r="H303">
        <v>826</v>
      </c>
      <c s="100" r="I303"/>
      <c s="100" r="J303"/>
      <c s="157" r="K303">
        <f>(I303-J303)/10</f>
        <v>0</v>
      </c>
      <c s="157" r="L303">
        <v>255</v>
      </c>
      <c s="157" r="M303"/>
      <c s="157" r="N303"/>
      <c s="157" r="O303"/>
    </row>
    <row customHeight="1" r="304" ht="15.0">
      <c t="s" s="157" r="A304">
        <v>68</v>
      </c>
      <c s="157" r="B304">
        <v>14</v>
      </c>
      <c s="157" r="C304">
        <v>114</v>
      </c>
      <c t="s" s="157" r="D304">
        <v>1325</v>
      </c>
      <c t="s" s="157" r="E304">
        <v>830</v>
      </c>
      <c t="s" s="157" r="F304">
        <v>1326</v>
      </c>
      <c t="s" s="100" r="G304">
        <v>825</v>
      </c>
      <c t="s" s="100" r="H304">
        <v>826</v>
      </c>
      <c s="100" r="I304"/>
      <c s="100" r="J304"/>
      <c s="157" r="K304">
        <f>(I304-J304)/10</f>
        <v>0</v>
      </c>
      <c s="157" r="L304">
        <v>255</v>
      </c>
      <c s="157" r="M304"/>
      <c s="157" r="N304"/>
      <c s="157" r="O304"/>
    </row>
    <row customHeight="1" r="305" ht="15.0">
      <c t="s" s="157" r="A305">
        <v>68</v>
      </c>
      <c s="157" r="B305">
        <v>14</v>
      </c>
      <c s="157" r="C305">
        <v>114</v>
      </c>
      <c t="s" s="157" r="D305">
        <v>1327</v>
      </c>
      <c t="s" s="157" r="E305">
        <v>830</v>
      </c>
      <c t="s" s="157" r="F305">
        <v>1328</v>
      </c>
      <c t="s" s="100" r="G305">
        <v>825</v>
      </c>
      <c t="s" s="100" r="H305">
        <v>826</v>
      </c>
      <c s="100" r="I305"/>
      <c s="100" r="J305"/>
      <c s="157" r="K305">
        <f>(I305-J305)/10</f>
        <v>0</v>
      </c>
      <c s="157" r="L305">
        <v>255</v>
      </c>
      <c s="157" r="M305"/>
      <c s="157" r="N305"/>
      <c s="157" r="O305"/>
    </row>
    <row customHeight="1" r="306" ht="15.0">
      <c t="s" s="157" r="A306">
        <v>68</v>
      </c>
      <c s="157" r="B306">
        <v>14</v>
      </c>
      <c s="157" r="C306">
        <v>114</v>
      </c>
      <c t="s" s="157" r="D306">
        <v>1329</v>
      </c>
      <c t="s" s="157" r="E306">
        <v>830</v>
      </c>
      <c t="s" s="157" r="F306">
        <v>1330</v>
      </c>
      <c t="s" s="100" r="G306">
        <v>825</v>
      </c>
      <c t="s" s="100" r="H306">
        <v>826</v>
      </c>
      <c s="100" r="I306"/>
      <c s="100" r="J306"/>
      <c s="157" r="K306">
        <f>(I306-J306)/10</f>
        <v>0</v>
      </c>
      <c s="157" r="L306">
        <v>255</v>
      </c>
      <c s="157" r="M306"/>
      <c s="157" r="N306"/>
      <c s="157" r="O306"/>
    </row>
    <row customHeight="1" r="307" ht="15.0">
      <c t="s" s="157" r="A307">
        <v>68</v>
      </c>
      <c s="157" r="B307">
        <v>14</v>
      </c>
      <c s="157" r="C307">
        <v>114</v>
      </c>
      <c t="s" s="157" r="D307">
        <v>1331</v>
      </c>
      <c t="s" s="157" r="E307">
        <v>830</v>
      </c>
      <c t="s" s="157" r="F307">
        <v>1252</v>
      </c>
      <c t="s" s="100" r="G307">
        <v>847</v>
      </c>
      <c t="s" s="100" r="H307">
        <v>848</v>
      </c>
      <c s="100" r="I307"/>
      <c s="100" r="J307"/>
      <c s="157" r="K307">
        <f>(I307-J307)/10</f>
        <v>0</v>
      </c>
      <c s="157" r="L307">
        <v>255</v>
      </c>
      <c s="157" r="M307"/>
      <c s="157" r="N307"/>
      <c s="157" r="O307"/>
    </row>
    <row customHeight="1" r="308" ht="15.0">
      <c t="s" s="157" r="A308">
        <v>68</v>
      </c>
      <c s="157" r="B308">
        <v>14</v>
      </c>
      <c s="157" r="C308">
        <v>114</v>
      </c>
      <c t="s" s="157" r="D308">
        <v>1332</v>
      </c>
      <c t="s" s="157" r="E308">
        <v>830</v>
      </c>
      <c t="s" s="157" r="F308">
        <v>1333</v>
      </c>
      <c t="s" s="100" r="G308">
        <v>825</v>
      </c>
      <c t="s" s="100" r="H308">
        <v>826</v>
      </c>
      <c s="100" r="I308"/>
      <c s="100" r="J308"/>
      <c s="157" r="K308">
        <f>(I308-J308)/10</f>
        <v>0</v>
      </c>
      <c s="157" r="L308">
        <v>255</v>
      </c>
      <c s="157" r="M308"/>
      <c s="157" r="N308"/>
      <c s="157" r="O308"/>
    </row>
    <row customHeight="1" r="309" ht="15.0">
      <c s="157" r="A309"/>
      <c s="157" r="B309"/>
      <c s="157" r="C309"/>
      <c s="157" r="D309"/>
      <c s="157" r="E309"/>
      <c s="157" r="F309"/>
      <c s="100" r="G309"/>
      <c s="100" r="H309"/>
      <c s="100" r="I309"/>
      <c s="100" r="J309"/>
      <c s="157" r="K309">
        <f>(I309-J309)/10</f>
        <v>0</v>
      </c>
      <c s="157" r="L309"/>
      <c s="157" r="M309"/>
      <c s="157" r="N309"/>
      <c s="157" r="O309"/>
    </row>
    <row customHeight="1" r="310" ht="15.0">
      <c t="s" s="157" r="A310">
        <v>89</v>
      </c>
      <c s="157" r="B310">
        <v>15</v>
      </c>
      <c s="157" r="C310">
        <v>118</v>
      </c>
      <c t="s" s="157" r="D310">
        <v>1334</v>
      </c>
      <c t="s" s="157" r="E310">
        <v>802</v>
      </c>
      <c t="s" s="157" r="F310">
        <v>1335</v>
      </c>
      <c s="100" r="G310">
        <v>0</v>
      </c>
      <c s="100" r="H310">
        <v>10</v>
      </c>
      <c s="100" r="I310">
        <v>10</v>
      </c>
      <c s="100" r="J310">
        <v>0</v>
      </c>
      <c s="157" r="K310">
        <f>(I310-J310)/10</f>
        <v>1</v>
      </c>
      <c s="157" r="L310">
        <v>6.511</v>
      </c>
      <c s="100" r="M310">
        <v>6.517</v>
      </c>
      <c s="100" r="N310">
        <v>6.511</v>
      </c>
      <c s="157" r="O310"/>
    </row>
    <row customHeight="1" r="311" ht="15.0">
      <c t="s" s="157" r="A311">
        <v>89</v>
      </c>
      <c s="157" r="B311">
        <v>15</v>
      </c>
      <c s="157" r="C311">
        <v>118</v>
      </c>
      <c t="s" s="157" r="D311">
        <v>1336</v>
      </c>
      <c t="s" s="157" r="E311">
        <v>802</v>
      </c>
      <c t="s" s="157" r="F311">
        <v>1337</v>
      </c>
      <c s="100" r="G311">
        <v>0</v>
      </c>
      <c s="100" r="H311">
        <v>10</v>
      </c>
      <c s="100" r="I311">
        <v>10</v>
      </c>
      <c s="100" r="J311">
        <v>0</v>
      </c>
      <c s="157" r="K311">
        <f>(I311-J311)/10</f>
        <v>1</v>
      </c>
      <c s="157" r="L311">
        <v>0</v>
      </c>
      <c t="s" s="221" r="M311">
        <v>1338</v>
      </c>
      <c t="s" s="221" r="N311">
        <v>1338</v>
      </c>
      <c s="157" r="O311"/>
    </row>
    <row customHeight="1" r="312" ht="15.0">
      <c t="s" s="157" r="A312">
        <v>89</v>
      </c>
      <c s="157" r="B312">
        <v>15</v>
      </c>
      <c s="157" r="C312">
        <v>118</v>
      </c>
      <c t="s" s="157" r="D312">
        <v>1339</v>
      </c>
      <c t="s" s="157" r="E312">
        <v>802</v>
      </c>
      <c t="s" s="157" r="F312">
        <v>1340</v>
      </c>
      <c s="100" r="G312">
        <v>0</v>
      </c>
      <c s="100" r="H312">
        <v>10</v>
      </c>
      <c s="100" r="I312">
        <v>10</v>
      </c>
      <c s="100" r="J312">
        <v>0</v>
      </c>
      <c s="157" r="K312">
        <f>(I312-J312)/10</f>
        <v>1</v>
      </c>
      <c s="157" r="L312">
        <v>0</v>
      </c>
      <c t="s" s="221" r="M312">
        <v>1338</v>
      </c>
      <c t="s" s="221" r="N312">
        <v>1338</v>
      </c>
      <c s="157" r="O312"/>
    </row>
    <row customHeight="1" r="313" ht="15.0">
      <c t="s" s="157" r="A313">
        <v>89</v>
      </c>
      <c s="157" r="B313">
        <v>15</v>
      </c>
      <c s="157" r="C313">
        <v>118</v>
      </c>
      <c t="s" s="157" r="D313">
        <v>1341</v>
      </c>
      <c t="s" s="157" r="E313">
        <v>814</v>
      </c>
      <c t="s" s="157" r="F313">
        <v>1335</v>
      </c>
      <c s="100" r="G313">
        <v>0</v>
      </c>
      <c s="100" r="H313">
        <v>10</v>
      </c>
      <c s="100" r="I313">
        <v>10</v>
      </c>
      <c s="100" r="J313">
        <v>0</v>
      </c>
      <c s="157" r="K313">
        <f>(I313-J313)/10</f>
        <v>1</v>
      </c>
      <c s="157" r="L313"/>
      <c s="157" r="M313"/>
      <c s="157" r="N313"/>
      <c s="157" r="O313"/>
    </row>
    <row customHeight="1" r="314" ht="15.0">
      <c t="s" s="157" r="A314">
        <v>89</v>
      </c>
      <c s="157" r="B314">
        <v>15</v>
      </c>
      <c s="157" r="C314">
        <v>118</v>
      </c>
      <c t="s" s="157" r="D314">
        <v>1342</v>
      </c>
      <c t="s" s="157" r="E314">
        <v>814</v>
      </c>
      <c t="s" s="157" r="F314">
        <v>1337</v>
      </c>
      <c s="100" r="G314">
        <v>0</v>
      </c>
      <c s="100" r="H314">
        <v>10</v>
      </c>
      <c s="100" r="I314">
        <v>10</v>
      </c>
      <c s="100" r="J314">
        <v>0</v>
      </c>
      <c s="157" r="K314">
        <f>(I314-J314)/10</f>
        <v>1</v>
      </c>
      <c s="157" r="L314">
        <v>5.365</v>
      </c>
      <c s="157" r="M314"/>
      <c s="157" r="N314"/>
      <c s="157" r="O314"/>
    </row>
    <row customHeight="1" r="315" ht="15.0">
      <c t="s" s="157" r="A315">
        <v>89</v>
      </c>
      <c s="157" r="B315">
        <v>15</v>
      </c>
      <c s="157" r="C315">
        <v>118</v>
      </c>
      <c t="s" s="157" r="D315">
        <v>1343</v>
      </c>
      <c t="s" s="157" r="E315">
        <v>814</v>
      </c>
      <c t="s" s="157" r="F315">
        <v>1340</v>
      </c>
      <c s="100" r="G315">
        <v>0</v>
      </c>
      <c s="100" r="H315">
        <v>10</v>
      </c>
      <c s="100" r="I315">
        <v>10</v>
      </c>
      <c s="100" r="J315">
        <v>0</v>
      </c>
      <c s="157" r="K315">
        <f>(I315-J315)/10</f>
        <v>1</v>
      </c>
      <c s="157" r="L315">
        <v>4.476</v>
      </c>
      <c s="157" r="M315"/>
      <c s="157" r="N315"/>
      <c s="157" r="O315"/>
    </row>
    <row customHeight="1" r="316" ht="15.0">
      <c t="s" s="157" r="A316">
        <v>89</v>
      </c>
      <c s="157" r="B316">
        <v>15</v>
      </c>
      <c s="157" r="C316">
        <v>118</v>
      </c>
      <c t="s" s="157" r="D316">
        <v>1344</v>
      </c>
      <c t="s" s="157" r="E316">
        <v>814</v>
      </c>
      <c t="s" s="157" r="F316">
        <v>1345</v>
      </c>
      <c s="100" r="G316">
        <v>0</v>
      </c>
      <c s="100" r="H316">
        <v>10</v>
      </c>
      <c s="100" r="I316">
        <v>10</v>
      </c>
      <c s="100" r="J316">
        <v>0</v>
      </c>
      <c s="157" r="K316">
        <f>(I316-J316)/10</f>
        <v>1</v>
      </c>
      <c s="157" r="L316">
        <v>1.033</v>
      </c>
      <c s="157" r="M316"/>
      <c s="157" r="N316"/>
      <c s="157" r="O316"/>
    </row>
    <row customHeight="1" r="317" ht="15.0">
      <c t="s" s="157" r="A317">
        <v>89</v>
      </c>
      <c s="157" r="B317">
        <v>15</v>
      </c>
      <c s="157" r="C317">
        <v>118</v>
      </c>
      <c t="s" s="157" r="D317">
        <v>1346</v>
      </c>
      <c t="s" s="157" r="E317">
        <v>823</v>
      </c>
      <c t="s" s="157" r="F317">
        <v>1347</v>
      </c>
      <c t="s" s="100" r="G317">
        <v>890</v>
      </c>
      <c t="s" s="100" r="H317">
        <v>889</v>
      </c>
      <c s="100" r="I317"/>
      <c s="100" r="J317"/>
      <c s="157" r="K317">
        <f>(I317-J317)/10</f>
        <v>0</v>
      </c>
      <c s="157" r="L317">
        <v>255</v>
      </c>
      <c s="157" r="M317"/>
      <c s="157" r="N317"/>
      <c s="157" r="O317"/>
    </row>
    <row customHeight="1" r="318" ht="15.0">
      <c t="s" s="157" r="A318">
        <v>89</v>
      </c>
      <c s="157" r="B318">
        <v>15</v>
      </c>
      <c s="157" r="C318">
        <v>118</v>
      </c>
      <c t="s" s="157" r="D318">
        <v>1348</v>
      </c>
      <c t="s" s="157" r="E318">
        <v>823</v>
      </c>
      <c t="s" s="157" r="F318">
        <v>1349</v>
      </c>
      <c t="s" s="100" r="G318">
        <v>832</v>
      </c>
      <c t="s" s="100" r="H318">
        <v>1350</v>
      </c>
      <c s="100" r="I318"/>
      <c s="100" r="J318"/>
      <c s="157" r="K318">
        <f>(I318-J318)/10</f>
        <v>0</v>
      </c>
      <c s="157" r="L318">
        <v>255</v>
      </c>
      <c s="157" r="M318"/>
      <c s="157" r="N318"/>
      <c s="157" r="O318"/>
    </row>
    <row customHeight="1" r="319" ht="15.0">
      <c t="s" s="157" r="A319">
        <v>89</v>
      </c>
      <c s="157" r="B319">
        <v>15</v>
      </c>
      <c s="157" r="C319">
        <v>118</v>
      </c>
      <c t="s" s="157" r="D319">
        <v>1351</v>
      </c>
      <c t="s" s="157" r="E319">
        <v>830</v>
      </c>
      <c t="s" s="157" r="F319">
        <v>1352</v>
      </c>
      <c t="s" s="100" r="G319">
        <v>890</v>
      </c>
      <c t="s" s="100" r="H319">
        <v>889</v>
      </c>
      <c s="100" r="I319"/>
      <c s="100" r="J319"/>
      <c s="157" r="K319">
        <f>(I319-J319)/10</f>
        <v>0</v>
      </c>
      <c s="157" r="L319">
        <v>255</v>
      </c>
      <c s="157" r="M319"/>
      <c s="157" r="N319"/>
      <c s="157" r="O319"/>
    </row>
    <row customHeight="1" r="320" ht="15.0">
      <c t="s" s="157" r="A320">
        <v>89</v>
      </c>
      <c s="157" r="B320">
        <v>15</v>
      </c>
      <c s="157" r="C320">
        <v>118</v>
      </c>
      <c t="s" s="157" r="D320">
        <v>1353</v>
      </c>
      <c t="s" s="157" r="E320">
        <v>830</v>
      </c>
      <c t="s" s="157" r="F320">
        <v>1354</v>
      </c>
      <c t="s" s="100" r="G320">
        <v>847</v>
      </c>
      <c t="s" s="100" r="H320">
        <v>848</v>
      </c>
      <c s="100" r="I320"/>
      <c s="100" r="J320"/>
      <c s="157" r="K320">
        <f>(I320-J320)/10</f>
        <v>0</v>
      </c>
      <c s="157" r="L320">
        <v>255</v>
      </c>
      <c s="157" r="M320"/>
      <c s="157" r="N320"/>
      <c s="157" r="O320"/>
    </row>
    <row customHeight="1" r="321" ht="15.0">
      <c t="s" s="157" r="A321">
        <v>89</v>
      </c>
      <c s="157" r="B321">
        <v>15</v>
      </c>
      <c s="157" r="C321">
        <v>118</v>
      </c>
      <c t="s" s="157" r="D321">
        <v>1355</v>
      </c>
      <c t="s" s="157" r="E321">
        <v>830</v>
      </c>
      <c t="s" s="157" r="F321">
        <v>1356</v>
      </c>
      <c t="s" s="100" r="G321">
        <v>825</v>
      </c>
      <c t="s" s="100" r="H321">
        <v>826</v>
      </c>
      <c s="100" r="I321"/>
      <c s="100" r="J321"/>
      <c s="157" r="K321">
        <f>(I321-J321)/10</f>
        <v>0</v>
      </c>
      <c s="157" r="L321">
        <v>0</v>
      </c>
      <c s="157" r="M321"/>
      <c s="157" r="N321"/>
      <c s="157" r="O321"/>
    </row>
    <row customHeight="1" r="322" ht="15.0">
      <c t="s" s="157" r="A322">
        <v>89</v>
      </c>
      <c s="157" r="B322">
        <v>15</v>
      </c>
      <c s="157" r="C322">
        <v>118</v>
      </c>
      <c t="s" s="157" r="D322">
        <v>1357</v>
      </c>
      <c t="s" s="157" r="E322">
        <v>830</v>
      </c>
      <c t="s" s="157" r="F322">
        <v>1358</v>
      </c>
      <c t="s" s="100" r="G322">
        <v>847</v>
      </c>
      <c t="s" s="100" r="H322">
        <v>848</v>
      </c>
      <c s="100" r="I322"/>
      <c s="100" r="J322"/>
      <c s="157" r="K322">
        <f>(I322-J322)/10</f>
        <v>0</v>
      </c>
      <c s="157" r="L322">
        <v>255</v>
      </c>
      <c s="157" r="M322"/>
      <c s="157" r="N322"/>
      <c s="157" r="O322"/>
    </row>
    <row customHeight="1" r="323" ht="15.0">
      <c t="s" s="157" r="A323">
        <v>89</v>
      </c>
      <c s="157" r="B323">
        <v>15</v>
      </c>
      <c s="157" r="C323">
        <v>118</v>
      </c>
      <c t="s" s="157" r="D323">
        <v>1359</v>
      </c>
      <c t="s" s="157" r="E323">
        <v>830</v>
      </c>
      <c t="s" s="157" r="F323">
        <v>1360</v>
      </c>
      <c t="s" s="100" r="G323">
        <v>847</v>
      </c>
      <c t="s" s="100" r="H323">
        <v>848</v>
      </c>
      <c s="100" r="I323"/>
      <c s="100" r="J323"/>
      <c s="157" r="K323">
        <f>(I323-J323)/10</f>
        <v>0</v>
      </c>
      <c s="157" r="L323">
        <v>255</v>
      </c>
      <c s="157" r="M323"/>
      <c s="157" r="N323"/>
      <c s="157" r="O323"/>
    </row>
    <row customHeight="1" r="324" ht="15.0">
      <c t="s" s="157" r="A324">
        <v>89</v>
      </c>
      <c s="157" r="B324">
        <v>15</v>
      </c>
      <c s="157" r="C324">
        <v>118</v>
      </c>
      <c t="s" s="157" r="D324">
        <v>1361</v>
      </c>
      <c t="s" s="157" r="E324">
        <v>830</v>
      </c>
      <c t="s" s="157" r="F324">
        <v>1362</v>
      </c>
      <c t="s" s="100" r="G324">
        <v>1350</v>
      </c>
      <c t="s" s="100" r="H324">
        <v>832</v>
      </c>
      <c s="100" r="I324"/>
      <c s="100" r="J324"/>
      <c s="157" r="K324">
        <f>(I324-J324)/10</f>
        <v>0</v>
      </c>
      <c s="157" r="L324">
        <v>0</v>
      </c>
      <c s="157" r="M324"/>
      <c s="157" r="N324"/>
      <c s="157" r="O324"/>
    </row>
    <row customHeight="1" r="325" ht="15.0">
      <c t="s" s="157" r="A325">
        <v>89</v>
      </c>
      <c s="157" r="B325">
        <v>15</v>
      </c>
      <c s="157" r="C325">
        <v>118</v>
      </c>
      <c t="s" s="157" r="D325">
        <v>1363</v>
      </c>
      <c t="s" s="157" r="E325">
        <v>830</v>
      </c>
      <c t="s" s="157" r="F325">
        <v>1364</v>
      </c>
      <c t="s" s="100" r="G325">
        <v>890</v>
      </c>
      <c t="s" s="100" r="H325">
        <v>889</v>
      </c>
      <c s="100" r="I325"/>
      <c s="100" r="J325"/>
      <c s="157" r="K325">
        <f>(I325-J325)/10</f>
        <v>0</v>
      </c>
      <c s="157" r="L325">
        <v>255</v>
      </c>
      <c s="157" r="M325"/>
      <c s="157" r="N325"/>
      <c s="157" r="O325"/>
    </row>
    <row customHeight="1" r="326" ht="15.0">
      <c t="s" s="157" r="A326">
        <v>89</v>
      </c>
      <c s="157" r="B326">
        <v>15</v>
      </c>
      <c s="157" r="C326">
        <v>118</v>
      </c>
      <c t="s" s="157" r="D326">
        <v>1365</v>
      </c>
      <c t="s" s="157" r="E326">
        <v>830</v>
      </c>
      <c t="s" s="157" r="F326">
        <v>1366</v>
      </c>
      <c t="s" s="100" r="G326">
        <v>889</v>
      </c>
      <c t="s" s="100" r="H326">
        <v>890</v>
      </c>
      <c s="100" r="I326"/>
      <c s="100" r="J326"/>
      <c s="157" r="K326">
        <f>(I326-J326)/10</f>
        <v>0</v>
      </c>
      <c s="157" r="L326">
        <v>0</v>
      </c>
      <c s="157" r="M326"/>
      <c s="157" r="N326"/>
      <c s="157" r="O326"/>
    </row>
    <row customHeight="1" r="327" ht="15.0">
      <c t="s" s="157" r="A327">
        <v>89</v>
      </c>
      <c s="157" r="B327">
        <v>15</v>
      </c>
      <c s="157" r="C327">
        <v>118</v>
      </c>
      <c t="s" s="157" r="D327">
        <v>1367</v>
      </c>
      <c t="s" s="157" r="E327">
        <v>830</v>
      </c>
      <c t="s" s="157" r="F327">
        <v>1368</v>
      </c>
      <c t="s" s="100" r="G327">
        <v>825</v>
      </c>
      <c t="s" s="100" r="H327">
        <v>826</v>
      </c>
      <c s="100" r="I327"/>
      <c s="100" r="J327"/>
      <c s="157" r="K327">
        <f>(I327-J327)/10</f>
        <v>0</v>
      </c>
      <c s="157" r="L327">
        <v>0</v>
      </c>
      <c s="157" r="M327"/>
      <c s="157" r="N327"/>
      <c s="157" r="O327"/>
    </row>
    <row customHeight="1" r="328" ht="15.0">
      <c t="s" s="157" r="A328">
        <v>89</v>
      </c>
      <c s="157" r="B328">
        <v>15</v>
      </c>
      <c s="157" r="C328">
        <v>118</v>
      </c>
      <c t="s" s="157" r="D328">
        <v>1369</v>
      </c>
      <c t="s" s="157" r="E328">
        <v>830</v>
      </c>
      <c t="s" s="157" r="F328">
        <v>1370</v>
      </c>
      <c t="s" s="100" r="G328">
        <v>825</v>
      </c>
      <c t="s" s="100" r="H328">
        <v>826</v>
      </c>
      <c s="100" r="I328"/>
      <c s="100" r="J328"/>
      <c s="157" r="K328">
        <f>(I328-J328)/10</f>
        <v>0</v>
      </c>
      <c s="157" r="L328">
        <v>255</v>
      </c>
      <c s="157" r="M328"/>
      <c s="157" r="N328"/>
      <c s="157" r="O328"/>
    </row>
    <row customHeight="1" r="329" ht="15.0">
      <c t="s" s="157" r="A329">
        <v>89</v>
      </c>
      <c s="157" r="B329">
        <v>15</v>
      </c>
      <c s="157" r="C329">
        <v>118</v>
      </c>
      <c t="s" s="157" r="D329">
        <v>1371</v>
      </c>
      <c t="s" s="157" r="E329">
        <v>830</v>
      </c>
      <c t="s" s="157" r="F329">
        <v>1372</v>
      </c>
      <c t="s" s="100" r="G329">
        <v>847</v>
      </c>
      <c t="s" s="100" r="H329">
        <v>848</v>
      </c>
      <c s="100" r="I329"/>
      <c s="100" r="J329"/>
      <c s="157" r="K329">
        <f>(I329-J329)/10</f>
        <v>0</v>
      </c>
      <c s="157" r="L329">
        <v>255</v>
      </c>
      <c s="157" r="M329"/>
      <c s="157" r="N329"/>
      <c s="157" r="O329"/>
    </row>
    <row customHeight="1" r="330" ht="15.0">
      <c t="s" s="157" r="A330">
        <v>89</v>
      </c>
      <c s="157" r="B330">
        <v>15</v>
      </c>
      <c s="157" r="C330">
        <v>118</v>
      </c>
      <c t="s" s="157" r="D330">
        <v>1373</v>
      </c>
      <c t="s" s="157" r="E330">
        <v>830</v>
      </c>
      <c t="s" s="157" r="F330">
        <v>1374</v>
      </c>
      <c t="s" s="100" r="G330">
        <v>847</v>
      </c>
      <c t="s" s="100" r="H330">
        <v>848</v>
      </c>
      <c s="100" r="I330"/>
      <c s="100" r="J330"/>
      <c s="157" r="K330">
        <f>(I330-J330)/10</f>
        <v>0</v>
      </c>
      <c s="157" r="L330">
        <v>0</v>
      </c>
      <c s="157" r="M330"/>
      <c s="157" r="N330"/>
      <c s="157" r="O330"/>
    </row>
    <row customHeight="1" r="331" ht="15.0">
      <c s="157" r="A331"/>
      <c s="157" r="B331"/>
      <c s="157" r="C331"/>
      <c s="157" r="D331"/>
      <c s="157" r="E331"/>
      <c s="157" r="F331"/>
      <c s="100" r="G331"/>
      <c s="100" r="H331"/>
      <c s="100" r="I331"/>
      <c s="100" r="J331"/>
      <c s="157" r="K331">
        <f>(I331-J331)/10</f>
        <v>0</v>
      </c>
      <c s="157" r="L331"/>
      <c s="157" r="M331"/>
      <c s="157" r="N331"/>
      <c s="157" r="O331"/>
    </row>
    <row customHeight="1" r="332" ht="15.0">
      <c t="s" s="157" r="A332">
        <v>89</v>
      </c>
      <c s="157" r="B332">
        <v>16</v>
      </c>
      <c s="157" r="C332">
        <v>117</v>
      </c>
      <c t="s" s="157" r="D332">
        <v>1375</v>
      </c>
      <c t="s" s="157" r="E332">
        <v>814</v>
      </c>
      <c t="s" s="157" r="F332">
        <v>1376</v>
      </c>
      <c s="100" r="G332">
        <v>0</v>
      </c>
      <c s="100" r="H332">
        <v>10</v>
      </c>
      <c s="100" r="I332">
        <v>10</v>
      </c>
      <c s="100" r="J332">
        <v>0</v>
      </c>
      <c s="157" r="K332">
        <f>(I332-J332)/10</f>
        <v>1</v>
      </c>
      <c s="157" r="L332">
        <v>8.144</v>
      </c>
      <c s="157" r="M332"/>
      <c s="157" r="N332"/>
      <c s="157" r="O332"/>
    </row>
    <row customHeight="1" r="333" ht="15.0">
      <c t="s" s="157" r="A333">
        <v>89</v>
      </c>
      <c s="157" r="B333">
        <v>16</v>
      </c>
      <c s="157" r="C333">
        <v>117</v>
      </c>
      <c t="s" s="157" r="D333">
        <v>1377</v>
      </c>
      <c t="s" s="157" r="E333">
        <v>814</v>
      </c>
      <c t="s" s="157" r="F333">
        <v>1378</v>
      </c>
      <c s="100" r="G333">
        <v>0</v>
      </c>
      <c s="100" r="H333">
        <v>10</v>
      </c>
      <c s="100" r="I333">
        <v>10</v>
      </c>
      <c s="100" r="J333">
        <v>0</v>
      </c>
      <c s="157" r="K333">
        <f>(I333-J333)/10</f>
        <v>1</v>
      </c>
      <c s="157" r="L333">
        <v>3.802</v>
      </c>
      <c s="157" r="M333"/>
      <c s="157" r="N333"/>
      <c s="157" r="O333"/>
    </row>
    <row customHeight="1" r="334" ht="15.0">
      <c t="s" s="157" r="A334">
        <v>89</v>
      </c>
      <c s="157" r="B334">
        <v>16</v>
      </c>
      <c s="157" r="C334">
        <v>117</v>
      </c>
      <c t="s" s="157" r="D334">
        <v>1379</v>
      </c>
      <c t="s" s="157" r="E334">
        <v>823</v>
      </c>
      <c t="s" s="157" r="F334">
        <v>1380</v>
      </c>
      <c t="s" s="100" r="G334">
        <v>1005</v>
      </c>
      <c t="s" s="100" r="H334">
        <v>1006</v>
      </c>
      <c s="100" r="I334"/>
      <c s="100" r="J334"/>
      <c s="157" r="K334">
        <f>(I334-J334)/10</f>
        <v>0</v>
      </c>
      <c s="157" r="L334">
        <v>255</v>
      </c>
      <c s="157" r="M334"/>
      <c s="157" r="N334"/>
      <c s="157" r="O334"/>
    </row>
    <row customHeight="1" r="335" ht="15.0">
      <c t="s" s="157" r="A335">
        <v>89</v>
      </c>
      <c s="157" r="B335">
        <v>16</v>
      </c>
      <c s="157" r="C335">
        <v>117</v>
      </c>
      <c t="s" s="157" r="D335">
        <v>1381</v>
      </c>
      <c t="s" s="157" r="E335">
        <v>823</v>
      </c>
      <c t="s" s="157" r="F335">
        <v>1382</v>
      </c>
      <c t="s" s="100" r="G335">
        <v>825</v>
      </c>
      <c t="s" s="100" r="H335">
        <v>826</v>
      </c>
      <c s="100" r="I335"/>
      <c s="100" r="J335"/>
      <c s="157" r="K335">
        <f>(I335-J335)/10</f>
        <v>0</v>
      </c>
      <c s="157" r="L335">
        <v>255</v>
      </c>
      <c s="157" r="M335"/>
      <c s="157" r="N335"/>
      <c s="157" r="O335"/>
    </row>
    <row customHeight="1" r="336" ht="15.0">
      <c t="s" s="157" r="A336">
        <v>89</v>
      </c>
      <c s="157" r="B336">
        <v>16</v>
      </c>
      <c s="157" r="C336">
        <v>117</v>
      </c>
      <c t="s" s="157" r="D336">
        <v>1383</v>
      </c>
      <c t="s" s="157" r="E336">
        <v>823</v>
      </c>
      <c t="s" s="157" r="F336">
        <v>1384</v>
      </c>
      <c t="s" s="100" r="G336">
        <v>825</v>
      </c>
      <c t="s" s="100" r="H336">
        <v>826</v>
      </c>
      <c s="100" r="I336"/>
      <c s="100" r="J336"/>
      <c s="157" r="K336">
        <f>(I336-J336)/10</f>
        <v>0</v>
      </c>
      <c s="157" r="L336">
        <v>255</v>
      </c>
      <c s="157" r="M336"/>
      <c s="157" r="N336"/>
      <c s="157" r="O336"/>
    </row>
    <row customHeight="1" r="337" ht="15.0">
      <c t="s" s="157" r="A337">
        <v>89</v>
      </c>
      <c s="157" r="B337">
        <v>16</v>
      </c>
      <c s="157" r="C337">
        <v>117</v>
      </c>
      <c t="s" s="157" r="D337">
        <v>1385</v>
      </c>
      <c t="s" s="157" r="E337">
        <v>823</v>
      </c>
      <c t="s" s="157" r="F337">
        <v>1386</v>
      </c>
      <c t="s" s="100" r="G337">
        <v>825</v>
      </c>
      <c t="s" s="100" r="H337">
        <v>826</v>
      </c>
      <c s="100" r="I337"/>
      <c s="100" r="J337"/>
      <c s="157" r="K337">
        <f>(I337-J337)/10</f>
        <v>0</v>
      </c>
      <c s="157" r="L337">
        <v>255</v>
      </c>
      <c s="157" r="M337"/>
      <c s="157" r="N337"/>
      <c s="157" r="O337"/>
    </row>
    <row customHeight="1" r="338" ht="15.0">
      <c t="s" s="157" r="A338">
        <v>89</v>
      </c>
      <c s="157" r="B338">
        <v>16</v>
      </c>
      <c s="157" r="C338">
        <v>117</v>
      </c>
      <c t="s" s="157" r="D338">
        <v>1387</v>
      </c>
      <c t="s" s="157" r="E338">
        <v>823</v>
      </c>
      <c t="s" s="157" r="F338">
        <v>1388</v>
      </c>
      <c t="s" s="100" r="G338">
        <v>1005</v>
      </c>
      <c t="s" s="100" r="H338">
        <v>1006</v>
      </c>
      <c s="100" r="I338"/>
      <c s="100" r="J338"/>
      <c s="157" r="K338">
        <f>(I338-J338)/10</f>
        <v>0</v>
      </c>
      <c s="157" r="L338">
        <v>255</v>
      </c>
      <c s="157" r="M338"/>
      <c s="157" r="N338"/>
      <c s="157" r="O338"/>
    </row>
    <row customHeight="1" r="339" ht="15.0">
      <c t="s" s="157" r="A339">
        <v>89</v>
      </c>
      <c s="157" r="B339">
        <v>16</v>
      </c>
      <c s="157" r="C339">
        <v>117</v>
      </c>
      <c t="s" s="157" r="D339">
        <v>1389</v>
      </c>
      <c t="s" s="157" r="E339">
        <v>823</v>
      </c>
      <c t="s" s="157" r="F339">
        <v>1390</v>
      </c>
      <c t="s" s="100" r="G339">
        <v>825</v>
      </c>
      <c t="s" s="100" r="H339">
        <v>826</v>
      </c>
      <c s="100" r="I339"/>
      <c s="100" r="J339"/>
      <c s="157" r="K339">
        <f>(I339-J339)/10</f>
        <v>0</v>
      </c>
      <c s="157" r="L339">
        <v>255</v>
      </c>
      <c s="157" r="M339"/>
      <c s="157" r="N339"/>
      <c s="157" r="O339"/>
    </row>
    <row customHeight="1" r="340" ht="15.0">
      <c t="s" s="157" r="A340">
        <v>89</v>
      </c>
      <c s="157" r="B340">
        <v>16</v>
      </c>
      <c s="157" r="C340">
        <v>117</v>
      </c>
      <c t="s" s="157" r="D340">
        <v>1391</v>
      </c>
      <c t="s" s="157" r="E340">
        <v>823</v>
      </c>
      <c t="s" s="157" r="F340">
        <v>1392</v>
      </c>
      <c t="s" s="100" r="G340">
        <v>825</v>
      </c>
      <c t="s" s="100" r="H340">
        <v>826</v>
      </c>
      <c s="100" r="I340"/>
      <c s="100" r="J340"/>
      <c s="157" r="K340">
        <f>(I340-J340)/10</f>
        <v>0</v>
      </c>
      <c s="157" r="L340">
        <v>255</v>
      </c>
      <c s="157" r="M340"/>
      <c s="157" r="N340"/>
      <c s="157" r="O340"/>
    </row>
    <row customHeight="1" r="341" ht="15.0">
      <c t="s" s="157" r="A341">
        <v>89</v>
      </c>
      <c s="157" r="B341">
        <v>16</v>
      </c>
      <c s="157" r="C341">
        <v>117</v>
      </c>
      <c t="s" s="157" r="D341">
        <v>1393</v>
      </c>
      <c t="s" s="157" r="E341">
        <v>823</v>
      </c>
      <c t="s" s="157" r="F341">
        <v>1394</v>
      </c>
      <c t="s" s="100" r="G341">
        <v>825</v>
      </c>
      <c t="s" s="100" r="H341">
        <v>826</v>
      </c>
      <c s="100" r="I341"/>
      <c s="100" r="J341"/>
      <c s="157" r="K341">
        <f>(I341-J341)/10</f>
        <v>0</v>
      </c>
      <c s="157" r="L341">
        <v>255</v>
      </c>
      <c s="157" r="M341"/>
      <c s="157" r="N341"/>
      <c s="157" r="O341"/>
    </row>
    <row customHeight="1" r="342" ht="15.0">
      <c t="s" s="157" r="A342">
        <v>89</v>
      </c>
      <c s="157" r="B342">
        <v>16</v>
      </c>
      <c s="157" r="C342">
        <v>117</v>
      </c>
      <c t="s" s="157" r="D342">
        <v>1395</v>
      </c>
      <c t="s" s="157" r="E342">
        <v>830</v>
      </c>
      <c t="s" s="157" r="F342">
        <v>1396</v>
      </c>
      <c t="s" s="100" r="G342">
        <v>789</v>
      </c>
      <c t="s" s="100" r="H342">
        <v>832</v>
      </c>
      <c s="100" r="I342"/>
      <c s="100" r="J342"/>
      <c s="157" r="K342">
        <f>(I342-J342)/10</f>
        <v>0</v>
      </c>
      <c s="157" r="L342">
        <v>0</v>
      </c>
      <c s="157" r="M342"/>
      <c s="157" r="N342"/>
      <c s="157" r="O342"/>
    </row>
    <row customHeight="1" r="343" ht="15.0">
      <c t="s" s="157" r="A343">
        <v>89</v>
      </c>
      <c s="157" r="B343">
        <v>16</v>
      </c>
      <c s="157" r="C343">
        <v>117</v>
      </c>
      <c t="s" s="157" r="D343">
        <v>1397</v>
      </c>
      <c t="s" s="157" r="E343">
        <v>830</v>
      </c>
      <c t="s" s="157" r="F343">
        <v>1398</v>
      </c>
      <c t="s" s="100" r="G343">
        <v>980</v>
      </c>
      <c t="s" s="100" r="H343">
        <v>1399</v>
      </c>
      <c s="100" r="I343"/>
      <c s="100" r="J343"/>
      <c s="157" r="K343">
        <f>(I343-J343)/10</f>
        <v>0</v>
      </c>
      <c s="157" r="L343">
        <v>0</v>
      </c>
      <c s="157" r="M343"/>
      <c s="157" r="N343"/>
      <c s="157" r="O343"/>
    </row>
    <row customHeight="1" r="344" ht="15.0">
      <c t="s" s="157" r="A344">
        <v>89</v>
      </c>
      <c s="157" r="B344">
        <v>16</v>
      </c>
      <c s="157" r="C344">
        <v>117</v>
      </c>
      <c t="s" s="157" r="D344">
        <v>1400</v>
      </c>
      <c t="s" s="157" r="E344">
        <v>830</v>
      </c>
      <c t="s" s="157" r="F344">
        <v>1401</v>
      </c>
      <c t="s" s="100" r="G344">
        <v>980</v>
      </c>
      <c t="s" s="100" r="H344">
        <v>1402</v>
      </c>
      <c s="100" r="I344"/>
      <c s="100" r="J344"/>
      <c s="157" r="K344">
        <f>(I344-J344)/10</f>
        <v>0</v>
      </c>
      <c s="157" r="L344">
        <v>0</v>
      </c>
      <c s="157" r="M344"/>
      <c s="157" r="N344"/>
      <c s="157" r="O344"/>
    </row>
    <row customHeight="1" r="345" ht="15.0">
      <c t="s" s="157" r="A345">
        <v>89</v>
      </c>
      <c s="157" r="B345">
        <v>16</v>
      </c>
      <c s="157" r="C345">
        <v>117</v>
      </c>
      <c t="s" s="157" r="D345">
        <v>1403</v>
      </c>
      <c t="s" s="157" r="E345">
        <v>830</v>
      </c>
      <c t="s" s="157" r="F345">
        <v>1404</v>
      </c>
      <c t="s" s="100" r="G345">
        <v>825</v>
      </c>
      <c t="s" s="100" r="H345">
        <v>826</v>
      </c>
      <c s="100" r="I345"/>
      <c s="100" r="J345"/>
      <c s="157" r="K345">
        <f>(I345-J345)/10</f>
        <v>0</v>
      </c>
      <c s="157" r="L345">
        <v>255</v>
      </c>
      <c s="157" r="M345"/>
      <c s="157" r="N345"/>
      <c s="157" r="O345"/>
    </row>
    <row customHeight="1" r="346" ht="15.0">
      <c t="s" s="157" r="A346">
        <v>89</v>
      </c>
      <c s="157" r="B346">
        <v>16</v>
      </c>
      <c s="157" r="C346">
        <v>117</v>
      </c>
      <c t="s" s="157" r="D346">
        <v>1405</v>
      </c>
      <c t="s" s="157" r="E346">
        <v>830</v>
      </c>
      <c t="s" s="157" r="F346">
        <v>1406</v>
      </c>
      <c t="s" s="100" r="G346">
        <v>847</v>
      </c>
      <c t="s" s="100" r="H346">
        <v>848</v>
      </c>
      <c s="100" r="I346"/>
      <c s="100" r="J346"/>
      <c s="157" r="K346">
        <f>(I346-J346)/10</f>
        <v>0</v>
      </c>
      <c s="157" r="L346">
        <v>255</v>
      </c>
      <c s="157" r="M346"/>
      <c s="157" r="N346"/>
      <c s="157" r="O346"/>
    </row>
    <row customHeight="1" r="347" ht="15.0">
      <c t="s" s="157" r="A347">
        <v>89</v>
      </c>
      <c s="157" r="B347">
        <v>16</v>
      </c>
      <c s="157" r="C347">
        <v>117</v>
      </c>
      <c t="s" s="157" r="D347">
        <v>1407</v>
      </c>
      <c t="s" s="157" r="E347">
        <v>830</v>
      </c>
      <c t="s" s="157" r="F347">
        <v>1408</v>
      </c>
      <c t="s" s="100" r="G347">
        <v>789</v>
      </c>
      <c t="s" s="100" r="H347">
        <v>832</v>
      </c>
      <c s="100" r="I347"/>
      <c s="100" r="J347"/>
      <c s="157" r="K347">
        <f>(I347-J347)/10</f>
        <v>0</v>
      </c>
      <c s="157" r="L347">
        <v>0</v>
      </c>
      <c s="157" r="M347"/>
      <c s="157" r="N347"/>
      <c s="157" r="O347"/>
    </row>
    <row customHeight="1" r="348" ht="15.0">
      <c t="s" s="157" r="A348">
        <v>89</v>
      </c>
      <c s="157" r="B348">
        <v>16</v>
      </c>
      <c s="157" r="C348">
        <v>117</v>
      </c>
      <c t="s" s="157" r="D348">
        <v>1409</v>
      </c>
      <c t="s" s="157" r="E348">
        <v>830</v>
      </c>
      <c t="s" s="157" r="F348">
        <v>1410</v>
      </c>
      <c t="s" s="100" r="G348">
        <v>980</v>
      </c>
      <c t="s" s="100" r="H348">
        <v>1399</v>
      </c>
      <c s="100" r="I348"/>
      <c s="100" r="J348"/>
      <c s="157" r="K348">
        <f>(I348-J348)/10</f>
        <v>0</v>
      </c>
      <c s="157" r="L348">
        <v>0</v>
      </c>
      <c s="157" r="M348"/>
      <c s="157" r="N348"/>
      <c s="157" r="O348"/>
    </row>
    <row customHeight="1" r="349" ht="15.0">
      <c t="s" s="157" r="A349">
        <v>89</v>
      </c>
      <c s="157" r="B349">
        <v>16</v>
      </c>
      <c s="157" r="C349">
        <v>117</v>
      </c>
      <c t="s" s="157" r="D349">
        <v>1411</v>
      </c>
      <c t="s" s="157" r="E349">
        <v>830</v>
      </c>
      <c t="s" s="157" r="F349">
        <v>1412</v>
      </c>
      <c t="s" s="100" r="G349">
        <v>980</v>
      </c>
      <c t="s" s="100" r="H349">
        <v>1402</v>
      </c>
      <c s="100" r="I349"/>
      <c s="100" r="J349"/>
      <c s="157" r="K349">
        <f>(I349-J349)/10</f>
        <v>0</v>
      </c>
      <c s="157" r="L349">
        <v>0</v>
      </c>
      <c s="157" r="M349"/>
      <c s="157" r="N349"/>
      <c s="157" r="O349"/>
    </row>
    <row customHeight="1" r="350" ht="15.0">
      <c t="s" s="157" r="A350">
        <v>89</v>
      </c>
      <c s="157" r="B350">
        <v>16</v>
      </c>
      <c s="157" r="C350">
        <v>117</v>
      </c>
      <c t="s" s="157" r="D350">
        <v>1413</v>
      </c>
      <c t="s" s="157" r="E350">
        <v>830</v>
      </c>
      <c t="s" s="157" r="F350">
        <v>1414</v>
      </c>
      <c t="s" s="100" r="G350">
        <v>825</v>
      </c>
      <c t="s" s="100" r="H350">
        <v>826</v>
      </c>
      <c s="100" r="I350"/>
      <c s="100" r="J350"/>
      <c s="157" r="K350">
        <f>(I350-J350)/10</f>
        <v>0</v>
      </c>
      <c s="157" r="L350">
        <v>255</v>
      </c>
      <c s="157" r="M350"/>
      <c s="157" r="N350"/>
      <c s="157" r="O350"/>
    </row>
    <row customHeight="1" r="351" ht="15.0">
      <c t="s" s="157" r="A351">
        <v>89</v>
      </c>
      <c s="157" r="B351">
        <v>16</v>
      </c>
      <c s="157" r="C351">
        <v>117</v>
      </c>
      <c t="s" s="157" r="D351">
        <v>1415</v>
      </c>
      <c t="s" s="157" r="E351">
        <v>830</v>
      </c>
      <c t="s" s="157" r="F351">
        <v>1416</v>
      </c>
      <c t="s" s="100" r="G351">
        <v>847</v>
      </c>
      <c t="s" s="100" r="H351">
        <v>848</v>
      </c>
      <c s="100" r="I351"/>
      <c s="100" r="J351"/>
      <c s="157" r="K351">
        <f>(I351-J351)/10</f>
        <v>0</v>
      </c>
      <c s="157" r="L351">
        <v>255</v>
      </c>
      <c s="157" r="M351"/>
      <c s="157" r="N351"/>
      <c s="157" r="O351"/>
    </row>
    <row customHeight="1" r="352" ht="15.0">
      <c s="157" r="A352"/>
      <c s="157" r="B352"/>
      <c s="157" r="C352"/>
      <c s="157" r="D352"/>
      <c s="157" r="E352"/>
      <c s="157" r="F352"/>
      <c s="100" r="G352"/>
      <c s="100" r="H352"/>
      <c s="100" r="I352"/>
      <c s="100" r="J352"/>
      <c s="157" r="K352">
        <f>(I352-J352)/10</f>
        <v>0</v>
      </c>
      <c s="157" r="L352"/>
      <c s="157" r="M352"/>
      <c s="157" r="N352"/>
      <c s="157" r="O352"/>
    </row>
    <row customHeight="1" r="353" ht="15.0">
      <c t="s" s="157" r="A353">
        <v>89</v>
      </c>
      <c s="157" r="B353">
        <v>17</v>
      </c>
      <c s="157" r="C353">
        <v>120</v>
      </c>
      <c t="s" s="157" r="D353">
        <v>1417</v>
      </c>
      <c t="s" s="157" r="E353">
        <v>802</v>
      </c>
      <c t="s" s="157" r="F353">
        <v>1418</v>
      </c>
      <c s="100" r="G353">
        <v>25</v>
      </c>
      <c s="100" r="H353">
        <v>50</v>
      </c>
      <c s="100" r="I353">
        <v>100</v>
      </c>
      <c s="100" r="J353">
        <v>0</v>
      </c>
      <c s="157" r="K353">
        <f>(I353-J353)/10</f>
        <v>10</v>
      </c>
      <c s="157" r="L353">
        <v>46.5</v>
      </c>
      <c s="100" r="M353">
        <v>4.647</v>
      </c>
      <c s="100" r="N353">
        <v>4.65</v>
      </c>
      <c s="157" r="O353"/>
    </row>
    <row customHeight="1" r="354" ht="15.0">
      <c t="s" s="157" r="A354">
        <v>89</v>
      </c>
      <c s="157" r="B354">
        <v>17</v>
      </c>
      <c s="157" r="C354">
        <v>120</v>
      </c>
      <c t="s" s="157" r="D354">
        <v>1419</v>
      </c>
      <c t="s" s="157" r="E354">
        <v>814</v>
      </c>
      <c t="s" s="157" r="F354">
        <v>1420</v>
      </c>
      <c s="100" r="G354">
        <v>20</v>
      </c>
      <c s="100" r="H354">
        <v>50</v>
      </c>
      <c s="100" r="I354">
        <v>100</v>
      </c>
      <c s="100" r="J354">
        <v>0</v>
      </c>
      <c s="157" r="K354">
        <f>(I354-J354)/10</f>
        <v>10</v>
      </c>
      <c s="157" r="L354"/>
      <c s="157" r="M354"/>
      <c s="157" r="N354"/>
      <c s="157" r="O354"/>
    </row>
    <row customHeight="1" r="355" ht="15.0">
      <c t="s" s="157" r="A355">
        <v>89</v>
      </c>
      <c s="157" r="B355">
        <v>17</v>
      </c>
      <c s="157" r="C355">
        <v>120</v>
      </c>
      <c t="s" s="157" r="D355">
        <v>1421</v>
      </c>
      <c t="s" s="157" r="E355">
        <v>814</v>
      </c>
      <c t="s" s="157" r="F355">
        <v>1422</v>
      </c>
      <c s="100" r="G355">
        <v>20</v>
      </c>
      <c s="100" r="H355">
        <v>50</v>
      </c>
      <c s="100" r="I355">
        <v>100</v>
      </c>
      <c s="100" r="J355">
        <v>0</v>
      </c>
      <c s="157" r="K355">
        <f>(I355-J355)/10</f>
        <v>10</v>
      </c>
      <c s="157" r="L355"/>
      <c s="157" r="M355"/>
      <c s="157" r="N355"/>
      <c s="157" r="O355"/>
    </row>
    <row customHeight="1" r="356" ht="15.0">
      <c t="s" s="157" r="A356">
        <v>89</v>
      </c>
      <c s="157" r="B356">
        <v>17</v>
      </c>
      <c s="157" r="C356">
        <v>120</v>
      </c>
      <c t="s" s="157" r="D356">
        <v>1423</v>
      </c>
      <c t="s" s="157" r="E356">
        <v>814</v>
      </c>
      <c t="s" s="157" r="F356">
        <v>1424</v>
      </c>
      <c s="100" r="G356">
        <v>20</v>
      </c>
      <c s="100" r="H356">
        <v>50</v>
      </c>
      <c s="100" r="I356">
        <v>100</v>
      </c>
      <c s="100" r="J356">
        <v>0</v>
      </c>
      <c s="157" r="K356">
        <f>(I356-J356)/10</f>
        <v>10</v>
      </c>
      <c s="157" r="L356"/>
      <c s="157" r="M356"/>
      <c s="157" r="N356"/>
      <c s="157" r="O356"/>
    </row>
    <row customHeight="1" r="357" ht="15.0">
      <c t="s" s="157" r="A357">
        <v>89</v>
      </c>
      <c s="157" r="B357">
        <v>17</v>
      </c>
      <c s="157" r="C357">
        <v>120</v>
      </c>
      <c t="s" s="157" r="D357">
        <v>1425</v>
      </c>
      <c t="s" s="157" r="E357">
        <v>814</v>
      </c>
      <c t="s" s="157" r="F357">
        <v>1426</v>
      </c>
      <c s="100" r="G357">
        <v>20</v>
      </c>
      <c s="100" r="H357">
        <v>50</v>
      </c>
      <c s="100" r="I357">
        <v>100</v>
      </c>
      <c s="100" r="J357">
        <v>0</v>
      </c>
      <c s="157" r="K357">
        <f>(I357-J357)/10</f>
        <v>10</v>
      </c>
      <c s="157" r="L357"/>
      <c s="157" r="M357"/>
      <c s="157" r="N357"/>
      <c s="157" r="O357"/>
    </row>
    <row customHeight="1" r="358" ht="15.0">
      <c t="s" s="157" r="A358">
        <v>89</v>
      </c>
      <c s="157" r="B358">
        <v>17</v>
      </c>
      <c s="157" r="C358">
        <v>120</v>
      </c>
      <c t="s" s="157" r="D358">
        <v>1427</v>
      </c>
      <c t="s" s="157" r="E358">
        <v>823</v>
      </c>
      <c t="s" s="157" r="F358">
        <v>1428</v>
      </c>
      <c t="s" s="100" r="G358">
        <v>825</v>
      </c>
      <c t="s" s="100" r="H358">
        <v>826</v>
      </c>
      <c s="100" r="I358"/>
      <c s="100" r="J358"/>
      <c s="157" r="K358">
        <f>(I358-J358)/10</f>
        <v>0</v>
      </c>
      <c s="157" r="L358">
        <v>255</v>
      </c>
      <c s="157" r="M358"/>
      <c s="157" r="N358"/>
      <c s="157" r="O358"/>
    </row>
    <row customHeight="1" r="359" ht="15.0">
      <c t="s" s="157" r="A359">
        <v>89</v>
      </c>
      <c s="157" r="B359">
        <v>17</v>
      </c>
      <c s="157" r="C359">
        <v>120</v>
      </c>
      <c t="s" s="157" r="D359">
        <v>1429</v>
      </c>
      <c t="s" s="157" r="E359">
        <v>823</v>
      </c>
      <c t="s" s="157" r="F359">
        <v>1430</v>
      </c>
      <c t="s" s="100" r="G359">
        <v>825</v>
      </c>
      <c t="s" s="100" r="H359">
        <v>826</v>
      </c>
      <c s="100" r="I359"/>
      <c s="100" r="J359"/>
      <c s="157" r="K359">
        <f>(I359-J359)/10</f>
        <v>0</v>
      </c>
      <c s="157" r="L359">
        <v>255</v>
      </c>
      <c s="157" r="M359"/>
      <c s="157" r="N359"/>
      <c s="157" r="O359"/>
    </row>
    <row customHeight="1" r="360" ht="15.0">
      <c t="s" s="157" r="A360">
        <v>89</v>
      </c>
      <c s="157" r="B360">
        <v>17</v>
      </c>
      <c s="157" r="C360">
        <v>120</v>
      </c>
      <c t="s" s="157" r="D360">
        <v>1431</v>
      </c>
      <c t="s" s="157" r="E360">
        <v>823</v>
      </c>
      <c t="s" s="157" r="F360">
        <v>1432</v>
      </c>
      <c t="s" s="100" r="G360">
        <v>825</v>
      </c>
      <c t="s" s="100" r="H360">
        <v>826</v>
      </c>
      <c s="100" r="I360"/>
      <c s="100" r="J360"/>
      <c s="157" r="K360">
        <f>(I360-J360)/10</f>
        <v>0</v>
      </c>
      <c s="157" r="L360">
        <v>255</v>
      </c>
      <c s="157" r="M360"/>
      <c s="157" r="N360"/>
      <c s="157" r="O360"/>
    </row>
    <row customHeight="1" r="361" ht="15.0">
      <c t="s" s="157" r="A361">
        <v>89</v>
      </c>
      <c s="157" r="B361">
        <v>17</v>
      </c>
      <c s="157" r="C361">
        <v>120</v>
      </c>
      <c t="s" s="157" r="D361">
        <v>1433</v>
      </c>
      <c t="s" s="157" r="E361">
        <v>823</v>
      </c>
      <c t="s" s="157" r="F361">
        <v>1434</v>
      </c>
      <c t="s" s="100" r="G361">
        <v>825</v>
      </c>
      <c t="s" s="100" r="H361">
        <v>826</v>
      </c>
      <c s="100" r="I361"/>
      <c s="100" r="J361"/>
      <c s="157" r="K361">
        <f>(I361-J361)/10</f>
        <v>0</v>
      </c>
      <c s="157" r="L361">
        <v>255</v>
      </c>
      <c s="157" r="M361"/>
      <c s="157" r="N361"/>
      <c s="157" r="O361"/>
    </row>
    <row customHeight="1" r="362" ht="15.0">
      <c t="s" s="157" r="A362">
        <v>89</v>
      </c>
      <c s="157" r="B362">
        <v>17</v>
      </c>
      <c s="157" r="C362">
        <v>120</v>
      </c>
      <c t="s" s="157" r="D362">
        <v>1435</v>
      </c>
      <c t="s" s="157" r="E362">
        <v>830</v>
      </c>
      <c t="s" s="157" r="F362">
        <v>1436</v>
      </c>
      <c t="s" s="100" r="G362">
        <v>847</v>
      </c>
      <c t="s" s="100" r="H362">
        <v>848</v>
      </c>
      <c s="100" r="I362"/>
      <c s="100" r="J362"/>
      <c s="157" r="K362">
        <f>(I362-J362)/10</f>
        <v>0</v>
      </c>
      <c s="157" r="L362">
        <v>255</v>
      </c>
      <c s="157" r="M362"/>
      <c s="157" r="N362"/>
      <c s="157" r="O362"/>
    </row>
    <row customHeight="1" r="363" ht="15.0">
      <c t="s" s="157" r="A363">
        <v>89</v>
      </c>
      <c s="157" r="B363">
        <v>17</v>
      </c>
      <c s="157" r="C363">
        <v>120</v>
      </c>
      <c t="s" s="157" r="D363">
        <v>1437</v>
      </c>
      <c t="s" s="157" r="E363">
        <v>830</v>
      </c>
      <c t="s" s="157" r="F363">
        <v>1438</v>
      </c>
      <c t="s" s="100" r="G363">
        <v>825</v>
      </c>
      <c t="s" s="100" r="H363">
        <v>826</v>
      </c>
      <c s="100" r="I363"/>
      <c s="100" r="J363"/>
      <c s="157" r="K363">
        <f>(I363-J363)/10</f>
        <v>0</v>
      </c>
      <c s="157" r="L363">
        <v>255</v>
      </c>
      <c s="157" r="M363"/>
      <c s="157" r="N363"/>
      <c s="157" r="O363"/>
    </row>
    <row customHeight="1" r="364" ht="15.0">
      <c t="s" s="157" r="A364">
        <v>89</v>
      </c>
      <c s="157" r="B364">
        <v>17</v>
      </c>
      <c s="157" r="C364">
        <v>120</v>
      </c>
      <c t="s" s="157" r="D364">
        <v>1439</v>
      </c>
      <c t="s" s="157" r="E364">
        <v>830</v>
      </c>
      <c t="s" s="157" r="F364">
        <v>1440</v>
      </c>
      <c t="s" s="100" r="G364">
        <v>825</v>
      </c>
      <c t="s" s="100" r="H364">
        <v>826</v>
      </c>
      <c s="100" r="I364"/>
      <c s="100" r="J364"/>
      <c s="157" r="K364">
        <f>(I364-J364)/10</f>
        <v>0</v>
      </c>
      <c s="157" r="L364">
        <v>255</v>
      </c>
      <c s="157" r="M364"/>
      <c s="157" r="N364"/>
      <c s="157" r="O364"/>
    </row>
    <row customHeight="1" r="365" ht="15.0">
      <c t="s" s="157" r="A365">
        <v>89</v>
      </c>
      <c s="157" r="B365">
        <v>17</v>
      </c>
      <c s="157" r="C365">
        <v>120</v>
      </c>
      <c t="s" s="157" r="D365">
        <v>1441</v>
      </c>
      <c t="s" s="157" r="E365">
        <v>830</v>
      </c>
      <c t="s" s="157" r="F365">
        <v>1442</v>
      </c>
      <c t="s" s="100" r="G365">
        <v>847</v>
      </c>
      <c t="s" s="100" r="H365">
        <v>848</v>
      </c>
      <c s="100" r="I365"/>
      <c s="100" r="J365"/>
      <c s="157" r="K365">
        <f>(I365-J365)/10</f>
        <v>0</v>
      </c>
      <c s="157" r="L365">
        <v>255</v>
      </c>
      <c s="157" r="M365"/>
      <c s="157" r="N365"/>
      <c s="157" r="O365"/>
    </row>
    <row customHeight="1" r="366" ht="15.0">
      <c t="s" s="157" r="A366">
        <v>89</v>
      </c>
      <c s="157" r="B366">
        <v>17</v>
      </c>
      <c s="157" r="C366">
        <v>120</v>
      </c>
      <c t="s" s="157" r="D366">
        <v>1443</v>
      </c>
      <c t="s" s="157" r="E366">
        <v>830</v>
      </c>
      <c t="s" s="157" r="F366">
        <v>1444</v>
      </c>
      <c t="s" s="100" r="G366">
        <v>826</v>
      </c>
      <c t="s" s="100" r="H366">
        <v>826</v>
      </c>
      <c s="100" r="I366"/>
      <c s="100" r="J366"/>
      <c s="157" r="K366">
        <f>(I366-J366)/10</f>
        <v>0</v>
      </c>
      <c s="157" r="L366">
        <v>255</v>
      </c>
      <c s="157" r="M366"/>
      <c s="157" r="N366"/>
      <c s="157" r="O366"/>
    </row>
    <row customHeight="1" r="367" ht="15.0">
      <c t="s" s="157" r="A367">
        <v>89</v>
      </c>
      <c s="157" r="B367">
        <v>17</v>
      </c>
      <c s="157" r="C367">
        <v>120</v>
      </c>
      <c t="s" s="157" r="D367">
        <v>1445</v>
      </c>
      <c t="s" s="157" r="E367">
        <v>830</v>
      </c>
      <c t="s" s="157" r="F367">
        <v>1446</v>
      </c>
      <c t="s" s="100" r="G367">
        <v>847</v>
      </c>
      <c t="s" s="100" r="H367">
        <v>848</v>
      </c>
      <c s="100" r="I367"/>
      <c s="100" r="J367"/>
      <c s="157" r="K367">
        <f>(I367-J367)/10</f>
        <v>0</v>
      </c>
      <c s="157" r="L367">
        <v>255</v>
      </c>
      <c s="157" r="M367"/>
      <c s="157" r="N367"/>
      <c s="157" r="O367"/>
    </row>
    <row customHeight="1" r="368" ht="15.0">
      <c t="s" s="157" r="A368">
        <v>89</v>
      </c>
      <c s="157" r="B368">
        <v>17</v>
      </c>
      <c s="157" r="C368">
        <v>120</v>
      </c>
      <c t="s" s="157" r="D368">
        <v>1447</v>
      </c>
      <c t="s" s="157" r="E368">
        <v>830</v>
      </c>
      <c t="s" s="157" r="F368">
        <v>1448</v>
      </c>
      <c t="s" s="100" r="G368">
        <v>1449</v>
      </c>
      <c t="s" s="100" r="H368">
        <v>980</v>
      </c>
      <c s="100" r="I368"/>
      <c s="100" r="J368"/>
      <c s="157" r="K368">
        <f>(I368-J368)/10</f>
        <v>0</v>
      </c>
      <c s="157" r="L368">
        <v>255</v>
      </c>
      <c s="157" r="M368"/>
      <c s="157" r="N368"/>
      <c s="157" r="O368"/>
    </row>
    <row customHeight="1" r="369" ht="15.0">
      <c t="s" s="157" r="A369">
        <v>89</v>
      </c>
      <c s="157" r="B369">
        <v>17</v>
      </c>
      <c s="157" r="C369">
        <v>120</v>
      </c>
      <c t="s" s="157" r="D369">
        <v>1450</v>
      </c>
      <c t="s" s="157" r="E369">
        <v>830</v>
      </c>
      <c t="s" s="157" r="F369">
        <v>1451</v>
      </c>
      <c t="s" s="100" r="G369">
        <v>1402</v>
      </c>
      <c t="s" s="100" r="H369">
        <v>980</v>
      </c>
      <c s="100" r="I369"/>
      <c s="100" r="J369"/>
      <c s="157" r="K369">
        <f>(I369-J369)/10</f>
        <v>0</v>
      </c>
      <c s="157" r="L369">
        <v>255</v>
      </c>
      <c s="157" r="M369"/>
      <c s="157" r="N369"/>
      <c s="157" r="O369"/>
    </row>
    <row customHeight="1" r="370" ht="15.0">
      <c t="s" s="157" r="A370">
        <v>89</v>
      </c>
      <c s="157" r="B370">
        <v>17</v>
      </c>
      <c s="157" r="C370">
        <v>120</v>
      </c>
      <c t="s" s="157" r="D370">
        <v>1452</v>
      </c>
      <c t="s" s="157" r="E370">
        <v>830</v>
      </c>
      <c t="s" s="157" r="F370">
        <v>1453</v>
      </c>
      <c t="s" s="100" r="G370">
        <v>847</v>
      </c>
      <c t="s" s="100" r="H370">
        <v>848</v>
      </c>
      <c s="100" r="I370"/>
      <c s="100" r="J370"/>
      <c s="157" r="K370">
        <f>(I370-J370)/10</f>
        <v>0</v>
      </c>
      <c s="157" r="L370">
        <v>255</v>
      </c>
      <c s="157" r="M370"/>
      <c s="157" r="N370"/>
      <c s="157" r="O370"/>
    </row>
    <row customHeight="1" r="371" ht="15.0">
      <c t="s" s="157" r="A371">
        <v>89</v>
      </c>
      <c s="157" r="B371">
        <v>17</v>
      </c>
      <c s="157" r="C371">
        <v>120</v>
      </c>
      <c t="s" s="157" r="D371">
        <v>1454</v>
      </c>
      <c t="s" s="157" r="E371">
        <v>830</v>
      </c>
      <c t="s" s="157" r="F371">
        <v>1455</v>
      </c>
      <c t="s" s="100" r="G371">
        <v>1402</v>
      </c>
      <c t="s" s="100" r="H371">
        <v>980</v>
      </c>
      <c s="100" r="I371"/>
      <c s="100" r="J371"/>
      <c s="157" r="K371">
        <f>(I371-J371)/10</f>
        <v>0</v>
      </c>
      <c s="157" r="L371">
        <v>255</v>
      </c>
      <c s="157" r="M371"/>
      <c s="157" r="N371"/>
      <c s="157" r="O371"/>
    </row>
    <row customHeight="1" r="372" ht="15.0">
      <c t="s" s="157" r="A372">
        <v>89</v>
      </c>
      <c s="157" r="B372">
        <v>17</v>
      </c>
      <c s="157" r="C372">
        <v>120</v>
      </c>
      <c t="s" s="157" r="D372">
        <v>1456</v>
      </c>
      <c t="s" s="157" r="E372">
        <v>830</v>
      </c>
      <c t="s" s="157" r="F372">
        <v>1457</v>
      </c>
      <c t="s" s="100" r="G372">
        <v>1402</v>
      </c>
      <c t="s" s="100" r="H372">
        <v>980</v>
      </c>
      <c s="100" r="I372"/>
      <c s="100" r="J372"/>
      <c s="157" r="K372">
        <f>(I372-J372)/10</f>
        <v>0</v>
      </c>
      <c s="157" r="L372">
        <v>255</v>
      </c>
      <c s="157" r="M372"/>
      <c s="157" r="N372"/>
      <c s="157" r="O372"/>
    </row>
    <row customHeight="1" r="373" ht="15.0">
      <c t="s" s="157" r="A373">
        <v>89</v>
      </c>
      <c s="157" r="B373">
        <v>17</v>
      </c>
      <c s="157" r="C373">
        <v>120</v>
      </c>
      <c t="s" s="157" r="D373">
        <v>1458</v>
      </c>
      <c t="s" s="157" r="E373">
        <v>830</v>
      </c>
      <c t="s" s="157" r="F373">
        <v>1459</v>
      </c>
      <c t="s" s="100" r="G373">
        <v>1402</v>
      </c>
      <c t="s" s="100" r="H373">
        <v>980</v>
      </c>
      <c s="100" r="I373"/>
      <c s="100" r="J373"/>
      <c s="157" r="K373">
        <f>(I373-J373)/10</f>
        <v>0</v>
      </c>
      <c s="157" r="L373">
        <v>255</v>
      </c>
      <c s="157" r="M373"/>
      <c s="157" r="N373"/>
      <c s="157" r="O373"/>
    </row>
    <row customHeight="1" r="374" ht="15.0">
      <c t="s" s="157" r="A374">
        <v>89</v>
      </c>
      <c s="157" r="B374">
        <v>17</v>
      </c>
      <c s="157" r="C374">
        <v>120</v>
      </c>
      <c t="s" s="157" r="D374">
        <v>1460</v>
      </c>
      <c t="s" s="157" r="E374">
        <v>830</v>
      </c>
      <c t="s" s="157" r="F374">
        <v>1461</v>
      </c>
      <c t="s" s="100" r="G374">
        <v>1402</v>
      </c>
      <c t="s" s="100" r="H374">
        <v>980</v>
      </c>
      <c s="100" r="I374"/>
      <c s="100" r="J374"/>
      <c s="157" r="K374">
        <f>(I374-J374)/10</f>
        <v>0</v>
      </c>
      <c s="157" r="L374">
        <v>255</v>
      </c>
      <c s="157" r="M374"/>
      <c s="157" r="N374"/>
      <c s="157" r="O374"/>
    </row>
    <row customHeight="1" r="375" ht="15.0">
      <c t="s" s="157" r="A375">
        <v>89</v>
      </c>
      <c s="157" r="B375">
        <v>17</v>
      </c>
      <c s="157" r="C375">
        <v>120</v>
      </c>
      <c t="s" s="157" r="D375">
        <v>1462</v>
      </c>
      <c t="s" s="157" r="E375">
        <v>830</v>
      </c>
      <c t="s" s="157" r="F375">
        <v>1463</v>
      </c>
      <c t="s" s="100" r="G375">
        <v>1402</v>
      </c>
      <c t="s" s="100" r="H375">
        <v>980</v>
      </c>
      <c s="100" r="I375"/>
      <c s="100" r="J375"/>
      <c s="157" r="K375">
        <f>(I375-J375)/10</f>
        <v>0</v>
      </c>
      <c s="157" r="L375">
        <v>255</v>
      </c>
      <c s="157" r="M375"/>
      <c s="157" r="N375"/>
      <c s="157" r="O375"/>
    </row>
    <row customHeight="1" r="376" ht="15.0">
      <c t="s" s="157" r="A376">
        <v>89</v>
      </c>
      <c s="157" r="B376">
        <v>17</v>
      </c>
      <c s="157" r="C376">
        <v>120</v>
      </c>
      <c t="s" s="157" r="D376">
        <v>1464</v>
      </c>
      <c t="s" s="157" r="E376">
        <v>830</v>
      </c>
      <c t="s" s="157" r="F376">
        <v>1465</v>
      </c>
      <c t="s" s="100" r="G376">
        <v>1402</v>
      </c>
      <c t="s" s="100" r="H376">
        <v>980</v>
      </c>
      <c s="100" r="I376"/>
      <c s="100" r="J376"/>
      <c s="157" r="K376">
        <f>(I376-J376)/10</f>
        <v>0</v>
      </c>
      <c s="157" r="L376">
        <v>255</v>
      </c>
      <c s="157" r="M376"/>
      <c s="157" r="N376"/>
      <c s="157" r="O376"/>
    </row>
    <row customHeight="1" r="377" ht="15.0">
      <c t="s" s="157" r="A377">
        <v>89</v>
      </c>
      <c s="157" r="B377">
        <v>17</v>
      </c>
      <c s="157" r="C377">
        <v>120</v>
      </c>
      <c t="s" s="157" r="D377">
        <v>1466</v>
      </c>
      <c t="s" s="157" r="E377">
        <v>830</v>
      </c>
      <c t="s" s="157" r="F377">
        <v>1467</v>
      </c>
      <c t="s" s="100" r="G377">
        <v>1402</v>
      </c>
      <c t="s" s="100" r="H377">
        <v>980</v>
      </c>
      <c s="100" r="I377"/>
      <c s="100" r="J377"/>
      <c s="157" r="K377">
        <f>(I377-J377)/10</f>
        <v>0</v>
      </c>
      <c s="157" r="L377">
        <v>255</v>
      </c>
      <c s="157" r="M377"/>
      <c s="157" r="N377"/>
      <c s="157" r="O377"/>
    </row>
    <row customHeight="1" r="378" ht="15.0">
      <c s="157" r="A378"/>
      <c s="157" r="B378"/>
      <c s="157" r="C378"/>
      <c s="157" r="D378"/>
      <c s="157" r="E378"/>
      <c s="157" r="F378"/>
      <c s="100" r="G378"/>
      <c s="100" r="H378"/>
      <c s="100" r="I378"/>
      <c s="100" r="J378"/>
      <c s="157" r="K378">
        <f>(I378-J378)/10</f>
        <v>0</v>
      </c>
      <c s="157" r="L378"/>
      <c s="157" r="M378"/>
      <c s="157" r="N378"/>
      <c s="157" r="O378"/>
    </row>
    <row customHeight="1" r="379" ht="15.0">
      <c t="s" s="157" r="A379">
        <v>99</v>
      </c>
      <c s="157" r="B379">
        <v>18</v>
      </c>
      <c s="157" r="C379">
        <v>91</v>
      </c>
      <c t="s" s="157" r="D379">
        <v>103</v>
      </c>
      <c t="s" s="157" r="E379">
        <v>814</v>
      </c>
      <c t="s" s="157" r="F379">
        <v>107</v>
      </c>
      <c s="100" r="G379">
        <v>0</v>
      </c>
      <c s="100" r="H379">
        <v>10</v>
      </c>
      <c s="100" r="I379">
        <v>10</v>
      </c>
      <c s="100" r="J379">
        <v>0</v>
      </c>
      <c s="157" r="K379">
        <f>(I379-J379)/10</f>
        <v>1</v>
      </c>
      <c s="157" r="L379"/>
      <c s="157" r="M379"/>
      <c s="157" r="N379"/>
      <c t="s" s="157" r="O379">
        <v>964</v>
      </c>
    </row>
    <row customHeight="1" r="380" ht="15.0">
      <c t="s" s="157" r="A380">
        <v>99</v>
      </c>
      <c s="157" r="B380">
        <v>18</v>
      </c>
      <c s="157" r="C380">
        <v>91</v>
      </c>
      <c t="s" s="157" r="D380">
        <v>104</v>
      </c>
      <c t="s" s="157" r="E380">
        <v>814</v>
      </c>
      <c t="s" s="157" r="F380">
        <v>1468</v>
      </c>
      <c s="100" r="G380">
        <v>0</v>
      </c>
      <c s="100" r="H380">
        <v>10</v>
      </c>
      <c s="100" r="I380">
        <v>10</v>
      </c>
      <c s="100" r="J380">
        <v>0</v>
      </c>
      <c s="157" r="K380">
        <f>(I380-J380)/10</f>
        <v>1</v>
      </c>
      <c s="157" r="L380"/>
      <c s="157" r="M380"/>
      <c s="157" r="N380"/>
      <c t="s" s="157" r="O380">
        <v>964</v>
      </c>
    </row>
    <row customHeight="1" r="381" ht="15.0">
      <c t="s" s="157" r="A381">
        <v>99</v>
      </c>
      <c s="157" r="B381">
        <v>18</v>
      </c>
      <c s="157" r="C381">
        <v>91</v>
      </c>
      <c t="s" s="157" r="D381">
        <v>105</v>
      </c>
      <c t="s" s="15" r="E381">
        <v>814</v>
      </c>
      <c s="100" r="H381"/>
      <c s="100" r="I381"/>
      <c s="100" r="J381"/>
      <c s="157" r="K381">
        <f>(I381-J381)/10</f>
        <v>0</v>
      </c>
      <c s="157" r="L381"/>
      <c s="157" r="M381"/>
      <c s="157" r="N381"/>
      <c t="s" s="157" r="O381">
        <v>964</v>
      </c>
    </row>
    <row customHeight="1" r="382" ht="15.0">
      <c t="s" s="157" r="A382">
        <v>99</v>
      </c>
      <c s="157" r="B382">
        <v>18</v>
      </c>
      <c s="157" r="C382">
        <v>91</v>
      </c>
      <c t="s" s="157" r="D382">
        <v>106</v>
      </c>
      <c t="s" s="157" r="E382">
        <v>814</v>
      </c>
      <c s="157" r="F382"/>
      <c s="100" r="G382"/>
      <c s="100" r="H382"/>
      <c s="100" r="I382"/>
      <c s="100" r="J382"/>
      <c s="157" r="K382">
        <f>(I382-J382)/10</f>
        <v>0</v>
      </c>
      <c s="157" r="L382"/>
      <c s="157" r="M382"/>
      <c s="157" r="N382"/>
      <c t="s" s="157" r="O382">
        <v>964</v>
      </c>
    </row>
    <row customHeight="1" r="383" ht="15.0">
      <c t="s" s="157" r="A383">
        <v>99</v>
      </c>
      <c s="157" r="B383">
        <v>18</v>
      </c>
      <c s="157" r="C383">
        <v>91</v>
      </c>
      <c t="s" s="157" r="D383">
        <v>1469</v>
      </c>
      <c t="s" s="157" r="E383">
        <v>830</v>
      </c>
      <c t="s" s="157" r="F383">
        <v>1216</v>
      </c>
      <c t="s" s="100" r="G383">
        <v>825</v>
      </c>
      <c t="s" s="100" r="H383">
        <v>826</v>
      </c>
      <c s="100" r="I383"/>
      <c s="100" r="J383"/>
      <c s="157" r="K383">
        <f>(I383-J383)/10</f>
        <v>0</v>
      </c>
      <c s="157" r="L383">
        <v>255</v>
      </c>
      <c s="157" r="M383"/>
      <c s="157" r="N383"/>
      <c s="157" r="O383"/>
    </row>
    <row customHeight="1" r="384" ht="15.0">
      <c t="s" s="157" r="A384">
        <v>99</v>
      </c>
      <c s="157" r="B384">
        <v>18</v>
      </c>
      <c s="157" r="C384">
        <v>91</v>
      </c>
      <c t="s" s="157" r="D384">
        <v>1470</v>
      </c>
      <c t="s" s="157" r="E384">
        <v>830</v>
      </c>
      <c t="s" s="157" r="F384">
        <v>1218</v>
      </c>
      <c t="s" s="100" r="G384">
        <v>825</v>
      </c>
      <c t="s" s="100" r="H384">
        <v>826</v>
      </c>
      <c s="100" r="I384"/>
      <c s="100" r="J384"/>
      <c s="157" r="K384">
        <f>(I384-J384)/10</f>
        <v>0</v>
      </c>
      <c s="157" r="L384">
        <v>255</v>
      </c>
      <c s="157" r="M384"/>
      <c s="157" r="N384"/>
      <c s="157" r="O384"/>
    </row>
    <row customHeight="1" r="385" ht="15.0">
      <c t="s" s="157" r="A385">
        <v>99</v>
      </c>
      <c s="157" r="B385">
        <v>18</v>
      </c>
      <c s="157" r="C385">
        <v>91</v>
      </c>
      <c t="s" s="157" r="D385">
        <v>1471</v>
      </c>
      <c t="s" s="157" r="E385">
        <v>830</v>
      </c>
      <c t="s" s="157" r="F385">
        <v>1220</v>
      </c>
      <c t="s" s="100" r="G385">
        <v>825</v>
      </c>
      <c t="s" s="100" r="H385">
        <v>826</v>
      </c>
      <c s="100" r="I385"/>
      <c s="100" r="J385"/>
      <c s="157" r="K385">
        <f>(I385-J385)/10</f>
        <v>0</v>
      </c>
      <c s="157" r="L385">
        <v>255</v>
      </c>
      <c s="157" r="M385"/>
      <c s="157" r="N385"/>
      <c s="157" r="O385"/>
    </row>
    <row customHeight="1" r="386" ht="15.0">
      <c t="s" s="157" r="A386">
        <v>99</v>
      </c>
      <c s="157" r="B386">
        <v>18</v>
      </c>
      <c s="157" r="C386">
        <v>91</v>
      </c>
      <c t="s" s="157" r="D386">
        <v>1472</v>
      </c>
      <c t="s" s="157" r="E386">
        <v>830</v>
      </c>
      <c t="s" s="157" r="F386">
        <v>1222</v>
      </c>
      <c t="s" s="100" r="G386">
        <v>825</v>
      </c>
      <c t="s" s="100" r="H386">
        <v>826</v>
      </c>
      <c s="100" r="I386"/>
      <c s="100" r="J386"/>
      <c s="157" r="K386">
        <f>(I386-J386)/10</f>
        <v>0</v>
      </c>
      <c s="157" r="L386">
        <v>255</v>
      </c>
      <c s="157" r="M386"/>
      <c s="157" r="N386"/>
      <c s="157" r="O386"/>
    </row>
    <row customHeight="1" r="387" ht="15.0">
      <c t="s" s="157" r="A387">
        <v>99</v>
      </c>
      <c s="157" r="B387">
        <v>18</v>
      </c>
      <c s="157" r="C387">
        <v>91</v>
      </c>
      <c t="s" s="157" r="D387">
        <v>1473</v>
      </c>
      <c t="s" s="157" r="E387">
        <v>830</v>
      </c>
      <c t="s" s="157" r="F387">
        <v>1216</v>
      </c>
      <c t="s" s="100" r="G387">
        <v>825</v>
      </c>
      <c t="s" s="100" r="H387">
        <v>826</v>
      </c>
      <c s="100" r="I387"/>
      <c s="100" r="J387"/>
      <c s="157" r="K387">
        <f>(I387-J387)/10</f>
        <v>0</v>
      </c>
      <c s="157" r="L387">
        <v>255</v>
      </c>
      <c s="157" r="M387"/>
      <c s="157" r="N387"/>
      <c s="157" r="O387"/>
    </row>
    <row customHeight="1" r="388" ht="15.0">
      <c t="s" s="157" r="A388">
        <v>99</v>
      </c>
      <c s="157" r="B388">
        <v>18</v>
      </c>
      <c s="157" r="C388">
        <v>91</v>
      </c>
      <c t="s" s="157" r="D388">
        <v>1474</v>
      </c>
      <c t="s" s="157" r="E388">
        <v>830</v>
      </c>
      <c t="s" s="157" r="F388">
        <v>1218</v>
      </c>
      <c t="s" s="100" r="G388">
        <v>825</v>
      </c>
      <c t="s" s="100" r="H388">
        <v>826</v>
      </c>
      <c s="100" r="I388"/>
      <c s="100" r="J388"/>
      <c s="157" r="K388">
        <f>(I388-J388)/10</f>
        <v>0</v>
      </c>
      <c s="157" r="L388">
        <v>255</v>
      </c>
      <c s="157" r="M388"/>
      <c s="157" r="N388"/>
      <c s="157" r="O388"/>
    </row>
    <row customHeight="1" r="389" ht="15.0">
      <c t="s" s="157" r="A389">
        <v>99</v>
      </c>
      <c s="157" r="B389">
        <v>18</v>
      </c>
      <c s="157" r="C389">
        <v>91</v>
      </c>
      <c t="s" s="157" r="D389">
        <v>1475</v>
      </c>
      <c t="s" s="157" r="E389">
        <v>830</v>
      </c>
      <c t="s" s="157" r="F389">
        <v>1220</v>
      </c>
      <c t="s" s="100" r="G389">
        <v>825</v>
      </c>
      <c t="s" s="100" r="H389">
        <v>826</v>
      </c>
      <c s="100" r="I389"/>
      <c s="100" r="J389"/>
      <c s="157" r="K389">
        <f>(I389-J389)/10</f>
        <v>0</v>
      </c>
      <c s="157" r="L389">
        <v>255</v>
      </c>
      <c s="157" r="M389"/>
      <c s="157" r="N389"/>
      <c s="157" r="O389"/>
    </row>
    <row customHeight="1" r="390" ht="15.0">
      <c t="s" s="157" r="A390">
        <v>99</v>
      </c>
      <c s="157" r="B390">
        <v>18</v>
      </c>
      <c s="157" r="C390">
        <v>91</v>
      </c>
      <c t="s" s="157" r="D390">
        <v>1476</v>
      </c>
      <c t="s" s="157" r="E390">
        <v>830</v>
      </c>
      <c t="s" s="157" r="F390">
        <v>1222</v>
      </c>
      <c t="s" s="100" r="G390">
        <v>825</v>
      </c>
      <c t="s" s="100" r="H390">
        <v>826</v>
      </c>
      <c s="100" r="I390"/>
      <c s="100" r="J390"/>
      <c s="157" r="K390">
        <f>(I390-J390)/10</f>
        <v>0</v>
      </c>
      <c s="157" r="L390">
        <v>255</v>
      </c>
      <c s="157" r="M390"/>
      <c s="157" r="N390"/>
      <c s="157" r="O390"/>
    </row>
    <row customHeight="1" r="391" ht="15.0">
      <c s="157" r="A391"/>
      <c s="157" r="B391"/>
      <c s="157" r="C391"/>
      <c s="157" r="D391"/>
      <c s="157" r="E391"/>
      <c s="157" r="F391"/>
      <c s="100" r="G391"/>
      <c s="100" r="H391"/>
      <c s="100" r="I391"/>
      <c s="100" r="J391"/>
      <c s="157" r="K391">
        <f>(I391-J391)/10</f>
        <v>0</v>
      </c>
      <c s="157" r="L391"/>
      <c s="157" r="M391"/>
      <c s="157" r="N391"/>
      <c s="157" r="O391"/>
    </row>
    <row customHeight="1" r="392" ht="15.0">
      <c t="s" s="157" r="A392">
        <v>99</v>
      </c>
      <c s="157" r="B392">
        <v>19</v>
      </c>
      <c s="157" r="C392">
        <v>115</v>
      </c>
      <c t="s" s="157" r="D392">
        <v>1477</v>
      </c>
      <c t="s" s="157" r="E392">
        <v>814</v>
      </c>
      <c t="s" s="157" r="F392">
        <v>1478</v>
      </c>
      <c s="100" r="G392">
        <v>-0.1</v>
      </c>
      <c s="100" r="H392">
        <v>41</v>
      </c>
      <c s="100" r="I392">
        <v>50</v>
      </c>
      <c s="100" r="J392">
        <v>0</v>
      </c>
      <c s="157" r="K392">
        <f>(I392-J392)/10</f>
        <v>5</v>
      </c>
      <c s="157" r="L392"/>
      <c s="157" r="M392"/>
      <c s="157" r="N392"/>
      <c s="157" r="O392"/>
    </row>
    <row customHeight="1" r="393" ht="15.0">
      <c t="s" s="157" r="A393">
        <v>99</v>
      </c>
      <c s="157" r="B393">
        <v>19</v>
      </c>
      <c s="157" r="C393">
        <v>115</v>
      </c>
      <c t="s" s="157" r="D393">
        <v>1479</v>
      </c>
      <c t="s" s="157" r="E393">
        <v>814</v>
      </c>
      <c t="s" s="157" r="F393">
        <v>1480</v>
      </c>
      <c s="100" r="G393">
        <v>0</v>
      </c>
      <c s="100" r="H393">
        <v>21.5</v>
      </c>
      <c s="100" r="I393">
        <v>50</v>
      </c>
      <c s="100" r="J393">
        <v>0</v>
      </c>
      <c s="157" r="K393">
        <f>(I393-J393)/10</f>
        <v>5</v>
      </c>
      <c s="157" r="L393"/>
      <c s="157" r="M393"/>
      <c s="157" r="N393"/>
      <c s="157" r="O393"/>
    </row>
    <row customHeight="1" r="394" ht="15.0">
      <c t="s" s="157" r="A394">
        <v>99</v>
      </c>
      <c s="157" r="B394">
        <v>19</v>
      </c>
      <c s="157" r="C394">
        <v>115</v>
      </c>
      <c t="s" s="157" r="D394">
        <v>1481</v>
      </c>
      <c t="s" s="157" r="E394">
        <v>814</v>
      </c>
      <c t="s" s="157" r="F394">
        <v>1482</v>
      </c>
      <c s="100" r="G394">
        <v>0</v>
      </c>
      <c s="100" r="H394">
        <v>31</v>
      </c>
      <c s="100" r="I394">
        <v>50</v>
      </c>
      <c s="100" r="J394">
        <v>0</v>
      </c>
      <c s="157" r="K394">
        <f>(I394-J394)/10</f>
        <v>5</v>
      </c>
      <c s="157" r="L394"/>
      <c s="157" r="M394"/>
      <c s="157" r="N394"/>
      <c s="157" r="O394"/>
    </row>
    <row customHeight="1" r="395" ht="15.0">
      <c t="s" s="157" r="A395">
        <v>99</v>
      </c>
      <c s="157" r="B395">
        <v>19</v>
      </c>
      <c s="157" r="C395">
        <v>115</v>
      </c>
      <c t="s" s="157" r="D395">
        <v>1483</v>
      </c>
      <c t="s" s="157" r="E395">
        <v>823</v>
      </c>
      <c t="s" s="157" r="F395">
        <v>1238</v>
      </c>
      <c t="s" s="100" r="G395">
        <v>825</v>
      </c>
      <c t="s" s="100" r="H395">
        <v>826</v>
      </c>
      <c s="100" r="I395"/>
      <c s="100" r="J395"/>
      <c s="157" r="K395">
        <f>(I395-J395)/10</f>
        <v>0</v>
      </c>
      <c s="157" r="L395">
        <v>255</v>
      </c>
      <c s="157" r="M395"/>
      <c s="157" r="N395"/>
      <c s="157" r="O395"/>
    </row>
    <row customHeight="1" r="396" ht="15.0">
      <c t="s" s="157" r="A396">
        <v>99</v>
      </c>
      <c s="157" r="B396">
        <v>19</v>
      </c>
      <c s="157" r="C396">
        <v>115</v>
      </c>
      <c t="s" s="157" r="D396">
        <v>1484</v>
      </c>
      <c t="s" s="157" r="E396">
        <v>823</v>
      </c>
      <c t="s" s="157" r="F396">
        <v>1240</v>
      </c>
      <c t="s" s="100" r="G396">
        <v>825</v>
      </c>
      <c t="s" s="100" r="H396">
        <v>826</v>
      </c>
      <c s="100" r="I396"/>
      <c s="100" r="J396"/>
      <c s="157" r="K396">
        <f>(I396-J396)/10</f>
        <v>0</v>
      </c>
      <c s="157" r="L396">
        <v>255</v>
      </c>
      <c s="157" r="M396"/>
      <c s="157" r="N396"/>
      <c s="157" r="O396"/>
    </row>
    <row customHeight="1" r="397" ht="15.0">
      <c t="s" s="157" r="A397">
        <v>99</v>
      </c>
      <c s="157" r="B397">
        <v>19</v>
      </c>
      <c s="157" r="C397">
        <v>115</v>
      </c>
      <c t="s" s="157" r="D397">
        <v>1485</v>
      </c>
      <c t="s" s="157" r="E397">
        <v>830</v>
      </c>
      <c t="s" s="157" r="F397">
        <v>1242</v>
      </c>
      <c t="s" s="100" r="G397">
        <v>847</v>
      </c>
      <c t="s" s="100" r="H397">
        <v>848</v>
      </c>
      <c s="100" r="I397"/>
      <c s="100" r="J397"/>
      <c s="157" r="K397">
        <f>(I397-J397)/10</f>
        <v>0</v>
      </c>
      <c s="157" r="L397">
        <v>255</v>
      </c>
      <c s="157" r="M397"/>
      <c s="157" r="N397"/>
      <c s="157" r="O397"/>
    </row>
    <row customHeight="1" r="398" ht="15.0">
      <c t="s" s="157" r="A398">
        <v>99</v>
      </c>
      <c s="157" r="B398">
        <v>19</v>
      </c>
      <c s="157" r="C398">
        <v>115</v>
      </c>
      <c t="s" s="157" r="D398">
        <v>1486</v>
      </c>
      <c t="s" s="157" r="E398">
        <v>830</v>
      </c>
      <c t="s" s="157" r="F398">
        <v>1244</v>
      </c>
      <c t="s" s="100" r="G398">
        <v>825</v>
      </c>
      <c t="s" s="100" r="H398">
        <v>826</v>
      </c>
      <c s="100" r="I398"/>
      <c s="100" r="J398"/>
      <c s="157" r="K398">
        <f>(I398-J398)/10</f>
        <v>0</v>
      </c>
      <c s="157" r="L398">
        <v>0</v>
      </c>
      <c s="157" r="M398"/>
      <c s="157" r="N398"/>
      <c s="157" r="O398"/>
    </row>
    <row customHeight="1" r="399" ht="15.0">
      <c t="s" s="157" r="A399">
        <v>99</v>
      </c>
      <c s="157" r="B399">
        <v>19</v>
      </c>
      <c s="157" r="C399">
        <v>115</v>
      </c>
      <c t="s" s="157" r="D399">
        <v>1487</v>
      </c>
      <c t="s" s="157" r="E399">
        <v>830</v>
      </c>
      <c t="s" s="157" r="F399">
        <v>1246</v>
      </c>
      <c t="s" s="100" r="G399">
        <v>825</v>
      </c>
      <c t="s" s="100" r="H399">
        <v>826</v>
      </c>
      <c s="100" r="I399"/>
      <c s="100" r="J399"/>
      <c s="157" r="K399">
        <f>(I399-J399)/10</f>
        <v>0</v>
      </c>
      <c s="157" r="L399">
        <v>0</v>
      </c>
      <c s="157" r="M399"/>
      <c s="157" r="N399"/>
      <c s="157" r="O399"/>
    </row>
    <row customHeight="1" r="400" ht="15.0">
      <c t="s" s="157" r="A400">
        <v>99</v>
      </c>
      <c s="157" r="B400">
        <v>19</v>
      </c>
      <c s="157" r="C400">
        <v>115</v>
      </c>
      <c t="s" s="157" r="D400">
        <v>1488</v>
      </c>
      <c t="s" s="157" r="E400">
        <v>830</v>
      </c>
      <c t="s" s="157" r="F400">
        <v>1248</v>
      </c>
      <c t="s" s="100" r="G400">
        <v>847</v>
      </c>
      <c t="s" s="100" r="H400">
        <v>848</v>
      </c>
      <c s="100" r="I400"/>
      <c s="100" r="J400"/>
      <c s="157" r="K400">
        <f>(I400-J400)/10</f>
        <v>0</v>
      </c>
      <c s="157" r="L400">
        <v>255</v>
      </c>
      <c s="157" r="M400"/>
      <c s="157" r="N400"/>
      <c s="157" r="O400"/>
    </row>
    <row customHeight="1" r="401" ht="15.0">
      <c t="s" s="157" r="A401">
        <v>99</v>
      </c>
      <c s="157" r="B401">
        <v>19</v>
      </c>
      <c s="157" r="C401">
        <v>115</v>
      </c>
      <c t="s" s="157" r="D401">
        <v>1489</v>
      </c>
      <c t="s" s="157" r="E401">
        <v>830</v>
      </c>
      <c t="s" s="157" r="F401">
        <v>1490</v>
      </c>
      <c t="s" s="100" r="G401">
        <v>825</v>
      </c>
      <c t="s" s="100" r="H401">
        <v>826</v>
      </c>
      <c s="100" r="I401"/>
      <c s="100" r="J401"/>
      <c s="157" r="K401">
        <f>(I401-J401)/10</f>
        <v>0</v>
      </c>
      <c s="157" r="L401">
        <v>255</v>
      </c>
      <c s="157" r="M401"/>
      <c s="157" r="N401"/>
      <c s="157" r="O401"/>
    </row>
    <row customHeight="1" r="402" ht="15.0">
      <c t="s" s="157" r="A402">
        <v>99</v>
      </c>
      <c s="157" r="B402">
        <v>19</v>
      </c>
      <c s="157" r="C402">
        <v>115</v>
      </c>
      <c t="s" s="157" r="D402">
        <v>1491</v>
      </c>
      <c t="s" s="157" r="E402">
        <v>830</v>
      </c>
      <c t="s" s="157" r="F402">
        <v>1492</v>
      </c>
      <c t="s" s="100" r="G402">
        <v>847</v>
      </c>
      <c t="s" s="100" r="H402">
        <v>848</v>
      </c>
      <c s="100" r="I402"/>
      <c s="100" r="J402"/>
      <c s="157" r="K402">
        <f>(I402-J402)/10</f>
        <v>0</v>
      </c>
      <c s="157" r="L402">
        <v>255</v>
      </c>
      <c s="157" r="M402"/>
      <c s="157" r="N402"/>
      <c s="157" r="O402"/>
    </row>
    <row customHeight="1" r="403" ht="15.0">
      <c t="s" s="157" r="A403">
        <v>99</v>
      </c>
      <c s="157" r="B403">
        <v>19</v>
      </c>
      <c s="157" r="C403">
        <v>115</v>
      </c>
      <c t="s" s="157" r="D403">
        <v>1493</v>
      </c>
      <c t="s" s="157" r="E403">
        <v>830</v>
      </c>
      <c t="s" s="157" r="F403">
        <v>1254</v>
      </c>
      <c t="s" s="100" r="G403">
        <v>825</v>
      </c>
      <c t="s" s="100" r="H403">
        <v>826</v>
      </c>
      <c s="100" r="I403"/>
      <c s="100" r="J403"/>
      <c s="157" r="K403">
        <f>(I403-J403)/10</f>
        <v>0</v>
      </c>
      <c s="157" r="L403">
        <v>255</v>
      </c>
      <c s="157" r="M403"/>
      <c s="157" r="N403"/>
      <c s="157" r="O403"/>
    </row>
    <row customHeight="1" r="404" ht="15.0">
      <c t="s" s="157" r="A404">
        <v>99</v>
      </c>
      <c s="157" r="B404">
        <v>19</v>
      </c>
      <c s="157" r="C404">
        <v>115</v>
      </c>
      <c t="s" s="157" r="D404">
        <v>1494</v>
      </c>
      <c t="s" s="157" r="E404">
        <v>830</v>
      </c>
      <c t="s" s="157" r="F404">
        <v>1256</v>
      </c>
      <c t="s" s="100" r="G404">
        <v>889</v>
      </c>
      <c t="s" s="100" r="H404">
        <v>890</v>
      </c>
      <c s="100" r="I404"/>
      <c s="100" r="J404"/>
      <c s="157" r="K404">
        <f>(I404-J404)/10</f>
        <v>0</v>
      </c>
      <c s="157" r="L404">
        <v>255</v>
      </c>
      <c s="157" r="M404"/>
      <c s="157" r="N404"/>
      <c s="157" r="O404"/>
    </row>
    <row customHeight="1" r="405" ht="15.0">
      <c t="s" s="157" r="A405">
        <v>99</v>
      </c>
      <c s="157" r="B405">
        <v>19</v>
      </c>
      <c s="157" r="C405">
        <v>115</v>
      </c>
      <c t="s" s="157" r="D405">
        <v>1495</v>
      </c>
      <c t="s" s="157" r="E405">
        <v>830</v>
      </c>
      <c t="s" s="157" r="F405">
        <v>1496</v>
      </c>
      <c t="s" s="100" r="G405">
        <v>825</v>
      </c>
      <c t="s" s="100" r="H405">
        <v>826</v>
      </c>
      <c s="100" r="I405"/>
      <c s="100" r="J405"/>
      <c s="157" r="K405">
        <f>(I405-J405)/10</f>
        <v>0</v>
      </c>
      <c s="157" r="L405">
        <v>255</v>
      </c>
      <c s="157" r="M405"/>
      <c s="157" r="N405"/>
      <c s="157" r="O405"/>
    </row>
    <row customHeight="1" r="406" ht="15.0">
      <c t="s" s="157" r="A406">
        <v>99</v>
      </c>
      <c s="157" r="B406">
        <v>19</v>
      </c>
      <c s="157" r="C406">
        <v>115</v>
      </c>
      <c t="s" s="157" r="D406">
        <v>1497</v>
      </c>
      <c t="s" s="157" r="E406">
        <v>830</v>
      </c>
      <c t="s" s="157" r="F406">
        <v>1260</v>
      </c>
      <c t="s" s="100" r="G406">
        <v>825</v>
      </c>
      <c t="s" s="100" r="H406">
        <v>826</v>
      </c>
      <c s="100" r="I406"/>
      <c s="100" r="J406"/>
      <c s="157" r="K406">
        <f>(I406-J406)/10</f>
        <v>0</v>
      </c>
      <c s="157" r="L406">
        <v>255</v>
      </c>
      <c s="157" r="M406"/>
      <c s="157" r="N406"/>
      <c s="157" r="O406"/>
    </row>
    <row customHeight="1" r="407" ht="15.0">
      <c t="s" s="157" r="A407">
        <v>99</v>
      </c>
      <c s="157" r="B407">
        <v>19</v>
      </c>
      <c s="157" r="C407">
        <v>115</v>
      </c>
      <c t="s" s="157" r="D407">
        <v>1498</v>
      </c>
      <c t="s" s="157" r="E407">
        <v>830</v>
      </c>
      <c t="s" s="157" r="F407">
        <v>1499</v>
      </c>
      <c t="s" s="100" r="G407">
        <v>825</v>
      </c>
      <c t="s" s="100" r="H407">
        <v>826</v>
      </c>
      <c s="100" r="I407"/>
      <c s="100" r="J407"/>
      <c s="157" r="K407">
        <f>(I407-J407)/10</f>
        <v>0</v>
      </c>
      <c s="157" r="L407">
        <v>255</v>
      </c>
      <c s="157" r="M407"/>
      <c s="157" r="N407"/>
      <c s="157" r="O407"/>
    </row>
    <row customHeight="1" r="408" ht="15.0">
      <c t="s" s="157" r="A408">
        <v>99</v>
      </c>
      <c s="157" r="B408">
        <v>19</v>
      </c>
      <c s="157" r="C408">
        <v>115</v>
      </c>
      <c t="s" s="157" r="D408">
        <v>1500</v>
      </c>
      <c t="s" s="157" r="E408">
        <v>830</v>
      </c>
      <c t="s" s="157" r="F408">
        <v>1501</v>
      </c>
      <c t="s" s="100" r="G408">
        <v>825</v>
      </c>
      <c t="s" s="100" r="H408">
        <v>826</v>
      </c>
      <c s="100" r="I408"/>
      <c s="100" r="J408"/>
      <c s="157" r="K408">
        <f>(I408-J408)/10</f>
        <v>0</v>
      </c>
      <c s="157" r="L408">
        <v>255</v>
      </c>
      <c s="157" r="M408"/>
      <c s="157" r="N408"/>
      <c s="157" r="O408"/>
    </row>
    <row customHeight="1" r="409" ht="15.0">
      <c t="s" s="157" r="A409">
        <v>99</v>
      </c>
      <c s="157" r="B409">
        <v>19</v>
      </c>
      <c s="157" r="C409">
        <v>115</v>
      </c>
      <c t="s" s="157" r="D409">
        <v>1502</v>
      </c>
      <c t="s" s="157" r="E409">
        <v>830</v>
      </c>
      <c t="s" s="157" r="F409">
        <v>1322</v>
      </c>
      <c t="s" s="100" r="G409">
        <v>847</v>
      </c>
      <c t="s" s="100" r="H409">
        <v>848</v>
      </c>
      <c s="100" r="I409"/>
      <c s="100" r="J409"/>
      <c s="157" r="K409">
        <f>(I409-J409)/10</f>
        <v>0</v>
      </c>
      <c s="157" r="L409">
        <v>255</v>
      </c>
      <c s="157" r="M409"/>
      <c s="157" r="N409"/>
      <c s="157" r="O409"/>
    </row>
    <row customHeight="1" r="410" ht="15.0">
      <c t="s" s="157" r="A410">
        <v>99</v>
      </c>
      <c s="157" r="B410">
        <v>19</v>
      </c>
      <c s="157" r="C410">
        <v>115</v>
      </c>
      <c t="s" s="157" r="D410">
        <v>1503</v>
      </c>
      <c t="s" s="157" r="E410">
        <v>830</v>
      </c>
      <c t="s" s="157" r="F410">
        <v>1268</v>
      </c>
      <c t="s" s="100" r="G410">
        <v>825</v>
      </c>
      <c t="s" s="100" r="H410">
        <v>826</v>
      </c>
      <c s="100" r="I410"/>
      <c s="100" r="J410"/>
      <c s="157" r="K410">
        <f>(I410-J410)/10</f>
        <v>0</v>
      </c>
      <c s="157" r="L410">
        <v>255</v>
      </c>
      <c s="157" r="M410"/>
      <c s="157" r="N410"/>
      <c s="157" r="O410"/>
    </row>
    <row customHeight="1" r="411" ht="15.0">
      <c t="s" s="157" r="A411">
        <v>99</v>
      </c>
      <c s="157" r="B411">
        <v>19</v>
      </c>
      <c s="157" r="C411">
        <v>115</v>
      </c>
      <c t="s" s="157" r="D411">
        <v>1504</v>
      </c>
      <c t="s" s="157" r="E411">
        <v>830</v>
      </c>
      <c t="s" s="157" r="F411">
        <v>1270</v>
      </c>
      <c t="s" s="100" r="G411">
        <v>825</v>
      </c>
      <c t="s" s="100" r="H411">
        <v>826</v>
      </c>
      <c s="100" r="I411"/>
      <c s="100" r="J411"/>
      <c s="157" r="K411">
        <f>(I411-J411)/10</f>
        <v>0</v>
      </c>
      <c s="157" r="L411">
        <v>255</v>
      </c>
      <c s="157" r="M411"/>
      <c s="157" r="N411"/>
      <c s="157" r="O411"/>
    </row>
    <row customHeight="1" r="412" ht="15.0">
      <c t="s" s="157" r="A412">
        <v>99</v>
      </c>
      <c s="157" r="B412">
        <v>19</v>
      </c>
      <c s="157" r="C412">
        <v>115</v>
      </c>
      <c t="s" s="157" r="D412">
        <v>1505</v>
      </c>
      <c t="s" s="157" r="E412">
        <v>830</v>
      </c>
      <c t="s" s="157" r="F412">
        <v>1272</v>
      </c>
      <c t="s" s="100" r="G412">
        <v>825</v>
      </c>
      <c t="s" s="100" r="H412">
        <v>826</v>
      </c>
      <c s="100" r="I412"/>
      <c s="100" r="J412"/>
      <c s="157" r="K412">
        <f>(I412-J412)/10</f>
        <v>0</v>
      </c>
      <c s="157" r="L412">
        <v>0</v>
      </c>
      <c s="157" r="M412"/>
      <c s="157" r="N412"/>
      <c s="157" r="O412"/>
    </row>
    <row customHeight="1" r="413" ht="15.0">
      <c t="s" s="157" r="A413">
        <v>99</v>
      </c>
      <c s="157" r="B413">
        <v>19</v>
      </c>
      <c s="157" r="C413">
        <v>115</v>
      </c>
      <c t="s" s="157" r="D413">
        <v>1506</v>
      </c>
      <c t="s" s="157" r="E413">
        <v>830</v>
      </c>
      <c t="s" s="157" r="F413">
        <v>1507</v>
      </c>
      <c t="s" s="100" r="G413">
        <v>825</v>
      </c>
      <c t="s" s="100" r="H413">
        <v>826</v>
      </c>
      <c s="100" r="I413"/>
      <c s="100" r="J413"/>
      <c s="157" r="K413">
        <f>(I413-J413)/10</f>
        <v>0</v>
      </c>
      <c s="157" r="L413">
        <v>255</v>
      </c>
      <c s="157" r="M413"/>
      <c s="157" r="N413"/>
      <c s="157" r="O413"/>
    </row>
    <row customHeight="1" r="414" ht="15.0">
      <c t="s" s="157" r="A414">
        <v>99</v>
      </c>
      <c s="157" r="B414">
        <v>19</v>
      </c>
      <c s="157" r="C414">
        <v>115</v>
      </c>
      <c t="s" s="157" r="D414">
        <v>1508</v>
      </c>
      <c t="s" s="157" r="E414">
        <v>830</v>
      </c>
      <c t="s" s="157" r="F414">
        <v>1509</v>
      </c>
      <c t="s" s="100" r="G414">
        <v>825</v>
      </c>
      <c t="s" s="100" r="H414">
        <v>826</v>
      </c>
      <c s="100" r="I414"/>
      <c s="100" r="J414"/>
      <c s="157" r="K414">
        <f>(I414-J414)/10</f>
        <v>0</v>
      </c>
      <c s="157" r="L414">
        <v>255</v>
      </c>
      <c s="157" r="M414"/>
      <c s="157" r="N414"/>
      <c s="157" r="O414"/>
    </row>
    <row customHeight="1" r="415" ht="15.0">
      <c t="s" s="157" r="A415">
        <v>99</v>
      </c>
      <c s="157" r="B415">
        <v>19</v>
      </c>
      <c s="157" r="C415">
        <v>115</v>
      </c>
      <c t="s" s="157" r="D415">
        <v>1510</v>
      </c>
      <c t="s" s="157" r="E415">
        <v>830</v>
      </c>
      <c t="s" s="157" r="F415">
        <v>1511</v>
      </c>
      <c t="s" s="100" r="G415">
        <v>825</v>
      </c>
      <c t="s" s="100" r="H415">
        <v>826</v>
      </c>
      <c s="100" r="I415"/>
      <c s="100" r="J415"/>
      <c s="157" r="K415">
        <f>(I415-J415)/10</f>
        <v>0</v>
      </c>
      <c s="157" r="L415">
        <v>255</v>
      </c>
      <c s="157" r="M415"/>
      <c s="157" r="N415"/>
      <c s="157" r="O415"/>
    </row>
    <row customHeight="1" r="416" ht="15.0">
      <c s="157" r="A416"/>
      <c s="157" r="B416"/>
      <c s="157" r="C416"/>
      <c s="157" r="D416"/>
      <c s="157" r="E416"/>
      <c s="157" r="F416"/>
      <c s="100" r="G416"/>
      <c s="100" r="H416"/>
      <c s="100" r="I416"/>
      <c s="100" r="J416"/>
      <c s="157" r="K416">
        <f>(I416-J416)/10</f>
        <v>0</v>
      </c>
      <c s="157" r="L416"/>
      <c s="157" r="M416"/>
      <c s="157" r="N416"/>
      <c s="157" r="O416"/>
    </row>
    <row customHeight="1" r="417" ht="15.0">
      <c t="s" s="157" r="A417">
        <v>99</v>
      </c>
      <c s="157" r="B417">
        <v>20</v>
      </c>
      <c s="157" r="C417">
        <v>116</v>
      </c>
      <c t="s" s="157" r="D417">
        <v>1512</v>
      </c>
      <c t="s" s="157" r="E417">
        <v>802</v>
      </c>
      <c t="s" s="157" r="F417">
        <v>1280</v>
      </c>
      <c s="100" r="G417">
        <v>0</v>
      </c>
      <c s="100" r="H417">
        <v>40</v>
      </c>
      <c s="100" r="I417">
        <v>40</v>
      </c>
      <c s="100" r="J417">
        <v>0</v>
      </c>
      <c s="157" r="K417">
        <f>(I417-J417)/10</f>
        <v>4</v>
      </c>
      <c s="157" r="L417">
        <v>32</v>
      </c>
      <c s="100" r="M417">
        <v>7.995</v>
      </c>
      <c s="157" r="N417"/>
      <c s="157" r="O417"/>
    </row>
    <row customHeight="1" r="418" ht="15.0">
      <c t="s" s="157" r="A418">
        <v>99</v>
      </c>
      <c s="157" r="B418">
        <v>20</v>
      </c>
      <c s="157" r="C418">
        <v>116</v>
      </c>
      <c t="s" s="157" r="D418">
        <v>1513</v>
      </c>
      <c t="s" s="157" r="E418">
        <v>814</v>
      </c>
      <c t="s" s="157" r="F418">
        <v>1514</v>
      </c>
      <c s="100" r="G418">
        <v>-0.1</v>
      </c>
      <c s="100" r="H418">
        <v>28</v>
      </c>
      <c s="100" r="I418">
        <v>30</v>
      </c>
      <c s="100" r="J418">
        <v>0</v>
      </c>
      <c s="157" r="K418">
        <f>(I418-J418)/10</f>
        <v>3</v>
      </c>
      <c s="157" r="L418"/>
      <c s="157" r="M418"/>
      <c s="157" r="N418"/>
      <c s="157" r="O418"/>
    </row>
    <row customHeight="1" r="419" ht="15.0">
      <c t="s" s="157" r="A419">
        <v>99</v>
      </c>
      <c s="157" r="B419">
        <v>20</v>
      </c>
      <c s="157" r="C419">
        <v>116</v>
      </c>
      <c t="s" s="157" r="D419">
        <v>1515</v>
      </c>
      <c t="s" s="157" r="E419">
        <v>814</v>
      </c>
      <c t="s" s="157" r="F419">
        <v>1516</v>
      </c>
      <c s="100" r="G419">
        <v>-0.2</v>
      </c>
      <c s="100" r="H419">
        <v>25</v>
      </c>
      <c s="100" r="I419">
        <v>25</v>
      </c>
      <c s="100" r="J419">
        <v>0</v>
      </c>
      <c s="157" r="K419">
        <f>(I419-J419)/10</f>
        <v>2.5</v>
      </c>
      <c s="157" r="L419"/>
      <c s="157" r="M419"/>
      <c s="157" r="N419"/>
      <c s="157" r="O419"/>
    </row>
    <row customHeight="1" r="420" ht="15.0">
      <c t="s" s="157" r="A420">
        <v>99</v>
      </c>
      <c s="157" r="B420">
        <v>20</v>
      </c>
      <c s="157" r="C420">
        <v>116</v>
      </c>
      <c t="s" s="157" r="D420">
        <v>1517</v>
      </c>
      <c t="s" s="157" r="E420">
        <v>814</v>
      </c>
      <c t="s" s="157" r="F420">
        <v>1518</v>
      </c>
      <c s="100" r="G420">
        <v>-0.1</v>
      </c>
      <c s="100" r="H420">
        <v>40</v>
      </c>
      <c s="100" r="I420">
        <v>40</v>
      </c>
      <c s="100" r="J420">
        <v>0</v>
      </c>
      <c s="157" r="K420">
        <f>(I420-J420)/10</f>
        <v>4</v>
      </c>
      <c s="157" r="L420">
        <v>29.373</v>
      </c>
      <c s="157" r="M420"/>
      <c s="157" r="N420"/>
      <c s="157" r="O420"/>
    </row>
    <row customHeight="1" r="421" ht="15.0">
      <c t="s" s="157" r="A421">
        <v>99</v>
      </c>
      <c s="157" r="B421">
        <v>20</v>
      </c>
      <c s="157" r="C421">
        <v>116</v>
      </c>
      <c t="s" s="157" r="D421">
        <v>1519</v>
      </c>
      <c t="s" s="157" r="E421">
        <v>814</v>
      </c>
      <c t="s" s="157" r="F421">
        <v>1520</v>
      </c>
      <c s="100" r="G421">
        <v>-0.5</v>
      </c>
      <c s="100" r="H421">
        <v>250</v>
      </c>
      <c s="100" r="I421">
        <v>250</v>
      </c>
      <c s="100" r="J421">
        <v>0</v>
      </c>
      <c s="157" r="K421">
        <f>(I421-J421)/10</f>
        <v>25</v>
      </c>
      <c s="157" r="L421">
        <v>-0.191</v>
      </c>
      <c s="157" r="M421"/>
      <c s="157" r="N421"/>
      <c s="157" r="O421"/>
    </row>
    <row customHeight="1" r="422" ht="15.0">
      <c t="s" s="157" r="A422">
        <v>99</v>
      </c>
      <c s="157" r="B422">
        <v>20</v>
      </c>
      <c s="157" r="C422">
        <v>116</v>
      </c>
      <c t="s" s="157" r="D422">
        <v>1521</v>
      </c>
      <c t="s" s="157" r="E422">
        <v>823</v>
      </c>
      <c t="s" s="157" r="F422">
        <v>1290</v>
      </c>
      <c t="s" s="100" r="G422">
        <v>825</v>
      </c>
      <c t="s" s="100" r="H422">
        <v>826</v>
      </c>
      <c s="100" r="I422"/>
      <c s="100" r="J422"/>
      <c s="157" r="K422">
        <f>(I422-J422)/10</f>
        <v>0</v>
      </c>
      <c s="157" r="L422">
        <v>255</v>
      </c>
      <c s="157" r="M422"/>
      <c s="157" r="N422"/>
      <c s="157" r="O422"/>
    </row>
    <row customHeight="1" r="423" ht="15.0">
      <c t="s" s="157" r="A423">
        <v>99</v>
      </c>
      <c s="157" r="B423">
        <v>20</v>
      </c>
      <c s="157" r="C423">
        <v>116</v>
      </c>
      <c t="s" s="157" r="D423">
        <v>1522</v>
      </c>
      <c t="s" s="157" r="E423">
        <v>823</v>
      </c>
      <c t="s" s="157" r="F423">
        <v>1523</v>
      </c>
      <c t="s" s="100" r="G423">
        <v>825</v>
      </c>
      <c t="s" s="100" r="H423">
        <v>826</v>
      </c>
      <c s="100" r="I423"/>
      <c s="100" r="J423"/>
      <c s="157" r="K423">
        <f>(I423-J423)/10</f>
        <v>0</v>
      </c>
      <c s="157" r="L423">
        <v>255</v>
      </c>
      <c s="157" r="M423"/>
      <c s="157" r="N423"/>
      <c s="157" r="O423"/>
    </row>
    <row customHeight="1" r="424" ht="15.0">
      <c t="s" s="157" r="A424">
        <v>99</v>
      </c>
      <c s="157" r="B424">
        <v>20</v>
      </c>
      <c s="157" r="C424">
        <v>116</v>
      </c>
      <c t="s" s="157" r="D424">
        <v>1524</v>
      </c>
      <c t="s" s="157" r="E424">
        <v>823</v>
      </c>
      <c t="s" s="157" r="F424">
        <v>1525</v>
      </c>
      <c t="s" s="100" r="G424">
        <v>825</v>
      </c>
      <c t="s" s="100" r="H424">
        <v>826</v>
      </c>
      <c s="100" r="I424"/>
      <c s="100" r="J424"/>
      <c s="157" r="K424">
        <f>(I424-J424)/10</f>
        <v>0</v>
      </c>
      <c s="157" r="L424">
        <v>255</v>
      </c>
      <c s="157" r="M424"/>
      <c s="157" r="N424"/>
      <c s="157" r="O424"/>
    </row>
    <row customHeight="1" r="425" ht="15.0">
      <c t="s" s="157" r="A425">
        <v>99</v>
      </c>
      <c s="157" r="B425">
        <v>20</v>
      </c>
      <c s="157" r="C425">
        <v>116</v>
      </c>
      <c t="s" s="157" r="D425">
        <v>1526</v>
      </c>
      <c t="s" s="157" r="E425">
        <v>830</v>
      </c>
      <c t="s" s="157" r="F425">
        <v>1296</v>
      </c>
      <c t="s" s="100" r="G425">
        <v>825</v>
      </c>
      <c t="s" s="100" r="H425">
        <v>826</v>
      </c>
      <c s="100" r="I425"/>
      <c s="100" r="J425"/>
      <c s="157" r="K425">
        <f>(I425-J425)/10</f>
        <v>0</v>
      </c>
      <c s="157" r="L425">
        <v>0</v>
      </c>
      <c s="157" r="M425"/>
      <c s="157" r="N425"/>
      <c s="157" r="O425"/>
    </row>
    <row customHeight="1" r="426" ht="15.0">
      <c t="s" s="157" r="A426">
        <v>99</v>
      </c>
      <c s="157" r="B426">
        <v>20</v>
      </c>
      <c s="157" r="C426">
        <v>116</v>
      </c>
      <c t="s" s="157" r="D426">
        <v>1527</v>
      </c>
      <c t="s" s="157" r="E426">
        <v>830</v>
      </c>
      <c t="s" s="157" r="F426">
        <v>1298</v>
      </c>
      <c t="s" s="100" r="G426">
        <v>825</v>
      </c>
      <c t="s" s="100" r="H426">
        <v>826</v>
      </c>
      <c s="100" r="I426"/>
      <c s="100" r="J426"/>
      <c s="157" r="K426">
        <f>(I426-J426)/10</f>
        <v>0</v>
      </c>
      <c s="157" r="L426">
        <v>0</v>
      </c>
      <c s="157" r="M426"/>
      <c s="157" r="N426"/>
      <c s="157" r="O426"/>
    </row>
    <row customHeight="1" r="427" ht="15.0">
      <c t="s" s="157" r="A427">
        <v>99</v>
      </c>
      <c s="157" r="B427">
        <v>20</v>
      </c>
      <c s="157" r="C427">
        <v>116</v>
      </c>
      <c t="s" s="157" r="D427">
        <v>1528</v>
      </c>
      <c t="s" s="157" r="E427">
        <v>830</v>
      </c>
      <c t="s" s="157" r="F427">
        <v>1300</v>
      </c>
      <c t="s" s="100" r="G427">
        <v>825</v>
      </c>
      <c t="s" s="100" r="H427">
        <v>826</v>
      </c>
      <c s="100" r="I427"/>
      <c s="100" r="J427"/>
      <c s="157" r="K427">
        <f>(I427-J427)/10</f>
        <v>0</v>
      </c>
      <c s="157" r="L427">
        <v>255</v>
      </c>
      <c s="157" r="M427"/>
      <c s="157" r="N427"/>
      <c s="157" r="O427"/>
    </row>
    <row customHeight="1" r="428" ht="15.0">
      <c t="s" s="157" r="A428">
        <v>99</v>
      </c>
      <c s="157" r="B428">
        <v>20</v>
      </c>
      <c s="157" r="C428">
        <v>116</v>
      </c>
      <c t="s" s="157" r="D428">
        <v>1529</v>
      </c>
      <c t="s" s="157" r="E428">
        <v>830</v>
      </c>
      <c t="s" s="157" r="F428">
        <v>1530</v>
      </c>
      <c t="s" s="100" r="G428">
        <v>825</v>
      </c>
      <c t="s" s="100" r="H428">
        <v>826</v>
      </c>
      <c s="100" r="I428"/>
      <c s="100" r="J428"/>
      <c s="157" r="K428">
        <f>(I428-J428)/10</f>
        <v>0</v>
      </c>
      <c s="157" r="L428">
        <v>255</v>
      </c>
      <c s="157" r="M428"/>
      <c s="157" r="N428"/>
      <c s="157" r="O428"/>
    </row>
    <row customHeight="1" r="429" ht="15.0">
      <c t="s" s="157" r="A429">
        <v>99</v>
      </c>
      <c s="157" r="B429">
        <v>20</v>
      </c>
      <c s="157" r="C429">
        <v>116</v>
      </c>
      <c t="s" s="157" r="D429">
        <v>1531</v>
      </c>
      <c t="s" s="157" r="E429">
        <v>830</v>
      </c>
      <c t="s" s="157" r="F429">
        <v>1532</v>
      </c>
      <c t="s" s="100" r="G429">
        <v>847</v>
      </c>
      <c t="s" s="100" r="H429">
        <v>848</v>
      </c>
      <c s="100" r="I429"/>
      <c s="100" r="J429"/>
      <c s="157" r="K429">
        <f>(I429-J429)/10</f>
        <v>0</v>
      </c>
      <c s="157" r="L429">
        <v>255</v>
      </c>
      <c s="157" r="M429"/>
      <c s="157" r="N429"/>
      <c s="157" r="O429"/>
    </row>
    <row customHeight="1" r="430" ht="15.0">
      <c t="s" s="157" r="A430">
        <v>99</v>
      </c>
      <c s="157" r="B430">
        <v>20</v>
      </c>
      <c s="157" r="C430">
        <v>116</v>
      </c>
      <c t="s" s="157" r="D430">
        <v>1533</v>
      </c>
      <c t="s" s="157" r="E430">
        <v>830</v>
      </c>
      <c t="s" s="157" r="F430">
        <v>1534</v>
      </c>
      <c t="s" s="100" r="G430">
        <v>825</v>
      </c>
      <c t="s" s="100" r="H430">
        <v>826</v>
      </c>
      <c s="100" r="I430"/>
      <c s="100" r="J430"/>
      <c s="157" r="K430">
        <f>(I430-J430)/10</f>
        <v>0</v>
      </c>
      <c s="157" r="L430">
        <v>255</v>
      </c>
      <c s="157" r="M430"/>
      <c s="157" r="N430"/>
      <c s="157" r="O430"/>
    </row>
    <row customHeight="1" r="431" ht="15.0">
      <c t="s" s="157" r="A431">
        <v>99</v>
      </c>
      <c s="157" r="B431">
        <v>20</v>
      </c>
      <c s="157" r="C431">
        <v>116</v>
      </c>
      <c t="s" s="157" r="D431">
        <v>1535</v>
      </c>
      <c t="s" s="157" r="E431">
        <v>830</v>
      </c>
      <c t="s" s="157" r="F431">
        <v>1536</v>
      </c>
      <c t="s" s="100" r="G431">
        <v>825</v>
      </c>
      <c t="s" s="100" r="H431">
        <v>826</v>
      </c>
      <c s="100" r="I431"/>
      <c s="100" r="J431"/>
      <c s="157" r="K431">
        <f>(I431-J431)/10</f>
        <v>0</v>
      </c>
      <c s="157" r="L431">
        <v>255</v>
      </c>
      <c s="157" r="M431"/>
      <c s="157" r="N431"/>
      <c s="157" r="O431"/>
    </row>
    <row customHeight="1" r="432" ht="15.0">
      <c t="s" s="157" r="A432">
        <v>99</v>
      </c>
      <c s="157" r="B432">
        <v>20</v>
      </c>
      <c s="157" r="C432">
        <v>116</v>
      </c>
      <c t="s" s="157" r="D432">
        <v>1537</v>
      </c>
      <c t="s" s="157" r="E432">
        <v>830</v>
      </c>
      <c t="s" s="157" r="F432">
        <v>1310</v>
      </c>
      <c t="s" s="100" r="G432">
        <v>825</v>
      </c>
      <c t="s" s="100" r="H432">
        <v>826</v>
      </c>
      <c s="100" r="I432"/>
      <c s="100" r="J432"/>
      <c s="157" r="K432">
        <f>(I432-J432)/10</f>
        <v>0</v>
      </c>
      <c s="157" r="L432">
        <v>255</v>
      </c>
      <c s="157" r="M432"/>
      <c s="157" r="N432"/>
      <c s="157" r="O432"/>
    </row>
    <row customHeight="1" r="433" ht="15.0">
      <c t="s" s="157" r="A433">
        <v>99</v>
      </c>
      <c s="157" r="B433">
        <v>20</v>
      </c>
      <c s="157" r="C433">
        <v>116</v>
      </c>
      <c t="s" s="157" r="D433">
        <v>1538</v>
      </c>
      <c t="s" s="157" r="E433">
        <v>830</v>
      </c>
      <c t="s" s="157" r="F433">
        <v>1539</v>
      </c>
      <c t="s" s="100" r="G433">
        <v>825</v>
      </c>
      <c t="s" s="100" r="H433">
        <v>826</v>
      </c>
      <c s="100" r="I433"/>
      <c s="100" r="J433"/>
      <c s="157" r="K433">
        <f>(I433-J433)/10</f>
        <v>0</v>
      </c>
      <c s="157" r="L433">
        <v>255</v>
      </c>
      <c s="157" r="M433"/>
      <c s="157" r="N433"/>
      <c s="157" r="O433"/>
    </row>
    <row customHeight="1" r="434" ht="15.0">
      <c t="s" s="157" r="A434">
        <v>99</v>
      </c>
      <c s="157" r="B434">
        <v>20</v>
      </c>
      <c s="157" r="C434">
        <v>116</v>
      </c>
      <c t="s" s="157" r="D434">
        <v>1540</v>
      </c>
      <c t="s" s="157" r="E434">
        <v>830</v>
      </c>
      <c t="s" s="157" r="F434">
        <v>1541</v>
      </c>
      <c t="s" s="100" r="G434">
        <v>825</v>
      </c>
      <c t="s" s="100" r="H434">
        <v>826</v>
      </c>
      <c s="100" r="I434"/>
      <c s="100" r="J434"/>
      <c s="157" r="K434">
        <f>(I434-J434)/10</f>
        <v>0</v>
      </c>
      <c s="157" r="L434">
        <v>255</v>
      </c>
      <c s="157" r="M434"/>
      <c s="157" r="N434"/>
      <c s="157" r="O434"/>
    </row>
    <row customHeight="1" r="435" ht="15.0">
      <c t="s" s="157" r="A435">
        <v>99</v>
      </c>
      <c s="157" r="B435">
        <v>20</v>
      </c>
      <c s="157" r="C435">
        <v>116</v>
      </c>
      <c t="s" s="157" r="D435">
        <v>1542</v>
      </c>
      <c t="s" s="157" r="E435">
        <v>830</v>
      </c>
      <c t="s" s="157" r="F435">
        <v>1543</v>
      </c>
      <c t="s" s="100" r="G435">
        <v>825</v>
      </c>
      <c t="s" s="100" r="H435">
        <v>826</v>
      </c>
      <c s="100" r="I435"/>
      <c s="100" r="J435"/>
      <c s="157" r="K435">
        <f>(I435-J435)/10</f>
        <v>0</v>
      </c>
      <c s="157" r="L435">
        <v>255</v>
      </c>
      <c s="157" r="M435"/>
      <c s="157" r="N435"/>
      <c s="157" r="O435"/>
    </row>
    <row customHeight="1" r="436" ht="15.0">
      <c t="s" s="157" r="A436">
        <v>99</v>
      </c>
      <c s="157" r="B436">
        <v>20</v>
      </c>
      <c s="157" r="C436">
        <v>116</v>
      </c>
      <c t="s" s="157" r="D436">
        <v>1544</v>
      </c>
      <c t="s" s="157" r="E436">
        <v>830</v>
      </c>
      <c t="s" s="157" r="F436">
        <v>1545</v>
      </c>
      <c t="s" s="100" r="G436">
        <v>825</v>
      </c>
      <c t="s" s="100" r="H436">
        <v>826</v>
      </c>
      <c s="100" r="I436"/>
      <c s="100" r="J436"/>
      <c s="157" r="K436">
        <f>(I436-J436)/10</f>
        <v>0</v>
      </c>
      <c s="157" r="L436">
        <v>255</v>
      </c>
      <c s="157" r="M436"/>
      <c s="157" r="N436"/>
      <c s="157" r="O436"/>
    </row>
    <row customHeight="1" r="437" ht="15.0">
      <c t="s" s="157" r="A437">
        <v>99</v>
      </c>
      <c s="157" r="B437">
        <v>20</v>
      </c>
      <c s="157" r="C437">
        <v>116</v>
      </c>
      <c t="s" s="157" r="D437">
        <v>1546</v>
      </c>
      <c t="s" s="157" r="E437">
        <v>830</v>
      </c>
      <c t="s" s="157" r="F437">
        <v>1320</v>
      </c>
      <c t="s" s="100" r="G437">
        <v>825</v>
      </c>
      <c t="s" s="100" r="H437">
        <v>826</v>
      </c>
      <c s="100" r="I437"/>
      <c s="100" r="J437"/>
      <c s="157" r="K437">
        <f>(I437-J437)/10</f>
        <v>0</v>
      </c>
      <c s="157" r="L437">
        <v>255</v>
      </c>
      <c s="157" r="M437"/>
      <c s="157" r="N437"/>
      <c s="157" r="O437"/>
    </row>
    <row customHeight="1" r="438" ht="15.0">
      <c t="s" s="157" r="A438">
        <v>99</v>
      </c>
      <c s="157" r="B438">
        <v>20</v>
      </c>
      <c s="157" r="C438">
        <v>116</v>
      </c>
      <c t="s" s="157" r="D438">
        <v>1547</v>
      </c>
      <c t="s" s="157" r="E438">
        <v>830</v>
      </c>
      <c t="s" s="157" r="F438">
        <v>1322</v>
      </c>
      <c t="s" s="100" r="G438">
        <v>847</v>
      </c>
      <c t="s" s="100" r="H438">
        <v>848</v>
      </c>
      <c s="100" r="I438"/>
      <c s="100" r="J438"/>
      <c s="157" r="K438">
        <f>(I438-J438)/10</f>
        <v>0</v>
      </c>
      <c s="157" r="L438">
        <v>255</v>
      </c>
      <c s="157" r="M438"/>
      <c s="157" r="N438"/>
      <c s="157" r="O438"/>
    </row>
    <row customHeight="1" r="439" ht="15.0">
      <c t="s" s="157" r="A439">
        <v>99</v>
      </c>
      <c s="157" r="B439">
        <v>20</v>
      </c>
      <c s="157" r="C439">
        <v>116</v>
      </c>
      <c t="s" s="157" r="D439">
        <v>1548</v>
      </c>
      <c t="s" s="157" r="E439">
        <v>830</v>
      </c>
      <c t="s" s="157" r="F439">
        <v>1549</v>
      </c>
      <c t="s" s="100" r="G439">
        <v>825</v>
      </c>
      <c t="s" s="100" r="H439">
        <v>826</v>
      </c>
      <c s="100" r="I439"/>
      <c s="100" r="J439"/>
      <c s="157" r="K439">
        <f>(I439-J439)/10</f>
        <v>0</v>
      </c>
      <c s="157" r="L439">
        <v>255</v>
      </c>
      <c s="157" r="M439"/>
      <c s="157" r="N439"/>
      <c s="157" r="O439"/>
    </row>
    <row customHeight="1" r="440" ht="15.0">
      <c t="s" s="157" r="A440">
        <v>99</v>
      </c>
      <c s="157" r="B440">
        <v>20</v>
      </c>
      <c s="157" r="C440">
        <v>116</v>
      </c>
      <c t="s" s="157" r="D440">
        <v>1550</v>
      </c>
      <c t="s" s="157" r="E440">
        <v>830</v>
      </c>
      <c t="s" s="157" r="F440">
        <v>1551</v>
      </c>
      <c t="s" s="100" r="G440">
        <v>825</v>
      </c>
      <c t="s" s="100" r="H440">
        <v>826</v>
      </c>
      <c s="100" r="I440"/>
      <c s="100" r="J440"/>
      <c s="157" r="K440">
        <f>(I440-J440)/10</f>
        <v>0</v>
      </c>
      <c s="157" r="L440">
        <v>255</v>
      </c>
      <c s="157" r="M440"/>
      <c s="157" r="N440"/>
      <c s="157" r="O440"/>
    </row>
    <row customHeight="1" r="441" ht="15.0">
      <c t="s" s="157" r="A441">
        <v>99</v>
      </c>
      <c s="157" r="B441">
        <v>20</v>
      </c>
      <c s="157" r="C441">
        <v>116</v>
      </c>
      <c t="s" s="157" r="D441">
        <v>1552</v>
      </c>
      <c t="s" s="157" r="E441">
        <v>830</v>
      </c>
      <c t="s" s="157" r="F441">
        <v>1553</v>
      </c>
      <c t="s" s="100" r="G441">
        <v>825</v>
      </c>
      <c t="s" s="100" r="H441">
        <v>826</v>
      </c>
      <c s="100" r="I441"/>
      <c s="100" r="J441"/>
      <c s="157" r="K441">
        <f>(I441-J441)/10</f>
        <v>0</v>
      </c>
      <c s="157" r="L441">
        <v>255</v>
      </c>
      <c s="157" r="M441"/>
      <c s="157" r="N441"/>
      <c s="157" r="O441"/>
    </row>
    <row customHeight="1" r="442" ht="15.0">
      <c t="s" s="157" r="A442">
        <v>99</v>
      </c>
      <c s="157" r="B442">
        <v>20</v>
      </c>
      <c s="157" r="C442">
        <v>116</v>
      </c>
      <c t="s" s="157" r="D442">
        <v>1554</v>
      </c>
      <c t="s" s="157" r="E442">
        <v>830</v>
      </c>
      <c t="s" s="157" r="F442">
        <v>1555</v>
      </c>
      <c t="s" s="100" r="G442">
        <v>825</v>
      </c>
      <c t="s" s="100" r="H442">
        <v>826</v>
      </c>
      <c s="100" r="I442"/>
      <c s="100" r="J442"/>
      <c s="157" r="K442">
        <f>(I442-J442)/10</f>
        <v>0</v>
      </c>
      <c s="157" r="L442">
        <v>255</v>
      </c>
      <c s="157" r="M442"/>
      <c s="157" r="N442"/>
      <c s="157" r="O442"/>
    </row>
    <row customHeight="1" r="443" ht="15.0">
      <c t="s" s="157" r="A443">
        <v>99</v>
      </c>
      <c s="157" r="B443">
        <v>20</v>
      </c>
      <c s="157" r="C443">
        <v>116</v>
      </c>
      <c t="s" s="157" r="D443">
        <v>1556</v>
      </c>
      <c t="s" s="157" r="E443">
        <v>830</v>
      </c>
      <c t="s" s="157" r="F443">
        <v>1252</v>
      </c>
      <c t="s" s="100" r="G443">
        <v>847</v>
      </c>
      <c t="s" s="100" r="H443">
        <v>848</v>
      </c>
      <c s="100" r="I443"/>
      <c s="100" r="J443"/>
      <c s="157" r="K443">
        <f>(I443-J443)/10</f>
        <v>0</v>
      </c>
      <c s="157" r="L443">
        <v>255</v>
      </c>
      <c s="157" r="M443"/>
      <c s="157" r="N443"/>
      <c s="157" r="O443"/>
    </row>
    <row customHeight="1" r="444" ht="15.0">
      <c t="s" s="157" r="A444">
        <v>99</v>
      </c>
      <c s="157" r="B444">
        <v>20</v>
      </c>
      <c s="157" r="C444">
        <v>116</v>
      </c>
      <c t="s" s="157" r="D444">
        <v>1557</v>
      </c>
      <c t="s" s="157" r="E444">
        <v>830</v>
      </c>
      <c t="s" s="157" r="F444">
        <v>1333</v>
      </c>
      <c t="s" s="100" r="G444">
        <v>825</v>
      </c>
      <c t="s" s="100" r="H444">
        <v>826</v>
      </c>
      <c s="100" r="I444"/>
      <c s="100" r="J444"/>
      <c s="157" r="K444">
        <f>(I444-J444)/10</f>
        <v>0</v>
      </c>
      <c s="157" r="L444">
        <v>255</v>
      </c>
      <c s="157" r="M444"/>
      <c s="157" r="N444"/>
      <c s="157" r="O444"/>
    </row>
    <row customHeight="1" r="445" ht="15.0">
      <c s="157" r="A445"/>
      <c s="157" r="B445"/>
      <c s="157" r="C445"/>
      <c s="157" r="D445"/>
      <c s="157" r="E445"/>
      <c s="157" r="F445"/>
      <c s="100" r="G445"/>
      <c s="100" r="H445"/>
      <c s="100" r="I445"/>
      <c s="100" r="J445"/>
      <c s="157" r="K445">
        <f>(I445-J445)/10</f>
        <v>0</v>
      </c>
      <c s="157" r="L445"/>
      <c s="157" r="M445"/>
      <c s="157" r="N445"/>
      <c s="157" r="O445"/>
    </row>
    <row customHeight="1" r="446" ht="15.0">
      <c t="s" s="157" r="A446">
        <v>117</v>
      </c>
      <c s="157" r="B446">
        <v>21</v>
      </c>
      <c s="157" r="C446">
        <v>119</v>
      </c>
      <c t="s" s="157" r="D446">
        <v>1558</v>
      </c>
      <c t="s" s="157" r="E446">
        <v>802</v>
      </c>
      <c t="s" s="157" r="F446">
        <v>1559</v>
      </c>
      <c s="100" r="G446">
        <v>0</v>
      </c>
      <c s="100" r="H446">
        <v>10</v>
      </c>
      <c s="100" r="I446">
        <v>10</v>
      </c>
      <c s="100" r="J446">
        <v>0</v>
      </c>
      <c s="157" r="K446">
        <f>(I446-J446)/10</f>
        <v>1</v>
      </c>
      <c s="157" r="L446">
        <v>8.203</v>
      </c>
      <c s="100" r="M446">
        <v>8.211</v>
      </c>
      <c s="157" r="N446"/>
      <c s="157" r="O446"/>
    </row>
    <row customHeight="1" r="447" ht="15.0">
      <c t="s" s="157" r="A447">
        <v>117</v>
      </c>
      <c s="157" r="B447">
        <v>21</v>
      </c>
      <c s="157" r="C447">
        <v>119</v>
      </c>
      <c t="s" s="157" r="D447">
        <v>1560</v>
      </c>
      <c t="s" s="157" r="E447">
        <v>802</v>
      </c>
      <c t="s" s="157" r="F447">
        <v>1561</v>
      </c>
      <c s="100" r="G447">
        <v>0</v>
      </c>
      <c s="100" r="H447">
        <v>10</v>
      </c>
      <c s="100" r="I447">
        <v>10</v>
      </c>
      <c s="100" r="J447">
        <v>0</v>
      </c>
      <c s="157" r="K447">
        <f>(I447-J447)/10</f>
        <v>1</v>
      </c>
      <c s="157" r="L447">
        <v>0</v>
      </c>
      <c t="s" s="221" r="M447">
        <v>1338</v>
      </c>
      <c s="157" r="N447"/>
      <c s="157" r="O447"/>
    </row>
    <row customHeight="1" r="448" ht="15.0">
      <c t="s" s="157" r="A448">
        <v>117</v>
      </c>
      <c s="157" r="B448">
        <v>21</v>
      </c>
      <c s="157" r="C448">
        <v>119</v>
      </c>
      <c t="s" s="157" r="D448">
        <v>1562</v>
      </c>
      <c t="s" s="157" r="E448">
        <v>802</v>
      </c>
      <c t="s" s="157" r="F448">
        <v>1563</v>
      </c>
      <c s="100" r="G448">
        <v>0</v>
      </c>
      <c s="100" r="H448">
        <v>10</v>
      </c>
      <c s="100" r="I448">
        <v>10</v>
      </c>
      <c s="100" r="J448">
        <v>0</v>
      </c>
      <c s="157" r="K448">
        <f>(I448-J448)/10</f>
        <v>1</v>
      </c>
      <c s="157" r="L448">
        <v>0</v>
      </c>
      <c t="s" s="221" r="M448">
        <v>1338</v>
      </c>
      <c s="157" r="N448"/>
      <c s="157" r="O448"/>
    </row>
    <row customHeight="1" r="449" ht="15.0">
      <c t="s" s="157" r="A449">
        <v>117</v>
      </c>
      <c s="157" r="B449">
        <v>21</v>
      </c>
      <c s="157" r="C449">
        <v>119</v>
      </c>
      <c t="s" s="157" r="D449">
        <v>1564</v>
      </c>
      <c t="s" s="157" r="E449">
        <v>814</v>
      </c>
      <c t="s" s="157" r="F449">
        <v>1559</v>
      </c>
      <c s="100" r="G449">
        <v>-0.2</v>
      </c>
      <c s="100" r="H449">
        <v>10</v>
      </c>
      <c s="100" r="I449">
        <v>10</v>
      </c>
      <c s="100" r="J449">
        <v>0</v>
      </c>
      <c s="157" r="K449">
        <f>(I449-J449)/10</f>
        <v>1</v>
      </c>
      <c s="157" r="L449">
        <v>8.18315</v>
      </c>
      <c s="157" r="M449"/>
      <c s="157" r="N449"/>
      <c s="157" r="O449"/>
    </row>
    <row customHeight="1" r="450" ht="15.0">
      <c t="s" s="157" r="A450">
        <v>117</v>
      </c>
      <c s="157" r="B450">
        <v>21</v>
      </c>
      <c s="157" r="C450">
        <v>119</v>
      </c>
      <c t="s" s="157" r="D450">
        <v>1565</v>
      </c>
      <c t="s" s="157" r="E450">
        <v>814</v>
      </c>
      <c t="s" s="157" r="F450">
        <v>1561</v>
      </c>
      <c s="100" r="G450">
        <v>-0.1</v>
      </c>
      <c s="100" r="H450">
        <v>10</v>
      </c>
      <c s="100" r="I450">
        <v>10</v>
      </c>
      <c s="100" r="J450">
        <v>0</v>
      </c>
      <c s="157" r="K450">
        <f>(I450-J450)/10</f>
        <v>1</v>
      </c>
      <c s="157" r="L450">
        <v>2.632479</v>
      </c>
      <c s="157" r="M450"/>
      <c s="157" r="N450"/>
      <c s="157" r="O450"/>
    </row>
    <row customHeight="1" r="451" ht="15.0">
      <c t="s" s="157" r="A451">
        <v>117</v>
      </c>
      <c s="157" r="B451">
        <v>21</v>
      </c>
      <c s="157" r="C451">
        <v>119</v>
      </c>
      <c t="s" s="157" r="D451">
        <v>1566</v>
      </c>
      <c t="s" s="157" r="E451">
        <v>814</v>
      </c>
      <c t="s" s="157" r="F451">
        <v>1563</v>
      </c>
      <c s="100" r="G451">
        <v>-0.1</v>
      </c>
      <c s="100" r="H451">
        <v>10</v>
      </c>
      <c s="100" r="I451">
        <v>10</v>
      </c>
      <c s="100" r="J451">
        <v>0</v>
      </c>
      <c s="157" r="K451">
        <f>(I451-J451)/10</f>
        <v>1</v>
      </c>
      <c s="157" r="L451">
        <v>4.307693</v>
      </c>
      <c s="157" r="M451"/>
      <c s="157" r="N451"/>
      <c s="157" r="O451"/>
    </row>
    <row customHeight="1" r="452" ht="15.0">
      <c t="s" s="157" r="A452">
        <v>117</v>
      </c>
      <c s="157" r="B452">
        <v>21</v>
      </c>
      <c s="157" r="C452">
        <v>119</v>
      </c>
      <c t="s" s="157" r="D452">
        <v>1567</v>
      </c>
      <c t="s" s="157" r="E452">
        <v>814</v>
      </c>
      <c t="s" s="157" r="F452">
        <v>1568</v>
      </c>
      <c s="100" r="G452">
        <v>-0.1</v>
      </c>
      <c s="100" r="H452">
        <v>10</v>
      </c>
      <c s="100" r="I452">
        <v>10</v>
      </c>
      <c s="100" r="J452">
        <v>0</v>
      </c>
      <c s="157" r="K452">
        <f>(I452-J452)/10</f>
        <v>1</v>
      </c>
      <c s="157" r="L452">
        <v>-0.466309</v>
      </c>
      <c s="157" r="M452"/>
      <c s="157" r="N452"/>
      <c s="157" r="O452"/>
    </row>
    <row customHeight="1" r="453" ht="15.0">
      <c t="s" s="157" r="A453">
        <v>117</v>
      </c>
      <c s="157" r="B453">
        <v>21</v>
      </c>
      <c s="157" r="C453">
        <v>119</v>
      </c>
      <c t="s" s="157" r="D453">
        <v>1569</v>
      </c>
      <c t="s" s="157" r="E453">
        <v>823</v>
      </c>
      <c t="s" s="157" r="F453">
        <v>1570</v>
      </c>
      <c t="s" s="100" r="G453">
        <v>890</v>
      </c>
      <c t="s" s="100" r="H453">
        <v>889</v>
      </c>
      <c s="100" r="I453"/>
      <c s="100" r="J453"/>
      <c s="157" r="K453">
        <f>(I453-J453)/10</f>
        <v>0</v>
      </c>
      <c s="157" r="L453">
        <v>255</v>
      </c>
      <c s="157" r="M453"/>
      <c s="157" r="N453"/>
      <c s="157" r="O453"/>
    </row>
    <row customHeight="1" r="454" ht="15.0">
      <c t="s" s="157" r="A454">
        <v>117</v>
      </c>
      <c s="157" r="B454">
        <v>21</v>
      </c>
      <c s="157" r="C454">
        <v>119</v>
      </c>
      <c t="s" s="157" r="D454">
        <v>1571</v>
      </c>
      <c t="s" s="157" r="E454">
        <v>823</v>
      </c>
      <c t="s" s="157" r="F454">
        <v>1349</v>
      </c>
      <c t="s" s="100" r="G454">
        <v>832</v>
      </c>
      <c t="s" s="100" r="H454">
        <v>1350</v>
      </c>
      <c s="100" r="I454"/>
      <c s="100" r="J454"/>
      <c s="157" r="K454">
        <f>(I454-J454)/10</f>
        <v>0</v>
      </c>
      <c s="157" r="L454">
        <v>255</v>
      </c>
      <c s="157" r="M454"/>
      <c s="157" r="N454"/>
      <c s="157" r="O454"/>
    </row>
    <row customHeight="1" r="455" ht="15.0">
      <c t="s" s="157" r="A455">
        <v>117</v>
      </c>
      <c s="157" r="B455">
        <v>21</v>
      </c>
      <c s="157" r="C455">
        <v>119</v>
      </c>
      <c t="s" s="157" r="D455">
        <v>1572</v>
      </c>
      <c t="s" s="157" r="E455">
        <v>830</v>
      </c>
      <c t="s" s="157" r="F455">
        <v>1352</v>
      </c>
      <c t="s" s="100" r="G455">
        <v>890</v>
      </c>
      <c t="s" s="100" r="H455">
        <v>889</v>
      </c>
      <c s="100" r="I455"/>
      <c s="100" r="J455"/>
      <c s="157" r="K455">
        <f>(I455-J455)/10</f>
        <v>0</v>
      </c>
      <c s="157" r="L455">
        <v>255</v>
      </c>
      <c s="157" r="M455"/>
      <c s="157" r="N455"/>
      <c s="157" r="O455"/>
    </row>
    <row customHeight="1" r="456" ht="15.0">
      <c t="s" s="157" r="A456">
        <v>117</v>
      </c>
      <c s="157" r="B456">
        <v>21</v>
      </c>
      <c s="157" r="C456">
        <v>119</v>
      </c>
      <c t="s" s="157" r="D456">
        <v>1573</v>
      </c>
      <c t="s" s="157" r="E456">
        <v>830</v>
      </c>
      <c t="s" s="157" r="F456">
        <v>1574</v>
      </c>
      <c t="s" s="100" r="G456">
        <v>847</v>
      </c>
      <c t="s" s="100" r="H456">
        <v>848</v>
      </c>
      <c s="100" r="I456"/>
      <c s="100" r="J456"/>
      <c s="157" r="K456">
        <f>(I456-J456)/10</f>
        <v>0</v>
      </c>
      <c s="157" r="L456">
        <v>255</v>
      </c>
      <c s="157" r="M456"/>
      <c s="157" r="N456"/>
      <c s="157" r="O456"/>
    </row>
    <row customHeight="1" r="457" ht="15.0">
      <c t="s" s="157" r="A457">
        <v>117</v>
      </c>
      <c s="157" r="B457">
        <v>21</v>
      </c>
      <c s="157" r="C457">
        <v>119</v>
      </c>
      <c t="s" s="157" r="D457">
        <v>1575</v>
      </c>
      <c t="s" s="157" r="E457">
        <v>830</v>
      </c>
      <c t="s" s="157" r="F457">
        <v>1356</v>
      </c>
      <c t="s" s="100" r="G457">
        <v>825</v>
      </c>
      <c t="s" s="100" r="H457">
        <v>826</v>
      </c>
      <c s="100" r="I457"/>
      <c s="100" r="J457"/>
      <c s="157" r="K457">
        <f>(I457-J457)/10</f>
        <v>0</v>
      </c>
      <c s="157" r="L457">
        <v>0</v>
      </c>
      <c s="157" r="M457"/>
      <c s="157" r="N457"/>
      <c s="157" r="O457"/>
    </row>
    <row customHeight="1" r="458" ht="15.0">
      <c t="s" s="157" r="A458">
        <v>117</v>
      </c>
      <c s="157" r="B458">
        <v>21</v>
      </c>
      <c s="157" r="C458">
        <v>119</v>
      </c>
      <c t="s" s="157" r="D458">
        <v>1576</v>
      </c>
      <c t="s" s="157" r="E458">
        <v>830</v>
      </c>
      <c t="s" s="157" r="F458">
        <v>1358</v>
      </c>
      <c t="s" s="100" r="G458">
        <v>847</v>
      </c>
      <c t="s" s="100" r="H458">
        <v>848</v>
      </c>
      <c s="100" r="I458"/>
      <c s="100" r="J458"/>
      <c s="157" r="K458">
        <f>(I458-J458)/10</f>
        <v>0</v>
      </c>
      <c s="157" r="L458">
        <v>255</v>
      </c>
      <c s="157" r="M458"/>
      <c s="157" r="N458"/>
      <c s="157" r="O458"/>
    </row>
    <row customHeight="1" r="459" ht="15.0">
      <c t="s" s="157" r="A459">
        <v>117</v>
      </c>
      <c s="157" r="B459">
        <v>21</v>
      </c>
      <c s="157" r="C459">
        <v>119</v>
      </c>
      <c t="s" s="157" r="D459">
        <v>1577</v>
      </c>
      <c t="s" s="157" r="E459">
        <v>830</v>
      </c>
      <c t="s" s="157" r="F459">
        <v>1360</v>
      </c>
      <c t="s" s="100" r="G459">
        <v>847</v>
      </c>
      <c t="s" s="100" r="H459">
        <v>848</v>
      </c>
      <c s="100" r="I459"/>
      <c s="100" r="J459"/>
      <c s="157" r="K459">
        <f>(I459-J459)/10</f>
        <v>0</v>
      </c>
      <c s="157" r="L459">
        <v>255</v>
      </c>
      <c s="157" r="M459"/>
      <c s="157" r="N459"/>
      <c s="157" r="O459"/>
    </row>
    <row customHeight="1" r="460" ht="15.0">
      <c t="s" s="157" r="A460">
        <v>117</v>
      </c>
      <c s="157" r="B460">
        <v>21</v>
      </c>
      <c s="157" r="C460">
        <v>119</v>
      </c>
      <c t="s" s="157" r="D460">
        <v>1578</v>
      </c>
      <c t="s" s="157" r="E460">
        <v>830</v>
      </c>
      <c t="s" s="157" r="F460">
        <v>1362</v>
      </c>
      <c t="s" s="100" r="G460">
        <v>1350</v>
      </c>
      <c t="s" s="100" r="H460">
        <v>832</v>
      </c>
      <c s="100" r="I460"/>
      <c s="100" r="J460"/>
      <c s="157" r="K460">
        <f>(I460-J460)/10</f>
        <v>0</v>
      </c>
      <c s="157" r="L460">
        <v>0</v>
      </c>
      <c s="157" r="M460"/>
      <c s="157" r="N460"/>
      <c s="157" r="O460"/>
    </row>
    <row customHeight="1" r="461" ht="15.0">
      <c t="s" s="157" r="A461">
        <v>117</v>
      </c>
      <c s="157" r="B461">
        <v>21</v>
      </c>
      <c s="157" r="C461">
        <v>119</v>
      </c>
      <c t="s" s="157" r="D461">
        <v>1579</v>
      </c>
      <c t="s" s="157" r="E461">
        <v>830</v>
      </c>
      <c t="s" s="157" r="F461">
        <v>1580</v>
      </c>
      <c t="s" s="100" r="G461">
        <v>890</v>
      </c>
      <c t="s" s="100" r="H461">
        <v>889</v>
      </c>
      <c s="100" r="I461"/>
      <c s="100" r="J461"/>
      <c s="157" r="K461">
        <f>(I461-J461)/10</f>
        <v>0</v>
      </c>
      <c s="157" r="L461">
        <v>255</v>
      </c>
      <c s="157" r="M461"/>
      <c s="157" r="N461"/>
      <c s="157" r="O461"/>
    </row>
    <row customHeight="1" r="462" ht="15.0">
      <c t="s" s="157" r="A462">
        <v>117</v>
      </c>
      <c s="157" r="B462">
        <v>21</v>
      </c>
      <c s="157" r="C462">
        <v>119</v>
      </c>
      <c t="s" s="157" r="D462">
        <v>1581</v>
      </c>
      <c t="s" s="157" r="E462">
        <v>830</v>
      </c>
      <c t="s" s="157" r="F462">
        <v>1582</v>
      </c>
      <c t="s" s="100" r="G462">
        <v>889</v>
      </c>
      <c t="s" s="100" r="H462">
        <v>890</v>
      </c>
      <c s="100" r="I462"/>
      <c s="100" r="J462"/>
      <c s="157" r="K462">
        <f>(I462-J462)/10</f>
        <v>0</v>
      </c>
      <c s="157" r="L462">
        <v>0</v>
      </c>
      <c s="157" r="M462"/>
      <c s="157" r="N462"/>
      <c s="157" r="O462"/>
    </row>
    <row customHeight="1" r="463" ht="15.0">
      <c t="s" s="157" r="A463">
        <v>117</v>
      </c>
      <c s="157" r="B463">
        <v>21</v>
      </c>
      <c s="157" r="C463">
        <v>119</v>
      </c>
      <c t="s" s="157" r="D463">
        <v>1583</v>
      </c>
      <c t="s" s="157" r="E463">
        <v>830</v>
      </c>
      <c t="s" s="157" r="F463">
        <v>1368</v>
      </c>
      <c t="s" s="100" r="G463">
        <v>825</v>
      </c>
      <c t="s" s="100" r="H463">
        <v>826</v>
      </c>
      <c s="100" r="I463"/>
      <c s="100" r="J463"/>
      <c s="157" r="K463">
        <f>(I463-J463)/10</f>
        <v>0</v>
      </c>
      <c s="157" r="L463">
        <v>0</v>
      </c>
      <c s="157" r="M463"/>
      <c s="157" r="N463"/>
      <c s="157" r="O463"/>
    </row>
    <row customHeight="1" r="464" ht="15.0">
      <c t="s" s="157" r="A464">
        <v>117</v>
      </c>
      <c s="157" r="B464">
        <v>21</v>
      </c>
      <c s="157" r="C464">
        <v>119</v>
      </c>
      <c t="s" s="157" r="D464">
        <v>1584</v>
      </c>
      <c t="s" s="157" r="E464">
        <v>830</v>
      </c>
      <c t="s" s="157" r="F464">
        <v>1370</v>
      </c>
      <c t="s" s="100" r="G464">
        <v>825</v>
      </c>
      <c t="s" s="100" r="H464">
        <v>826</v>
      </c>
      <c s="100" r="I464"/>
      <c s="100" r="J464"/>
      <c s="157" r="K464">
        <f>(I464-J464)/10</f>
        <v>0</v>
      </c>
      <c s="157" r="L464">
        <v>255</v>
      </c>
      <c s="157" r="M464"/>
      <c s="157" r="N464"/>
      <c s="157" r="O464"/>
    </row>
    <row customHeight="1" r="465" ht="15.0">
      <c t="s" s="157" r="A465">
        <v>117</v>
      </c>
      <c s="157" r="B465">
        <v>21</v>
      </c>
      <c s="157" r="C465">
        <v>119</v>
      </c>
      <c t="s" s="157" r="D465">
        <v>1585</v>
      </c>
      <c t="s" s="157" r="E465">
        <v>830</v>
      </c>
      <c t="s" s="157" r="F465">
        <v>1586</v>
      </c>
      <c t="s" s="100" r="G465">
        <v>847</v>
      </c>
      <c t="s" s="100" r="H465">
        <v>848</v>
      </c>
      <c s="100" r="I465"/>
      <c s="100" r="J465"/>
      <c s="157" r="K465">
        <f>(I465-J465)/10</f>
        <v>0</v>
      </c>
      <c s="157" r="L465">
        <v>255</v>
      </c>
      <c s="157" r="M465"/>
      <c s="157" r="N465"/>
      <c s="157" r="O465"/>
    </row>
    <row customHeight="1" r="466" ht="15.0">
      <c t="s" s="157" r="A466">
        <v>117</v>
      </c>
      <c s="157" r="B466">
        <v>21</v>
      </c>
      <c s="157" r="C466">
        <v>119</v>
      </c>
      <c t="s" s="157" r="D466">
        <v>1587</v>
      </c>
      <c t="s" s="157" r="E466">
        <v>830</v>
      </c>
      <c t="s" s="157" r="F466">
        <v>1588</v>
      </c>
      <c t="s" s="100" r="G466">
        <v>847</v>
      </c>
      <c t="s" s="100" r="H466">
        <v>848</v>
      </c>
      <c s="100" r="I466"/>
      <c s="100" r="J466"/>
      <c s="157" r="K466">
        <f>(I466-J466)/10</f>
        <v>0</v>
      </c>
      <c s="157" r="L466">
        <v>0</v>
      </c>
      <c s="157" r="M466"/>
      <c s="157" r="N466"/>
      <c s="157" r="O466"/>
    </row>
    <row customHeight="1" r="467" ht="15.0">
      <c s="157" r="A467"/>
      <c s="157" r="B467"/>
      <c s="157" r="C467"/>
      <c s="157" r="D467"/>
      <c s="157" r="E467"/>
      <c s="157" r="F467"/>
      <c s="100" r="G467"/>
      <c s="100" r="H467"/>
      <c s="100" r="I467"/>
      <c s="100" r="J467"/>
      <c s="157" r="K467">
        <f>(I467-J467)/10</f>
        <v>0</v>
      </c>
      <c s="157" r="L467"/>
      <c s="157" r="M467"/>
      <c s="157" r="N467"/>
      <c s="157" r="O467"/>
    </row>
    <row customHeight="1" r="468" ht="15.0">
      <c t="s" s="157" r="A468">
        <v>126</v>
      </c>
      <c s="157" r="B468">
        <v>23</v>
      </c>
      <c s="157" r="C468">
        <v>76</v>
      </c>
      <c t="s" s="157" r="D468">
        <v>1589</v>
      </c>
      <c t="s" s="157" r="E468">
        <v>802</v>
      </c>
      <c t="s" s="157" r="F468">
        <v>1590</v>
      </c>
      <c s="100" r="G468">
        <v>-220</v>
      </c>
      <c s="100" r="H468">
        <v>220</v>
      </c>
      <c s="100" r="I468">
        <v>220</v>
      </c>
      <c s="100" r="J468">
        <v>0</v>
      </c>
      <c s="157" r="K468">
        <f>(I468-J468)/10</f>
        <v>22</v>
      </c>
      <c s="157" r="L468">
        <v>202.728</v>
      </c>
      <c s="157" r="M468">
        <v>9.226</v>
      </c>
      <c s="157" r="N468"/>
      <c s="157" r="O468"/>
    </row>
    <row customHeight="1" r="469" ht="15.0">
      <c t="s" s="157" r="A469">
        <v>126</v>
      </c>
      <c s="157" r="B469">
        <v>23</v>
      </c>
      <c s="157" r="C469">
        <v>76</v>
      </c>
      <c t="s" s="157" r="D469">
        <v>1591</v>
      </c>
      <c t="s" s="157" r="E469">
        <v>802</v>
      </c>
      <c t="s" s="157" r="F469">
        <v>1590</v>
      </c>
      <c s="100" r="G469">
        <v>-2.2</v>
      </c>
      <c s="100" r="H469">
        <v>220</v>
      </c>
      <c s="100" r="I469">
        <v>220</v>
      </c>
      <c s="100" r="J469">
        <v>0</v>
      </c>
      <c s="157" r="K469">
        <f>(I469-J469)/10</f>
        <v>22</v>
      </c>
      <c s="157" r="L469">
        <v>206.264</v>
      </c>
      <c s="157" r="M469">
        <v>9.417</v>
      </c>
      <c s="157" r="N469"/>
      <c s="157" r="O469"/>
    </row>
    <row customHeight="1" r="470" ht="15.0">
      <c t="s" s="157" r="A470">
        <v>126</v>
      </c>
      <c s="157" r="B470">
        <v>23</v>
      </c>
      <c s="157" r="C470">
        <v>76</v>
      </c>
      <c t="s" s="157" r="D470">
        <v>1592</v>
      </c>
      <c t="s" s="157" r="E470">
        <v>814</v>
      </c>
      <c t="s" s="157" r="F470">
        <v>1593</v>
      </c>
      <c s="100" r="G470">
        <v>-210</v>
      </c>
      <c s="100" r="H470">
        <v>210</v>
      </c>
      <c s="100" r="I470">
        <v>220</v>
      </c>
      <c s="100" r="J470">
        <v>0</v>
      </c>
      <c s="157" r="K470">
        <f>(I470-J470)/10</f>
        <v>22</v>
      </c>
      <c s="157" r="L470"/>
      <c s="157" r="M470"/>
      <c s="157" r="N470"/>
      <c s="157" r="O470"/>
    </row>
    <row customHeight="1" r="471" ht="15.0">
      <c t="s" s="157" r="A471">
        <v>126</v>
      </c>
      <c s="157" r="B471">
        <v>23</v>
      </c>
      <c s="157" r="C471">
        <v>76</v>
      </c>
      <c t="s" s="157" r="D471">
        <v>1594</v>
      </c>
      <c t="s" s="157" r="E471">
        <v>814</v>
      </c>
      <c t="s" s="157" r="F471">
        <v>1595</v>
      </c>
      <c s="100" r="G471">
        <v>-210</v>
      </c>
      <c s="100" r="H471">
        <v>210</v>
      </c>
      <c s="100" r="I471">
        <v>220</v>
      </c>
      <c s="100" r="J471">
        <v>0</v>
      </c>
      <c s="157" r="K471">
        <f>(I471-J471)/10</f>
        <v>22</v>
      </c>
      <c s="157" r="L471">
        <v>206.408</v>
      </c>
      <c s="157" r="M471"/>
      <c s="157" r="N471"/>
      <c s="157" r="O471"/>
    </row>
    <row customHeight="1" r="472" ht="15.0">
      <c t="s" s="157" r="A472">
        <v>126</v>
      </c>
      <c s="157" r="B472">
        <v>23</v>
      </c>
      <c s="157" r="C472">
        <v>76</v>
      </c>
      <c t="s" s="157" r="D472">
        <v>1596</v>
      </c>
      <c t="s" s="157" r="E472">
        <v>814</v>
      </c>
      <c t="s" s="157" r="F472">
        <v>1595</v>
      </c>
      <c s="100" r="G472">
        <v>-2.2</v>
      </c>
      <c s="100" r="H472">
        <v>210</v>
      </c>
      <c s="100" r="I472">
        <v>220</v>
      </c>
      <c s="100" r="J472">
        <v>0</v>
      </c>
      <c s="157" r="K472">
        <f>(I472-J472)/10</f>
        <v>22</v>
      </c>
      <c s="157" r="L472">
        <v>206.3</v>
      </c>
      <c s="157" r="M472"/>
      <c s="157" r="N472"/>
      <c s="157" r="O472"/>
    </row>
    <row customHeight="1" r="473" ht="15.0">
      <c t="s" s="157" r="A473">
        <v>126</v>
      </c>
      <c s="157" r="B473">
        <v>23</v>
      </c>
      <c s="157" r="C473">
        <v>76</v>
      </c>
      <c t="s" s="157" r="D473">
        <v>1597</v>
      </c>
      <c t="s" s="157" r="E473">
        <v>814</v>
      </c>
      <c t="s" s="157" r="F473">
        <v>1593</v>
      </c>
      <c s="100" r="G473">
        <v>-5</v>
      </c>
      <c s="100" r="H473">
        <v>210</v>
      </c>
      <c s="100" r="I473">
        <v>220</v>
      </c>
      <c s="100" r="J473">
        <v>0</v>
      </c>
      <c s="157" r="K473">
        <f>(I473-J473)/10</f>
        <v>22</v>
      </c>
      <c s="157" r="L473"/>
      <c s="157" r="M473"/>
      <c s="157" r="N473"/>
      <c s="157" r="O473"/>
    </row>
    <row customHeight="1" r="474" ht="15.0">
      <c t="s" s="157" r="A474">
        <v>126</v>
      </c>
      <c s="157" r="B474">
        <v>23</v>
      </c>
      <c s="157" r="C474">
        <v>76</v>
      </c>
      <c t="s" s="157" r="D474">
        <v>1598</v>
      </c>
      <c t="s" s="157" r="E474">
        <v>823</v>
      </c>
      <c t="s" s="157" r="F474">
        <v>1599</v>
      </c>
      <c t="s" s="100" r="G474">
        <v>825</v>
      </c>
      <c t="s" s="100" r="H474">
        <v>826</v>
      </c>
      <c s="100" r="I474"/>
      <c s="100" r="J474"/>
      <c s="157" r="K474">
        <f>(I474-J474)/10</f>
        <v>0</v>
      </c>
      <c s="157" r="L474">
        <v>255</v>
      </c>
      <c s="157" r="M474"/>
      <c s="157" r="N474"/>
      <c s="157" r="O474"/>
    </row>
    <row customHeight="1" r="475" ht="15.0">
      <c t="s" s="157" r="A475">
        <v>126</v>
      </c>
      <c s="157" r="B475">
        <v>23</v>
      </c>
      <c s="157" r="C475">
        <v>76</v>
      </c>
      <c t="s" s="157" r="D475">
        <v>1600</v>
      </c>
      <c t="s" s="157" r="E475">
        <v>823</v>
      </c>
      <c t="s" s="157" r="F475">
        <v>1599</v>
      </c>
      <c t="s" s="100" r="G475">
        <v>825</v>
      </c>
      <c t="s" s="100" r="H475">
        <v>826</v>
      </c>
      <c s="100" r="I475"/>
      <c s="100" r="J475"/>
      <c s="157" r="K475">
        <f>(I475-J475)/10</f>
        <v>0</v>
      </c>
      <c s="157" r="L475">
        <v>255</v>
      </c>
      <c s="157" r="M475"/>
      <c s="157" r="N475"/>
      <c s="157" r="O475"/>
    </row>
    <row customHeight="1" r="476" ht="15.0">
      <c t="s" s="157" r="A476">
        <v>126</v>
      </c>
      <c s="157" r="B476">
        <v>23</v>
      </c>
      <c s="157" r="C476">
        <v>76</v>
      </c>
      <c t="s" s="157" r="D476">
        <v>1601</v>
      </c>
      <c t="s" s="157" r="E476">
        <v>823</v>
      </c>
      <c t="s" s="157" r="F476">
        <v>1602</v>
      </c>
      <c t="s" s="100" r="G476">
        <v>825</v>
      </c>
      <c t="s" s="100" r="H476">
        <v>826</v>
      </c>
      <c s="100" r="I476"/>
      <c s="100" r="J476"/>
      <c s="157" r="K476">
        <f>(I476-J476)/10</f>
        <v>0</v>
      </c>
      <c s="157" r="L476">
        <v>255</v>
      </c>
      <c s="157" r="M476"/>
      <c s="157" r="N476"/>
      <c s="157" r="O476"/>
    </row>
    <row customHeight="1" r="477" ht="15.0">
      <c t="s" s="157" r="A477">
        <v>126</v>
      </c>
      <c s="157" r="B477">
        <v>23</v>
      </c>
      <c s="157" r="C477">
        <v>76</v>
      </c>
      <c t="s" s="157" r="D477">
        <v>1603</v>
      </c>
      <c t="s" s="157" r="E477">
        <v>823</v>
      </c>
      <c t="s" s="157" r="F477">
        <v>1604</v>
      </c>
      <c t="s" s="100" r="G477">
        <v>825</v>
      </c>
      <c t="s" s="100" r="H477">
        <v>826</v>
      </c>
      <c s="100" r="I477"/>
      <c s="100" r="J477"/>
      <c s="157" r="K477">
        <f>(I477-J477)/10</f>
        <v>0</v>
      </c>
      <c s="157" r="L477">
        <v>0</v>
      </c>
      <c s="157" r="M477"/>
      <c s="157" r="N477"/>
      <c s="157" r="O477"/>
    </row>
    <row customHeight="1" r="478" ht="15.0">
      <c t="s" s="157" r="A478">
        <v>126</v>
      </c>
      <c s="157" r="B478">
        <v>23</v>
      </c>
      <c s="157" r="C478">
        <v>76</v>
      </c>
      <c t="s" s="157" r="D478">
        <v>1605</v>
      </c>
      <c t="s" s="157" r="E478">
        <v>830</v>
      </c>
      <c t="s" s="157" r="F478">
        <v>1606</v>
      </c>
      <c t="s" s="100" r="G478">
        <v>825</v>
      </c>
      <c t="s" s="100" r="H478">
        <v>826</v>
      </c>
      <c s="100" r="I478"/>
      <c s="100" r="J478"/>
      <c s="157" r="K478">
        <f>(I478-J478)/10</f>
        <v>0</v>
      </c>
      <c s="157" r="L478">
        <v>255</v>
      </c>
      <c s="157" r="M478"/>
      <c s="157" r="N478"/>
      <c s="157" r="O478"/>
    </row>
    <row customHeight="1" r="479" ht="15.0">
      <c t="s" s="157" r="A479">
        <v>126</v>
      </c>
      <c s="157" r="B479">
        <v>23</v>
      </c>
      <c s="157" r="C479">
        <v>76</v>
      </c>
      <c t="s" s="157" r="D479">
        <v>1607</v>
      </c>
      <c t="s" s="157" r="E479">
        <v>830</v>
      </c>
      <c t="s" s="157" r="F479">
        <v>1608</v>
      </c>
      <c t="s" s="100" r="G479">
        <v>825</v>
      </c>
      <c t="s" s="100" r="H479">
        <v>826</v>
      </c>
      <c s="100" r="I479"/>
      <c s="100" r="J479"/>
      <c s="157" r="K479">
        <f>(I479-J479)/10</f>
        <v>0</v>
      </c>
      <c s="157" r="L479">
        <v>255</v>
      </c>
      <c s="157" r="M479"/>
      <c s="157" r="N479"/>
      <c s="157" r="O479"/>
    </row>
    <row customHeight="1" r="480" ht="15.0">
      <c t="s" s="157" r="A480">
        <v>126</v>
      </c>
      <c s="157" r="B480">
        <v>23</v>
      </c>
      <c s="157" r="C480">
        <v>76</v>
      </c>
      <c t="s" s="157" r="D480">
        <v>1609</v>
      </c>
      <c t="s" s="157" r="E480">
        <v>830</v>
      </c>
      <c t="s" s="157" r="F480">
        <v>1610</v>
      </c>
      <c t="s" s="100" r="G480">
        <v>825</v>
      </c>
      <c t="s" s="100" r="H480">
        <v>826</v>
      </c>
      <c s="100" r="I480"/>
      <c s="100" r="J480"/>
      <c s="157" r="K480">
        <f>(I480-J480)/10</f>
        <v>0</v>
      </c>
      <c s="157" r="L480">
        <v>255</v>
      </c>
      <c s="157" r="M480"/>
      <c s="157" r="N480"/>
      <c s="157" r="O480"/>
    </row>
    <row customHeight="1" r="481" ht="15.0">
      <c t="s" s="157" r="A481">
        <v>126</v>
      </c>
      <c s="157" r="B481">
        <v>23</v>
      </c>
      <c s="157" r="C481">
        <v>76</v>
      </c>
      <c t="s" s="157" r="D481">
        <v>1611</v>
      </c>
      <c t="s" s="157" r="E481">
        <v>830</v>
      </c>
      <c t="s" s="157" r="F481">
        <v>1612</v>
      </c>
      <c t="s" s="100" r="G481">
        <v>847</v>
      </c>
      <c t="s" s="100" r="H481">
        <v>848</v>
      </c>
      <c s="100" r="I481"/>
      <c s="100" r="J481"/>
      <c s="157" r="K481">
        <f>(I481-J481)/10</f>
        <v>0</v>
      </c>
      <c s="157" r="L481">
        <v>255</v>
      </c>
      <c s="157" r="M481"/>
      <c s="157" r="N481"/>
      <c s="157" r="O481"/>
    </row>
    <row customHeight="1" r="482" ht="15.0">
      <c t="s" s="157" r="A482">
        <v>126</v>
      </c>
      <c s="157" r="B482">
        <v>23</v>
      </c>
      <c s="157" r="C482">
        <v>76</v>
      </c>
      <c t="s" s="157" r="D482">
        <v>1613</v>
      </c>
      <c t="s" s="157" r="E482">
        <v>830</v>
      </c>
      <c t="s" s="157" r="F482">
        <v>1614</v>
      </c>
      <c t="s" s="100" r="G482">
        <v>825</v>
      </c>
      <c t="s" s="100" r="H482">
        <v>826</v>
      </c>
      <c s="100" r="I482"/>
      <c s="100" r="J482"/>
      <c s="157" r="K482">
        <f>(I482-J482)/10</f>
        <v>0</v>
      </c>
      <c s="157" r="L482">
        <v>255</v>
      </c>
      <c s="157" r="M482"/>
      <c s="157" r="N482"/>
      <c s="157" r="O482"/>
    </row>
    <row customHeight="1" r="483" ht="15.0">
      <c t="s" s="157" r="A483">
        <v>126</v>
      </c>
      <c s="157" r="B483">
        <v>23</v>
      </c>
      <c s="157" r="C483">
        <v>76</v>
      </c>
      <c t="s" s="157" r="D483">
        <v>1615</v>
      </c>
      <c t="s" s="157" r="E483">
        <v>830</v>
      </c>
      <c t="s" s="157" r="F483">
        <v>1606</v>
      </c>
      <c t="s" s="100" r="G483">
        <v>825</v>
      </c>
      <c t="s" s="100" r="H483">
        <v>826</v>
      </c>
      <c s="100" r="I483"/>
      <c s="100" r="J483"/>
      <c s="157" r="K483">
        <f>(I483-J483)/10</f>
        <v>0</v>
      </c>
      <c s="157" r="L483">
        <v>255</v>
      </c>
      <c s="157" r="M483"/>
      <c s="157" r="N483"/>
      <c s="157" r="O483"/>
    </row>
    <row customHeight="1" r="484" ht="15.0">
      <c t="s" s="157" r="A484">
        <v>126</v>
      </c>
      <c s="157" r="B484">
        <v>23</v>
      </c>
      <c s="157" r="C484">
        <v>76</v>
      </c>
      <c t="s" s="157" r="D484">
        <v>1616</v>
      </c>
      <c t="s" s="157" r="E484">
        <v>830</v>
      </c>
      <c t="s" s="157" r="F484">
        <v>1617</v>
      </c>
      <c t="s" s="100" r="G484">
        <v>825</v>
      </c>
      <c t="s" s="100" r="H484">
        <v>826</v>
      </c>
      <c s="100" r="I484"/>
      <c s="100" r="J484"/>
      <c s="157" r="K484">
        <f>(I484-J484)/10</f>
        <v>0</v>
      </c>
      <c s="157" r="L484">
        <v>255</v>
      </c>
      <c s="157" r="M484"/>
      <c s="157" r="N484"/>
      <c s="157" r="O484"/>
    </row>
    <row customHeight="1" r="485" ht="15.0">
      <c t="s" s="157" r="A485">
        <v>126</v>
      </c>
      <c s="157" r="B485">
        <v>23</v>
      </c>
      <c s="157" r="C485">
        <v>76</v>
      </c>
      <c t="s" s="157" r="D485">
        <v>1618</v>
      </c>
      <c t="s" s="157" r="E485">
        <v>830</v>
      </c>
      <c t="s" s="157" r="F485">
        <v>1619</v>
      </c>
      <c t="s" s="100" r="G485">
        <v>825</v>
      </c>
      <c t="s" s="100" r="H485">
        <v>826</v>
      </c>
      <c s="100" r="I485"/>
      <c s="100" r="J485"/>
      <c s="157" r="K485">
        <f>(I485-J485)/10</f>
        <v>0</v>
      </c>
      <c s="157" r="L485">
        <v>255</v>
      </c>
      <c s="157" r="M485"/>
      <c s="157" r="N485"/>
      <c s="157" r="O485"/>
    </row>
    <row customHeight="1" r="486" ht="15.0">
      <c t="s" s="157" r="A486">
        <v>126</v>
      </c>
      <c s="157" r="B486">
        <v>23</v>
      </c>
      <c s="157" r="C486">
        <v>76</v>
      </c>
      <c t="s" s="157" r="D486">
        <v>1620</v>
      </c>
      <c t="s" s="157" r="E486">
        <v>830</v>
      </c>
      <c t="s" s="157" r="F486">
        <v>1612</v>
      </c>
      <c t="s" s="100" r="G486">
        <v>847</v>
      </c>
      <c t="s" s="100" r="H486">
        <v>848</v>
      </c>
      <c s="100" r="I486"/>
      <c s="100" r="J486"/>
      <c s="157" r="K486">
        <f>(I486-J486)/10</f>
        <v>0</v>
      </c>
      <c s="157" r="L486">
        <v>255</v>
      </c>
      <c s="157" r="M486"/>
      <c s="157" r="N486"/>
      <c s="157" r="O486"/>
    </row>
    <row customHeight="1" r="487" ht="15.0">
      <c t="s" s="157" r="A487">
        <v>126</v>
      </c>
      <c s="157" r="B487">
        <v>23</v>
      </c>
      <c s="157" r="C487">
        <v>76</v>
      </c>
      <c t="s" s="157" r="D487">
        <v>1621</v>
      </c>
      <c t="s" s="157" r="E487">
        <v>830</v>
      </c>
      <c t="s" s="157" r="F487">
        <v>1614</v>
      </c>
      <c t="s" s="100" r="G487">
        <v>825</v>
      </c>
      <c t="s" s="100" r="H487">
        <v>826</v>
      </c>
      <c s="100" r="I487"/>
      <c s="100" r="J487"/>
      <c s="157" r="K487">
        <f>(I487-J487)/10</f>
        <v>0</v>
      </c>
      <c s="157" r="L487">
        <v>255</v>
      </c>
      <c s="157" r="M487"/>
      <c s="157" r="N487"/>
      <c s="157" r="O487"/>
    </row>
    <row customHeight="1" r="488" ht="15.0">
      <c t="s" s="157" r="A488">
        <v>126</v>
      </c>
      <c s="157" r="B488">
        <v>23</v>
      </c>
      <c s="157" r="C488">
        <v>76</v>
      </c>
      <c t="s" s="157" r="D488">
        <v>1622</v>
      </c>
      <c t="s" s="157" r="E488">
        <v>830</v>
      </c>
      <c t="s" s="157" r="F488">
        <v>1623</v>
      </c>
      <c t="s" s="100" r="G488">
        <v>825</v>
      </c>
      <c t="s" s="100" r="H488">
        <v>826</v>
      </c>
      <c s="100" r="I488"/>
      <c s="100" r="J488"/>
      <c s="157" r="K488">
        <f>(I488-J488)/10</f>
        <v>0</v>
      </c>
      <c s="157" r="L488">
        <v>0</v>
      </c>
      <c s="157" r="M488"/>
      <c s="157" r="N488"/>
      <c s="157" r="O488"/>
    </row>
    <row customHeight="1" r="489" ht="15.0">
      <c t="s" s="157" r="A489">
        <v>126</v>
      </c>
      <c s="157" r="B489">
        <v>23</v>
      </c>
      <c s="157" r="C489">
        <v>76</v>
      </c>
      <c t="s" s="157" r="D489">
        <v>1624</v>
      </c>
      <c t="s" s="157" r="E489">
        <v>830</v>
      </c>
      <c t="s" s="157" r="F489">
        <v>1625</v>
      </c>
      <c t="s" s="100" r="G489">
        <v>825</v>
      </c>
      <c t="s" s="100" r="H489">
        <v>826</v>
      </c>
      <c s="100" r="I489"/>
      <c s="100" r="J489"/>
      <c s="157" r="K489">
        <f>(I489-J489)/10</f>
        <v>0</v>
      </c>
      <c s="157" r="L489">
        <v>255</v>
      </c>
      <c s="157" r="M489"/>
      <c s="157" r="N489"/>
      <c s="157" r="O489"/>
    </row>
    <row customHeight="1" r="490" ht="15.0">
      <c s="157" r="A490"/>
      <c s="157" r="B490"/>
      <c s="157" r="C490"/>
      <c s="157" r="D490"/>
      <c s="157" r="E490"/>
      <c s="157" r="F490"/>
      <c s="100" r="G490"/>
      <c s="100" r="H490"/>
      <c s="100" r="I490"/>
      <c s="100" r="J490"/>
      <c s="157" r="K490">
        <f>(I490-J490)/10</f>
        <v>0</v>
      </c>
      <c s="157" r="L490"/>
      <c s="157" r="M490"/>
      <c s="157" r="N490"/>
      <c s="157" r="O490"/>
    </row>
    <row customHeight="1" r="491" ht="15.0">
      <c t="s" s="157" r="A491">
        <v>131</v>
      </c>
      <c s="157" r="B491">
        <v>24</v>
      </c>
      <c s="157" r="C491">
        <v>85</v>
      </c>
      <c t="s" s="157" r="D491">
        <v>1626</v>
      </c>
      <c t="s" s="157" r="E491">
        <v>802</v>
      </c>
      <c t="s" s="157" r="F491">
        <v>1590</v>
      </c>
      <c s="100" r="G491">
        <v>-2.2</v>
      </c>
      <c s="100" r="H491">
        <v>250</v>
      </c>
      <c s="100" r="I491">
        <v>250</v>
      </c>
      <c s="100" r="J491">
        <v>0</v>
      </c>
      <c s="157" r="K491">
        <f>(I491-J491)/10</f>
        <v>25</v>
      </c>
      <c s="157" r="L491">
        <v>219.019</v>
      </c>
      <c s="100" r="M491">
        <v>8.76</v>
      </c>
      <c s="157" r="N491"/>
      <c s="157" r="O491"/>
    </row>
    <row customHeight="1" r="492" ht="15.0">
      <c t="s" s="157" r="A492">
        <v>131</v>
      </c>
      <c s="157" r="B492">
        <v>24</v>
      </c>
      <c s="157" r="C492">
        <v>85</v>
      </c>
      <c t="s" s="157" r="D492">
        <v>1627</v>
      </c>
      <c t="s" s="157" r="E492">
        <v>802</v>
      </c>
      <c t="s" s="157" r="F492">
        <v>1590</v>
      </c>
      <c s="100" r="G492">
        <v>-0.5</v>
      </c>
      <c s="100" r="H492">
        <v>8</v>
      </c>
      <c s="100" r="I492">
        <v>10</v>
      </c>
      <c s="100" r="J492">
        <v>0</v>
      </c>
      <c s="157" r="K492">
        <f>(I492-J492)/10</f>
        <v>1</v>
      </c>
      <c s="157" r="L492">
        <v>6.51</v>
      </c>
      <c s="100" r="M492">
        <v>6.509</v>
      </c>
      <c s="157" r="N492"/>
      <c s="157" r="O492"/>
    </row>
    <row customHeight="1" r="493" ht="15.0">
      <c t="s" s="157" r="A493">
        <v>131</v>
      </c>
      <c s="157" r="B493">
        <v>24</v>
      </c>
      <c s="157" r="C493">
        <v>85</v>
      </c>
      <c t="s" s="157" r="D493">
        <v>1628</v>
      </c>
      <c t="s" s="157" r="E493">
        <v>802</v>
      </c>
      <c t="s" s="157" r="F493">
        <v>1590</v>
      </c>
      <c s="100" r="G493">
        <v>-0.5</v>
      </c>
      <c s="100" r="H493">
        <v>8</v>
      </c>
      <c s="100" r="I493">
        <v>10</v>
      </c>
      <c s="100" r="J493">
        <v>0</v>
      </c>
      <c s="157" r="K493">
        <f>(I493-J493)/10</f>
        <v>1</v>
      </c>
      <c s="157" r="L493">
        <v>5.659</v>
      </c>
      <c s="100" r="M493">
        <v>5.659</v>
      </c>
      <c s="157" r="N493"/>
      <c s="157" r="O493"/>
    </row>
    <row customHeight="1" r="494" ht="15.0">
      <c t="s" s="157" r="A494">
        <v>131</v>
      </c>
      <c s="157" r="B494">
        <v>24</v>
      </c>
      <c s="157" r="C494">
        <v>85</v>
      </c>
      <c t="s" s="157" r="D494">
        <v>1629</v>
      </c>
      <c t="s" s="157" r="E494">
        <v>802</v>
      </c>
      <c t="s" s="157" r="F494">
        <v>1590</v>
      </c>
      <c s="100" r="G494">
        <v>-0.5</v>
      </c>
      <c s="100" r="H494">
        <v>8</v>
      </c>
      <c s="100" r="I494">
        <v>10</v>
      </c>
      <c s="100" r="J494">
        <v>0</v>
      </c>
      <c s="157" r="K494">
        <f>(I494-J494)/10</f>
        <v>1</v>
      </c>
      <c s="157" r="L494">
        <v>4.346</v>
      </c>
      <c s="100" r="M494">
        <v>4.345</v>
      </c>
      <c s="157" r="N494"/>
      <c s="157" r="O494"/>
    </row>
    <row customHeight="1" r="495" ht="15.0">
      <c t="s" s="157" r="A495">
        <v>131</v>
      </c>
      <c s="157" r="B495">
        <v>24</v>
      </c>
      <c s="157" r="C495">
        <v>85</v>
      </c>
      <c t="s" s="157" r="D495">
        <v>1630</v>
      </c>
      <c t="s" s="157" r="E495">
        <v>814</v>
      </c>
      <c t="s" s="157" r="F495">
        <v>1595</v>
      </c>
      <c s="100" r="G495">
        <v>-2.2</v>
      </c>
      <c s="100" r="H495">
        <v>220</v>
      </c>
      <c s="100" r="I495">
        <v>220</v>
      </c>
      <c s="100" r="J495">
        <v>0</v>
      </c>
      <c s="157" r="K495">
        <f>(I495-J495)/10</f>
        <v>22</v>
      </c>
      <c s="157" r="L495">
        <v>219.993</v>
      </c>
      <c s="157" r="M495"/>
      <c s="157" r="N495"/>
      <c s="157" r="O495"/>
    </row>
    <row customHeight="1" r="496" ht="15.0">
      <c t="s" s="157" r="A496">
        <v>131</v>
      </c>
      <c s="157" r="B496">
        <v>24</v>
      </c>
      <c s="157" r="C496">
        <v>85</v>
      </c>
      <c t="s" s="157" r="D496">
        <v>1631</v>
      </c>
      <c t="s" s="157" r="E496">
        <v>814</v>
      </c>
      <c t="s" s="157" r="F496">
        <v>1595</v>
      </c>
      <c s="100" r="G496">
        <v>-0.5</v>
      </c>
      <c s="100" r="H496">
        <v>8</v>
      </c>
      <c s="100" r="I496">
        <v>10</v>
      </c>
      <c s="100" r="J496">
        <v>0</v>
      </c>
      <c s="157" r="K496">
        <f>(I496-J496)/10</f>
        <v>1</v>
      </c>
      <c s="157" r="L496">
        <v>6.667</v>
      </c>
      <c s="157" r="M496"/>
      <c s="157" r="N496"/>
      <c s="157" r="O496"/>
    </row>
    <row customHeight="1" r="497" ht="15.0">
      <c t="s" s="157" r="A497">
        <v>131</v>
      </c>
      <c s="157" r="B497">
        <v>24</v>
      </c>
      <c s="157" r="C497">
        <v>85</v>
      </c>
      <c t="s" s="157" r="D497">
        <v>1632</v>
      </c>
      <c t="s" s="157" r="E497">
        <v>814</v>
      </c>
      <c t="s" s="157" r="F497">
        <v>1595</v>
      </c>
      <c s="100" r="G497">
        <v>-0.5</v>
      </c>
      <c s="100" r="H497">
        <v>8</v>
      </c>
      <c s="100" r="I497">
        <v>10</v>
      </c>
      <c s="100" r="J497">
        <v>0</v>
      </c>
      <c s="157" r="K497">
        <f>(I497-J497)/10</f>
        <v>1</v>
      </c>
      <c s="157" r="L497">
        <v>5.975</v>
      </c>
      <c s="157" r="M497"/>
      <c s="157" r="N497"/>
      <c s="157" r="O497"/>
    </row>
    <row customHeight="1" r="498" ht="15.0">
      <c t="s" s="157" r="A498">
        <v>131</v>
      </c>
      <c s="157" r="B498">
        <v>24</v>
      </c>
      <c s="157" r="C498">
        <v>85</v>
      </c>
      <c t="s" s="157" r="D498">
        <v>1633</v>
      </c>
      <c t="s" s="157" r="E498">
        <v>814</v>
      </c>
      <c t="s" s="157" r="F498">
        <v>1595</v>
      </c>
      <c s="100" r="G498">
        <v>-0.5</v>
      </c>
      <c s="100" r="H498">
        <v>8</v>
      </c>
      <c s="100" r="I498">
        <v>10</v>
      </c>
      <c s="100" r="J498">
        <v>0</v>
      </c>
      <c s="157" r="K498">
        <f>(I498-J498)/10</f>
        <v>1</v>
      </c>
      <c s="157" r="L498">
        <v>4.39</v>
      </c>
      <c s="157" r="M498"/>
      <c s="157" r="N498"/>
      <c s="157" r="O498"/>
    </row>
    <row customHeight="1" r="499" ht="15.0">
      <c t="s" s="157" r="A499">
        <v>131</v>
      </c>
      <c s="157" r="B499">
        <v>24</v>
      </c>
      <c s="157" r="C499">
        <v>85</v>
      </c>
      <c t="s" s="157" r="D499">
        <v>1634</v>
      </c>
      <c t="s" s="157" r="E499">
        <v>823</v>
      </c>
      <c t="s" s="157" r="F499">
        <v>1599</v>
      </c>
      <c t="s" s="100" r="G499">
        <v>825</v>
      </c>
      <c t="s" s="100" r="H499">
        <v>826</v>
      </c>
      <c s="100" r="I499"/>
      <c s="100" r="J499"/>
      <c s="157" r="K499">
        <f>(I499-J499)/10</f>
        <v>0</v>
      </c>
      <c s="157" r="L499">
        <v>255</v>
      </c>
      <c s="157" r="M499"/>
      <c s="157" r="N499"/>
      <c s="157" r="O499"/>
    </row>
    <row customHeight="1" r="500" ht="15.0">
      <c t="s" s="157" r="A500">
        <v>131</v>
      </c>
      <c s="157" r="B500">
        <v>24</v>
      </c>
      <c s="157" r="C500">
        <v>85</v>
      </c>
      <c t="s" s="157" r="D500">
        <v>1635</v>
      </c>
      <c t="s" s="157" r="E500">
        <v>823</v>
      </c>
      <c t="s" s="157" r="F500">
        <v>1599</v>
      </c>
      <c t="s" s="100" r="G500">
        <v>825</v>
      </c>
      <c t="s" s="100" r="H500">
        <v>826</v>
      </c>
      <c s="100" r="I500"/>
      <c s="100" r="J500"/>
      <c s="157" r="K500">
        <f>(I500-J500)/10</f>
        <v>0</v>
      </c>
      <c s="157" r="L500">
        <v>255</v>
      </c>
      <c s="157" r="M500"/>
      <c s="157" r="N500"/>
      <c s="157" r="O500"/>
    </row>
    <row customHeight="1" r="501" ht="15.0">
      <c t="s" s="157" r="A501">
        <v>131</v>
      </c>
      <c s="157" r="B501">
        <v>24</v>
      </c>
      <c s="157" r="C501">
        <v>85</v>
      </c>
      <c t="s" s="157" r="D501">
        <v>1636</v>
      </c>
      <c t="s" s="157" r="E501">
        <v>823</v>
      </c>
      <c t="s" s="157" r="F501">
        <v>1599</v>
      </c>
      <c t="s" s="100" r="G501">
        <v>825</v>
      </c>
      <c t="s" s="100" r="H501">
        <v>826</v>
      </c>
      <c s="100" r="I501"/>
      <c s="100" r="J501"/>
      <c s="157" r="K501">
        <f>(I501-J501)/10</f>
        <v>0</v>
      </c>
      <c s="157" r="L501">
        <v>255</v>
      </c>
      <c s="157" r="M501"/>
      <c s="157" r="N501"/>
      <c s="157" r="O501"/>
    </row>
    <row customHeight="1" r="502" ht="15.0">
      <c t="s" s="157" r="A502">
        <v>131</v>
      </c>
      <c s="157" r="B502">
        <v>24</v>
      </c>
      <c s="157" r="C502">
        <v>85</v>
      </c>
      <c t="s" s="157" r="D502">
        <v>1637</v>
      </c>
      <c t="s" s="157" r="E502">
        <v>823</v>
      </c>
      <c t="s" s="157" r="F502">
        <v>1599</v>
      </c>
      <c t="s" s="100" r="G502">
        <v>825</v>
      </c>
      <c t="s" s="100" r="H502">
        <v>826</v>
      </c>
      <c s="100" r="I502"/>
      <c s="100" r="J502"/>
      <c s="157" r="K502">
        <f>(I502-J502)/10</f>
        <v>0</v>
      </c>
      <c s="157" r="L502">
        <v>255</v>
      </c>
      <c s="157" r="M502"/>
      <c s="157" r="N502"/>
      <c s="157" r="O502"/>
    </row>
    <row customHeight="1" r="503" ht="15.0">
      <c t="s" s="157" r="A503">
        <v>131</v>
      </c>
      <c s="157" r="B503">
        <v>24</v>
      </c>
      <c s="157" r="C503">
        <v>85</v>
      </c>
      <c t="s" s="157" r="D503">
        <v>1638</v>
      </c>
      <c t="s" s="157" r="E503">
        <v>830</v>
      </c>
      <c t="s" s="157" r="F503">
        <v>1606</v>
      </c>
      <c t="s" s="100" r="G503">
        <v>825</v>
      </c>
      <c t="s" s="100" r="H503">
        <v>826</v>
      </c>
      <c s="100" r="I503"/>
      <c s="100" r="J503"/>
      <c s="157" r="K503">
        <f>(I503-J503)/10</f>
        <v>0</v>
      </c>
      <c s="157" r="L503">
        <v>255</v>
      </c>
      <c s="157" r="M503"/>
      <c s="157" r="N503"/>
      <c s="157" r="O503"/>
    </row>
    <row customHeight="1" r="504" ht="15.0">
      <c t="s" s="157" r="A504">
        <v>131</v>
      </c>
      <c s="157" r="B504">
        <v>24</v>
      </c>
      <c s="157" r="C504">
        <v>85</v>
      </c>
      <c t="s" s="157" r="D504">
        <v>1639</v>
      </c>
      <c t="s" s="157" r="E504">
        <v>830</v>
      </c>
      <c t="s" s="157" r="F504">
        <v>1617</v>
      </c>
      <c t="s" s="100" r="G504">
        <v>825</v>
      </c>
      <c t="s" s="100" r="H504">
        <v>826</v>
      </c>
      <c s="100" r="I504"/>
      <c s="100" r="J504"/>
      <c s="157" r="K504">
        <f>(I504-J504)/10</f>
        <v>0</v>
      </c>
      <c s="157" r="L504">
        <v>255</v>
      </c>
      <c s="157" r="M504"/>
      <c s="157" r="N504"/>
      <c s="157" r="O504"/>
    </row>
    <row customHeight="1" r="505" ht="15.0">
      <c t="s" s="157" r="A505">
        <v>131</v>
      </c>
      <c s="157" r="B505">
        <v>24</v>
      </c>
      <c s="157" r="C505">
        <v>85</v>
      </c>
      <c t="s" s="157" r="D505">
        <v>1640</v>
      </c>
      <c t="s" s="157" r="E505">
        <v>830</v>
      </c>
      <c t="s" s="157" r="F505">
        <v>1641</v>
      </c>
      <c t="s" s="100" r="G505">
        <v>825</v>
      </c>
      <c t="s" s="100" r="H505">
        <v>826</v>
      </c>
      <c s="100" r="I505"/>
      <c s="100" r="J505"/>
      <c s="157" r="K505">
        <f>(I505-J505)/10</f>
        <v>0</v>
      </c>
      <c s="157" r="L505">
        <v>255</v>
      </c>
      <c s="157" r="M505"/>
      <c s="157" r="N505"/>
      <c s="157" r="O505"/>
    </row>
    <row customHeight="1" r="506" ht="15.0">
      <c t="s" s="157" r="A506">
        <v>131</v>
      </c>
      <c s="157" r="B506">
        <v>24</v>
      </c>
      <c s="157" r="C506">
        <v>85</v>
      </c>
      <c t="s" s="157" r="D506">
        <v>1642</v>
      </c>
      <c t="s" s="157" r="E506">
        <v>830</v>
      </c>
      <c t="s" s="157" r="F506">
        <v>1612</v>
      </c>
      <c t="s" s="100" r="G506">
        <v>847</v>
      </c>
      <c t="s" s="100" r="H506">
        <v>848</v>
      </c>
      <c s="100" r="I506"/>
      <c s="100" r="J506"/>
      <c s="157" r="K506">
        <f>(I506-J506)/10</f>
        <v>0</v>
      </c>
      <c s="157" r="L506">
        <v>255</v>
      </c>
      <c s="157" r="M506"/>
      <c s="157" r="N506"/>
      <c s="157" r="O506"/>
    </row>
    <row customHeight="1" r="507" ht="15.0">
      <c t="s" s="157" r="A507">
        <v>131</v>
      </c>
      <c s="157" r="B507">
        <v>24</v>
      </c>
      <c s="157" r="C507">
        <v>85</v>
      </c>
      <c t="s" s="157" r="D507">
        <v>1643</v>
      </c>
      <c t="s" s="157" r="E507">
        <v>830</v>
      </c>
      <c t="s" s="157" r="F507">
        <v>1614</v>
      </c>
      <c t="s" s="100" r="G507">
        <v>825</v>
      </c>
      <c t="s" s="100" r="H507">
        <v>826</v>
      </c>
      <c s="100" r="I507"/>
      <c s="100" r="J507"/>
      <c s="157" r="K507">
        <f>(I507-J507)/10</f>
        <v>0</v>
      </c>
      <c s="157" r="L507">
        <v>255</v>
      </c>
      <c s="157" r="M507"/>
      <c s="157" r="N507"/>
      <c s="157" r="O507"/>
    </row>
    <row customHeight="1" r="508" ht="15.0">
      <c t="s" s="157" r="A508">
        <v>131</v>
      </c>
      <c s="157" r="B508">
        <v>24</v>
      </c>
      <c s="157" r="C508">
        <v>85</v>
      </c>
      <c t="s" s="157" r="D508">
        <v>1644</v>
      </c>
      <c t="s" s="157" r="E508">
        <v>830</v>
      </c>
      <c t="s" s="157" r="F508">
        <v>1612</v>
      </c>
      <c t="s" s="100" r="G508">
        <v>847</v>
      </c>
      <c t="s" s="100" r="H508">
        <v>848</v>
      </c>
      <c s="100" r="I508"/>
      <c s="100" r="J508"/>
      <c s="157" r="K508">
        <f>(I508-J508)/10</f>
        <v>0</v>
      </c>
      <c s="157" r="L508">
        <v>255</v>
      </c>
      <c s="157" r="M508"/>
      <c s="157" r="N508"/>
      <c s="157" r="O508"/>
    </row>
    <row customHeight="1" r="509" ht="15.0">
      <c t="s" s="157" r="A509">
        <v>131</v>
      </c>
      <c s="157" r="B509">
        <v>24</v>
      </c>
      <c s="157" r="C509">
        <v>85</v>
      </c>
      <c t="s" s="157" r="D509">
        <v>1645</v>
      </c>
      <c t="s" s="157" r="E509">
        <v>830</v>
      </c>
      <c t="s" s="157" r="F509">
        <v>1614</v>
      </c>
      <c t="s" s="100" r="G509">
        <v>825</v>
      </c>
      <c t="s" s="100" r="H509">
        <v>826</v>
      </c>
      <c s="100" r="I509"/>
      <c s="100" r="J509"/>
      <c s="157" r="K509">
        <f>(I509-J509)/10</f>
        <v>0</v>
      </c>
      <c s="157" r="L509">
        <v>255</v>
      </c>
      <c s="157" r="M509"/>
      <c s="157" r="N509"/>
      <c s="157" r="O509"/>
    </row>
    <row customHeight="1" r="510" ht="15.0">
      <c t="s" s="157" r="A510">
        <v>131</v>
      </c>
      <c s="157" r="B510">
        <v>24</v>
      </c>
      <c s="157" r="C510">
        <v>85</v>
      </c>
      <c t="s" s="157" r="D510">
        <v>1646</v>
      </c>
      <c t="s" s="157" r="E510">
        <v>830</v>
      </c>
      <c t="s" s="157" r="F510">
        <v>1612</v>
      </c>
      <c t="s" s="100" r="G510">
        <v>847</v>
      </c>
      <c t="s" s="100" r="H510">
        <v>848</v>
      </c>
      <c s="100" r="I510"/>
      <c s="100" r="J510"/>
      <c s="157" r="K510">
        <f>(I510-J510)/10</f>
        <v>0</v>
      </c>
      <c s="157" r="L510">
        <v>255</v>
      </c>
      <c s="157" r="M510"/>
      <c s="157" r="N510"/>
      <c s="157" r="O510"/>
    </row>
    <row customHeight="1" r="511" ht="15.0">
      <c t="s" s="157" r="A511">
        <v>131</v>
      </c>
      <c s="157" r="B511">
        <v>24</v>
      </c>
      <c s="157" r="C511">
        <v>85</v>
      </c>
      <c t="s" s="157" r="D511">
        <v>1647</v>
      </c>
      <c t="s" s="157" r="E511">
        <v>830</v>
      </c>
      <c t="s" s="157" r="F511">
        <v>1614</v>
      </c>
      <c t="s" s="100" r="G511">
        <v>825</v>
      </c>
      <c t="s" s="100" r="H511">
        <v>826</v>
      </c>
      <c s="100" r="I511"/>
      <c s="100" r="J511"/>
      <c s="157" r="K511">
        <f>(I511-J511)/10</f>
        <v>0</v>
      </c>
      <c s="157" r="L511">
        <v>255</v>
      </c>
      <c s="157" r="M511"/>
      <c s="157" r="N511"/>
      <c s="157" r="O511"/>
    </row>
    <row customHeight="1" r="512" ht="15.0">
      <c t="s" s="157" r="A512">
        <v>131</v>
      </c>
      <c s="157" r="B512">
        <v>24</v>
      </c>
      <c s="157" r="C512">
        <v>85</v>
      </c>
      <c t="s" s="157" r="D512">
        <v>1648</v>
      </c>
      <c t="s" s="157" r="E512">
        <v>830</v>
      </c>
      <c t="s" s="157" r="F512">
        <v>1612</v>
      </c>
      <c t="s" s="100" r="G512">
        <v>847</v>
      </c>
      <c t="s" s="100" r="H512">
        <v>848</v>
      </c>
      <c s="100" r="I512"/>
      <c s="100" r="J512"/>
      <c s="157" r="K512">
        <f>(I512-J512)/10</f>
        <v>0</v>
      </c>
      <c s="157" r="L512">
        <v>255</v>
      </c>
      <c s="157" r="M512"/>
      <c s="157" r="N512"/>
      <c s="157" r="O512"/>
    </row>
    <row customHeight="1" r="513" ht="15.0">
      <c t="s" s="157" r="A513">
        <v>131</v>
      </c>
      <c s="157" r="B513">
        <v>24</v>
      </c>
      <c s="157" r="C513">
        <v>85</v>
      </c>
      <c t="s" s="157" r="D513">
        <v>1649</v>
      </c>
      <c t="s" s="157" r="E513">
        <v>830</v>
      </c>
      <c t="s" s="157" r="F513">
        <v>1614</v>
      </c>
      <c t="s" s="100" r="G513">
        <v>825</v>
      </c>
      <c t="s" s="100" r="H513">
        <v>826</v>
      </c>
      <c s="100" r="I513"/>
      <c s="100" r="J513"/>
      <c s="157" r="K513">
        <f>(I513-J513)/10</f>
        <v>0</v>
      </c>
      <c s="157" r="L513">
        <v>255</v>
      </c>
      <c s="157" r="M513"/>
      <c s="157" r="N513"/>
      <c s="157" r="O513"/>
    </row>
    <row customHeight="1" r="514" ht="15.0">
      <c s="157" r="A514"/>
      <c s="157" r="B514"/>
      <c s="157" r="C514"/>
      <c s="157" r="D514"/>
      <c s="157" r="E514"/>
      <c s="157" r="F514"/>
      <c s="100" r="G514"/>
      <c s="100" r="H514"/>
      <c s="100" r="I514"/>
      <c s="100" r="J514"/>
      <c s="157" r="K514">
        <f>(I514-J514)/10</f>
        <v>0</v>
      </c>
      <c s="157" r="L514"/>
      <c s="157" r="M514"/>
      <c s="157" r="N514"/>
      <c s="157" r="O514"/>
    </row>
    <row customHeight="1" r="515" ht="15.0">
      <c t="s" s="157" r="A515">
        <v>136</v>
      </c>
      <c s="157" r="B515">
        <v>25</v>
      </c>
      <c s="157" r="C515">
        <v>104</v>
      </c>
      <c t="s" s="157" r="D515">
        <v>1650</v>
      </c>
      <c t="s" s="157" r="E515">
        <v>802</v>
      </c>
      <c t="s" s="157" r="F515">
        <v>1651</v>
      </c>
      <c s="100" r="G515">
        <v>-10</v>
      </c>
      <c s="100" r="H515">
        <v>10</v>
      </c>
      <c s="100" r="I515">
        <v>10</v>
      </c>
      <c s="100" r="J515">
        <v>0</v>
      </c>
      <c s="157" r="K515">
        <f>(I515-J515)/10</f>
        <v>1</v>
      </c>
      <c s="157" r="L515"/>
      <c s="157" r="M515"/>
      <c s="157" r="N515"/>
      <c s="157" r="O515"/>
    </row>
    <row customHeight="1" r="516" ht="15.0">
      <c t="s" s="157" r="A516">
        <v>136</v>
      </c>
      <c s="157" r="B516">
        <v>25</v>
      </c>
      <c s="157" r="C516">
        <v>104</v>
      </c>
      <c t="s" s="157" r="D516">
        <v>1652</v>
      </c>
      <c t="s" s="157" r="E516">
        <v>802</v>
      </c>
      <c t="s" s="157" r="F516">
        <v>1653</v>
      </c>
      <c s="100" r="G516">
        <v>-10</v>
      </c>
      <c s="100" r="H516">
        <v>10</v>
      </c>
      <c s="100" r="I516">
        <v>10</v>
      </c>
      <c s="100" r="J516">
        <v>0</v>
      </c>
      <c s="157" r="K516">
        <f>(I516-J516)/10</f>
        <v>1</v>
      </c>
      <c s="157" r="L516"/>
      <c s="157" r="M516"/>
      <c s="157" r="N516"/>
      <c s="157" r="O516"/>
    </row>
    <row customHeight="1" r="517" ht="15.0">
      <c t="s" s="157" r="A517">
        <v>136</v>
      </c>
      <c s="157" r="B517">
        <v>25</v>
      </c>
      <c s="157" r="C517">
        <v>104</v>
      </c>
      <c t="s" s="157" r="D517">
        <v>1654</v>
      </c>
      <c t="s" s="157" r="E517">
        <v>814</v>
      </c>
      <c t="s" s="157" r="F517">
        <v>1655</v>
      </c>
      <c s="100" r="G517">
        <v>-10.1</v>
      </c>
      <c s="100" r="H517">
        <v>10.1</v>
      </c>
      <c s="100" r="I517">
        <v>10</v>
      </c>
      <c s="100" r="J517">
        <v>0</v>
      </c>
      <c s="157" r="K517">
        <f>(I517-J517)/10</f>
        <v>1</v>
      </c>
      <c s="157" r="L517"/>
      <c s="157" r="M517"/>
      <c s="157" r="N517"/>
      <c s="157" r="O517"/>
    </row>
    <row customHeight="1" r="518" ht="15.0">
      <c t="s" s="157" r="A518">
        <v>136</v>
      </c>
      <c s="157" r="B518">
        <v>25</v>
      </c>
      <c s="157" r="C518">
        <v>104</v>
      </c>
      <c t="s" s="157" r="D518">
        <v>1656</v>
      </c>
      <c t="s" s="157" r="E518">
        <v>814</v>
      </c>
      <c t="s" s="157" r="F518">
        <v>1657</v>
      </c>
      <c s="100" r="G518">
        <v>-10.1</v>
      </c>
      <c s="100" r="H518">
        <v>10.1</v>
      </c>
      <c s="100" r="I518">
        <v>10</v>
      </c>
      <c s="100" r="J518">
        <v>0</v>
      </c>
      <c s="157" r="K518">
        <f>(I518-J518)/10</f>
        <v>1</v>
      </c>
      <c s="157" r="L518"/>
      <c s="157" r="M518"/>
      <c s="157" r="N518"/>
      <c s="157" r="O518"/>
    </row>
    <row customHeight="1" r="519" ht="15.0">
      <c t="s" s="157" r="A519">
        <v>136</v>
      </c>
      <c s="157" r="B519">
        <v>25</v>
      </c>
      <c s="157" r="C519">
        <v>104</v>
      </c>
      <c t="s" s="157" r="D519">
        <v>1658</v>
      </c>
      <c t="s" s="157" r="E519">
        <v>823</v>
      </c>
      <c t="s" s="157" r="F519">
        <v>1659</v>
      </c>
      <c t="s" s="100" r="G519">
        <v>1005</v>
      </c>
      <c t="s" s="100" r="H519">
        <v>1006</v>
      </c>
      <c s="100" r="I519"/>
      <c s="100" r="J519"/>
      <c s="157" r="K519">
        <f>(I519-J519)/10</f>
        <v>0</v>
      </c>
      <c s="157" r="L519">
        <v>0</v>
      </c>
      <c s="157" r="M519"/>
      <c s="157" r="N519"/>
      <c s="157" r="O519"/>
    </row>
    <row customHeight="1" r="520" ht="15.0">
      <c t="s" s="157" r="A520">
        <v>136</v>
      </c>
      <c s="157" r="B520">
        <v>25</v>
      </c>
      <c s="157" r="C520">
        <v>104</v>
      </c>
      <c t="s" s="157" r="D520">
        <v>1660</v>
      </c>
      <c t="s" s="157" r="E520">
        <v>823</v>
      </c>
      <c t="s" s="157" r="F520">
        <v>1661</v>
      </c>
      <c t="s" s="100" r="G520">
        <v>825</v>
      </c>
      <c t="s" s="100" r="H520">
        <v>826</v>
      </c>
      <c s="100" r="I520"/>
      <c s="100" r="J520"/>
      <c s="157" r="K520">
        <f>(I520-J520)/10</f>
        <v>0</v>
      </c>
      <c s="157" r="L520">
        <v>0</v>
      </c>
      <c s="157" r="M520"/>
      <c s="157" r="N520"/>
      <c s="157" r="O520"/>
    </row>
    <row customHeight="1" r="521" ht="15.0">
      <c t="s" s="157" r="A521">
        <v>136</v>
      </c>
      <c s="157" r="B521">
        <v>25</v>
      </c>
      <c s="157" r="C521">
        <v>104</v>
      </c>
      <c t="s" s="157" r="D521">
        <v>1662</v>
      </c>
      <c t="s" s="157" r="E521">
        <v>823</v>
      </c>
      <c t="s" s="157" r="F521">
        <v>1663</v>
      </c>
      <c t="s" s="100" r="G521">
        <v>1005</v>
      </c>
      <c t="s" s="100" r="H521">
        <v>1006</v>
      </c>
      <c s="100" r="I521"/>
      <c s="100" r="J521"/>
      <c s="157" r="K521">
        <f>(I521-J521)/10</f>
        <v>0</v>
      </c>
      <c s="157" r="L521">
        <v>0</v>
      </c>
      <c s="157" r="M521"/>
      <c s="157" r="N521"/>
      <c s="157" r="O521"/>
    </row>
    <row customHeight="1" r="522" ht="15.0">
      <c t="s" s="157" r="A522">
        <v>136</v>
      </c>
      <c s="157" r="B522">
        <v>25</v>
      </c>
      <c s="157" r="C522">
        <v>104</v>
      </c>
      <c t="s" s="157" r="D522">
        <v>1664</v>
      </c>
      <c t="s" s="157" r="E522">
        <v>823</v>
      </c>
      <c t="s" s="157" r="F522">
        <v>1665</v>
      </c>
      <c t="s" s="100" r="G522">
        <v>825</v>
      </c>
      <c t="s" s="100" r="H522">
        <v>826</v>
      </c>
      <c s="100" r="I522"/>
      <c s="100" r="J522"/>
      <c s="157" r="K522">
        <f>(I522-J522)/10</f>
        <v>0</v>
      </c>
      <c s="157" r="L522">
        <v>0</v>
      </c>
      <c s="157" r="M522"/>
      <c s="157" r="N522"/>
      <c s="157" r="O522"/>
    </row>
    <row customHeight="1" r="523" ht="15.0">
      <c t="s" s="157" r="A523">
        <v>136</v>
      </c>
      <c s="157" r="B523">
        <v>25</v>
      </c>
      <c s="157" r="C523">
        <v>104</v>
      </c>
      <c t="s" s="157" r="D523">
        <v>1666</v>
      </c>
      <c t="s" s="157" r="E523">
        <v>830</v>
      </c>
      <c t="s" s="157" r="F523">
        <v>1667</v>
      </c>
      <c t="s" s="100" r="G523">
        <v>1005</v>
      </c>
      <c t="s" s="100" r="H523">
        <v>1006</v>
      </c>
      <c s="100" r="I523"/>
      <c s="100" r="J523"/>
      <c s="157" r="K523">
        <f>(I523-J523)/10</f>
        <v>0</v>
      </c>
      <c s="157" r="L523">
        <v>0</v>
      </c>
      <c s="157" r="M523"/>
      <c s="157" r="N523"/>
      <c s="157" r="O523"/>
    </row>
    <row customHeight="1" r="524" ht="15.0">
      <c t="s" s="157" r="A524">
        <v>136</v>
      </c>
      <c s="157" r="B524">
        <v>25</v>
      </c>
      <c s="157" r="C524">
        <v>104</v>
      </c>
      <c t="s" s="157" r="D524">
        <v>1668</v>
      </c>
      <c t="s" s="157" r="E524">
        <v>830</v>
      </c>
      <c t="s" s="157" r="F524">
        <v>1669</v>
      </c>
      <c t="s" s="100" r="G524">
        <v>1006</v>
      </c>
      <c t="s" s="100" r="H524">
        <v>1005</v>
      </c>
      <c s="100" r="I524"/>
      <c s="100" r="J524"/>
      <c s="157" r="K524">
        <f>(I524-J524)/10</f>
        <v>0</v>
      </c>
      <c s="157" r="L524">
        <v>255</v>
      </c>
      <c s="157" r="M524"/>
      <c s="157" r="N524"/>
      <c s="157" r="O524"/>
    </row>
    <row customHeight="1" r="525" ht="15.0">
      <c t="s" s="157" r="A525">
        <v>136</v>
      </c>
      <c s="157" r="B525">
        <v>25</v>
      </c>
      <c s="157" r="C525">
        <v>104</v>
      </c>
      <c t="s" s="157" r="D525">
        <v>1670</v>
      </c>
      <c t="s" s="157" r="E525">
        <v>830</v>
      </c>
      <c t="s" s="157" r="F525">
        <v>1671</v>
      </c>
      <c t="s" s="100" r="G525">
        <v>825</v>
      </c>
      <c t="s" s="100" r="H525">
        <v>826</v>
      </c>
      <c s="100" r="I525"/>
      <c s="100" r="J525"/>
      <c s="157" r="K525">
        <f>(I525-J525)/10</f>
        <v>0</v>
      </c>
      <c s="157" r="L525">
        <v>255</v>
      </c>
      <c s="157" r="M525"/>
      <c s="157" r="N525"/>
      <c s="157" r="O525"/>
    </row>
    <row customHeight="1" r="526" ht="15.0">
      <c t="s" s="157" r="A526">
        <v>136</v>
      </c>
      <c s="157" r="B526">
        <v>25</v>
      </c>
      <c s="157" r="C526">
        <v>104</v>
      </c>
      <c t="s" s="157" r="D526">
        <v>1672</v>
      </c>
      <c t="s" s="157" r="E526">
        <v>830</v>
      </c>
      <c t="s" s="157" r="F526">
        <v>1673</v>
      </c>
      <c t="s" s="100" r="G526">
        <v>825</v>
      </c>
      <c t="s" s="100" r="H526">
        <v>826</v>
      </c>
      <c s="100" r="I526"/>
      <c s="100" r="J526"/>
      <c s="157" r="K526">
        <f>(I526-J526)/10</f>
        <v>0</v>
      </c>
      <c s="157" r="L526">
        <v>255</v>
      </c>
      <c s="157" r="M526"/>
      <c s="157" r="N526"/>
      <c s="157" r="O526"/>
    </row>
    <row customHeight="1" r="527" ht="15.0">
      <c t="s" s="157" r="A527">
        <v>136</v>
      </c>
      <c s="157" r="B527">
        <v>25</v>
      </c>
      <c s="157" r="C527">
        <v>104</v>
      </c>
      <c t="s" s="157" r="D527">
        <v>1674</v>
      </c>
      <c t="s" s="157" r="E527">
        <v>830</v>
      </c>
      <c t="s" s="157" r="F527">
        <v>1675</v>
      </c>
      <c t="s" s="100" r="G527">
        <v>847</v>
      </c>
      <c t="s" s="100" r="H527">
        <v>848</v>
      </c>
      <c s="100" r="I527"/>
      <c s="100" r="J527"/>
      <c s="157" r="K527">
        <f>(I527-J527)/10</f>
        <v>0</v>
      </c>
      <c s="157" r="L527">
        <v>255</v>
      </c>
      <c s="157" r="M527"/>
      <c s="157" r="N527"/>
      <c s="157" r="O527"/>
    </row>
    <row customHeight="1" r="528" ht="15.0">
      <c t="s" s="157" r="A528">
        <v>136</v>
      </c>
      <c s="157" r="B528">
        <v>25</v>
      </c>
      <c s="157" r="C528">
        <v>104</v>
      </c>
      <c t="s" s="157" r="D528">
        <v>1676</v>
      </c>
      <c t="s" s="157" r="E528">
        <v>830</v>
      </c>
      <c t="s" s="157" r="F528">
        <v>1675</v>
      </c>
      <c t="s" s="100" r="G528">
        <v>847</v>
      </c>
      <c t="s" s="100" r="H528">
        <v>848</v>
      </c>
      <c s="100" r="I528"/>
      <c s="100" r="J528"/>
      <c s="157" r="K528">
        <f>(I528-J528)/10</f>
        <v>0</v>
      </c>
      <c s="157" r="L528">
        <v>255</v>
      </c>
      <c s="157" r="M528"/>
      <c s="157" r="N528"/>
      <c s="157" r="O528"/>
    </row>
    <row customHeight="1" r="529" ht="15.0">
      <c t="s" s="157" r="A529">
        <v>136</v>
      </c>
      <c s="157" r="B529">
        <v>25</v>
      </c>
      <c s="157" r="C529">
        <v>104</v>
      </c>
      <c t="s" s="157" r="D529">
        <v>1677</v>
      </c>
      <c t="s" s="157" r="E529">
        <v>830</v>
      </c>
      <c t="s" s="157" r="F529">
        <v>1678</v>
      </c>
      <c t="s" s="100" r="G529">
        <v>825</v>
      </c>
      <c t="s" s="100" r="H529">
        <v>826</v>
      </c>
      <c s="100" r="I529"/>
      <c s="100" r="J529"/>
      <c s="157" r="K529">
        <f>(I529-J529)/10</f>
        <v>0</v>
      </c>
      <c s="157" r="L529">
        <v>255</v>
      </c>
      <c s="157" r="M529"/>
      <c s="157" r="N529"/>
      <c s="157" r="O529"/>
    </row>
    <row customHeight="1" r="530" ht="15.0">
      <c t="s" s="157" r="A530">
        <v>136</v>
      </c>
      <c s="157" r="B530">
        <v>25</v>
      </c>
      <c s="157" r="C530">
        <v>104</v>
      </c>
      <c t="s" s="157" r="D530">
        <v>1679</v>
      </c>
      <c t="s" s="157" r="E530">
        <v>830</v>
      </c>
      <c t="s" s="157" r="F530">
        <v>1680</v>
      </c>
      <c t="s" s="100" r="G530">
        <v>1005</v>
      </c>
      <c t="s" s="100" r="H530">
        <v>1006</v>
      </c>
      <c s="100" r="I530"/>
      <c s="100" r="J530"/>
      <c s="157" r="K530">
        <f>(I530-J530)/10</f>
        <v>0</v>
      </c>
      <c s="157" r="L530">
        <v>0</v>
      </c>
      <c s="157" r="M530"/>
      <c s="157" r="N530"/>
      <c s="157" r="O530"/>
    </row>
    <row customHeight="1" r="531" ht="15.0">
      <c t="s" s="157" r="A531">
        <v>136</v>
      </c>
      <c s="157" r="B531">
        <v>25</v>
      </c>
      <c s="157" r="C531">
        <v>104</v>
      </c>
      <c t="s" s="157" r="D531">
        <v>1681</v>
      </c>
      <c t="s" s="157" r="E531">
        <v>830</v>
      </c>
      <c t="s" s="157" r="F531">
        <v>1682</v>
      </c>
      <c t="s" s="100" r="G531">
        <v>1006</v>
      </c>
      <c t="s" s="100" r="H531">
        <v>1005</v>
      </c>
      <c s="100" r="I531"/>
      <c s="100" r="J531"/>
      <c s="157" r="K531">
        <f>(I531-J531)/10</f>
        <v>0</v>
      </c>
      <c s="157" r="L531">
        <v>255</v>
      </c>
      <c s="157" r="M531"/>
      <c s="157" r="N531"/>
      <c s="157" r="O531"/>
    </row>
    <row customHeight="1" r="532" ht="15.0">
      <c t="s" s="157" r="A532">
        <v>136</v>
      </c>
      <c s="157" r="B532">
        <v>25</v>
      </c>
      <c s="157" r="C532">
        <v>104</v>
      </c>
      <c t="s" s="157" r="D532">
        <v>1683</v>
      </c>
      <c t="s" s="157" r="E532">
        <v>830</v>
      </c>
      <c t="s" s="157" r="F532">
        <v>1684</v>
      </c>
      <c t="s" s="100" r="G532">
        <v>825</v>
      </c>
      <c t="s" s="100" r="H532">
        <v>826</v>
      </c>
      <c s="100" r="I532"/>
      <c s="100" r="J532"/>
      <c s="157" r="K532">
        <f>(I532-J532)/10</f>
        <v>0</v>
      </c>
      <c s="157" r="L532">
        <v>255</v>
      </c>
      <c s="157" r="M532"/>
      <c s="157" r="N532"/>
      <c s="157" r="O532"/>
    </row>
    <row customHeight="1" r="533" ht="15.0">
      <c t="s" s="157" r="A533">
        <v>136</v>
      </c>
      <c s="157" r="B533">
        <v>25</v>
      </c>
      <c s="157" r="C533">
        <v>104</v>
      </c>
      <c t="s" s="157" r="D533">
        <v>1685</v>
      </c>
      <c t="s" s="157" r="E533">
        <v>830</v>
      </c>
      <c t="s" s="157" r="F533">
        <v>1686</v>
      </c>
      <c t="s" s="100" r="G533">
        <v>825</v>
      </c>
      <c t="s" s="100" r="H533">
        <v>826</v>
      </c>
      <c s="100" r="I533"/>
      <c s="100" r="J533"/>
      <c s="157" r="K533">
        <f>(I533-J533)/10</f>
        <v>0</v>
      </c>
      <c s="157" r="L533">
        <v>255</v>
      </c>
      <c s="157" r="M533"/>
      <c s="157" r="N533"/>
      <c s="157" r="O533"/>
    </row>
    <row customHeight="1" r="534" ht="15.0">
      <c t="s" s="157" r="A534">
        <v>136</v>
      </c>
      <c s="157" r="B534">
        <v>25</v>
      </c>
      <c s="157" r="C534">
        <v>104</v>
      </c>
      <c t="s" s="157" r="D534">
        <v>1687</v>
      </c>
      <c t="s" s="157" r="E534">
        <v>830</v>
      </c>
      <c t="s" s="157" r="F534">
        <v>1688</v>
      </c>
      <c t="s" s="100" r="G534">
        <v>847</v>
      </c>
      <c t="s" s="100" r="H534">
        <v>848</v>
      </c>
      <c s="100" r="I534"/>
      <c s="100" r="J534"/>
      <c s="157" r="K534">
        <f>(I534-J534)/10</f>
        <v>0</v>
      </c>
      <c s="157" r="L534">
        <v>255</v>
      </c>
      <c s="157" r="M534"/>
      <c s="157" r="N534"/>
      <c s="157" r="O534"/>
    </row>
    <row customHeight="1" r="535" ht="15.0">
      <c t="s" s="157" r="A535">
        <v>136</v>
      </c>
      <c s="157" r="B535">
        <v>25</v>
      </c>
      <c s="157" r="C535">
        <v>104</v>
      </c>
      <c t="s" s="157" r="D535">
        <v>1689</v>
      </c>
      <c t="s" s="157" r="E535">
        <v>830</v>
      </c>
      <c t="s" s="157" r="F535">
        <v>1688</v>
      </c>
      <c t="s" s="100" r="G535">
        <v>847</v>
      </c>
      <c t="s" s="100" r="H535">
        <v>848</v>
      </c>
      <c s="100" r="I535"/>
      <c s="100" r="J535"/>
      <c s="157" r="K535">
        <f>(I535-J535)/10</f>
        <v>0</v>
      </c>
      <c s="157" r="L535">
        <v>255</v>
      </c>
      <c s="157" r="M535"/>
      <c s="157" r="N535"/>
      <c s="157" r="O535"/>
    </row>
    <row customHeight="1" r="536" ht="15.0">
      <c t="s" s="157" r="A536">
        <v>136</v>
      </c>
      <c s="157" r="B536">
        <v>25</v>
      </c>
      <c s="157" r="C536">
        <v>104</v>
      </c>
      <c t="s" s="157" r="D536">
        <v>1690</v>
      </c>
      <c t="s" s="157" r="E536">
        <v>830</v>
      </c>
      <c t="s" s="157" r="F536">
        <v>1691</v>
      </c>
      <c t="s" s="100" r="G536">
        <v>825</v>
      </c>
      <c t="s" s="100" r="H536">
        <v>826</v>
      </c>
      <c s="100" r="I536"/>
      <c s="100" r="J536"/>
      <c s="157" r="K536">
        <f>(I536-J536)/10</f>
        <v>0</v>
      </c>
      <c s="157" r="L536">
        <v>255</v>
      </c>
      <c s="157" r="M536"/>
      <c s="157" r="N536"/>
      <c s="157" r="O536"/>
    </row>
    <row customHeight="1" r="537" ht="15.0">
      <c s="157" r="A537"/>
      <c s="157" r="B537"/>
      <c s="157" r="C537"/>
      <c s="157" r="D537"/>
      <c s="157" r="E537"/>
      <c s="157" r="F537"/>
      <c s="100" r="G537"/>
      <c s="100" r="H537"/>
      <c s="100" r="I537"/>
      <c s="100" r="J537"/>
      <c s="157" r="K537">
        <f>(I537-J537)/10</f>
        <v>0</v>
      </c>
      <c s="157" r="L537"/>
      <c s="157" r="M537"/>
      <c s="157" r="N537"/>
      <c s="157" r="O537"/>
    </row>
    <row customHeight="1" r="538" ht="15.0">
      <c t="s" s="157" r="A538">
        <v>136</v>
      </c>
      <c s="157" r="B538">
        <v>26</v>
      </c>
      <c s="157" r="C538">
        <v>105</v>
      </c>
      <c t="s" s="157" r="D538">
        <v>1692</v>
      </c>
      <c t="s" s="157" r="E538">
        <v>802</v>
      </c>
      <c t="s" s="157" r="F538">
        <v>1693</v>
      </c>
      <c s="100" r="G538">
        <v>-10</v>
      </c>
      <c s="100" r="H538">
        <v>10</v>
      </c>
      <c s="100" r="I538">
        <v>10</v>
      </c>
      <c s="100" r="J538">
        <v>0</v>
      </c>
      <c s="157" r="K538">
        <f>(I538-J538)/10</f>
        <v>1</v>
      </c>
      <c s="157" r="L538"/>
      <c s="157" r="M538"/>
      <c s="157" r="N538"/>
      <c s="157" r="O538"/>
    </row>
    <row customHeight="1" r="539" ht="15.0">
      <c t="s" s="157" r="A539">
        <v>136</v>
      </c>
      <c s="157" r="B539">
        <v>26</v>
      </c>
      <c s="157" r="C539">
        <v>105</v>
      </c>
      <c t="s" s="157" r="D539">
        <v>1694</v>
      </c>
      <c t="s" s="157" r="E539">
        <v>802</v>
      </c>
      <c t="s" s="157" r="F539">
        <v>1695</v>
      </c>
      <c s="100" r="G539">
        <v>-10</v>
      </c>
      <c s="100" r="H539">
        <v>10</v>
      </c>
      <c s="100" r="I539">
        <v>10</v>
      </c>
      <c s="100" r="J539">
        <v>0</v>
      </c>
      <c s="157" r="K539">
        <f>(I539-J539)/10</f>
        <v>1</v>
      </c>
      <c s="157" r="L539"/>
      <c s="157" r="M539"/>
      <c s="157" r="N539"/>
      <c s="157" r="O539"/>
    </row>
    <row customHeight="1" r="540" ht="15.0">
      <c t="s" s="157" r="A540">
        <v>136</v>
      </c>
      <c s="157" r="B540">
        <v>26</v>
      </c>
      <c s="157" r="C540">
        <v>105</v>
      </c>
      <c t="s" s="157" r="D540">
        <v>1696</v>
      </c>
      <c t="s" s="157" r="E540">
        <v>814</v>
      </c>
      <c t="s" s="157" r="F540">
        <v>1697</v>
      </c>
      <c s="100" r="G540">
        <v>-10.1</v>
      </c>
      <c s="100" r="H540">
        <v>10.1</v>
      </c>
      <c s="100" r="I540">
        <v>10</v>
      </c>
      <c s="100" r="J540">
        <v>0</v>
      </c>
      <c s="157" r="K540">
        <f>(I540-J540)/10</f>
        <v>1</v>
      </c>
      <c s="157" r="L540"/>
      <c s="157" r="M540"/>
      <c s="157" r="N540"/>
      <c s="157" r="O540"/>
    </row>
    <row customHeight="1" r="541" ht="15.0">
      <c t="s" s="157" r="A541">
        <v>136</v>
      </c>
      <c s="157" r="B541">
        <v>26</v>
      </c>
      <c s="157" r="C541">
        <v>105</v>
      </c>
      <c t="s" s="157" r="D541">
        <v>1698</v>
      </c>
      <c t="s" s="157" r="E541">
        <v>814</v>
      </c>
      <c t="s" s="157" r="F541">
        <v>1699</v>
      </c>
      <c s="100" r="G541">
        <v>-10.1</v>
      </c>
      <c s="100" r="H541">
        <v>10.1</v>
      </c>
      <c s="100" r="I541">
        <v>10</v>
      </c>
      <c s="100" r="J541">
        <v>0</v>
      </c>
      <c s="157" r="K541">
        <f>(I541-J541)/10</f>
        <v>1</v>
      </c>
      <c s="157" r="L541"/>
      <c s="157" r="M541"/>
      <c s="157" r="N541"/>
      <c s="157" r="O541"/>
    </row>
    <row customHeight="1" r="542" ht="15.0">
      <c t="s" s="157" r="A542">
        <v>136</v>
      </c>
      <c s="157" r="B542">
        <v>26</v>
      </c>
      <c s="157" r="C542">
        <v>105</v>
      </c>
      <c t="s" s="157" r="D542">
        <v>1700</v>
      </c>
      <c t="s" s="157" r="E542">
        <v>823</v>
      </c>
      <c t="s" s="157" r="F542">
        <v>1701</v>
      </c>
      <c t="s" s="100" r="G542">
        <v>1005</v>
      </c>
      <c t="s" s="100" r="H542">
        <v>1006</v>
      </c>
      <c s="100" r="I542"/>
      <c s="100" r="J542"/>
      <c s="157" r="K542">
        <f>(I542-J542)/10</f>
        <v>0</v>
      </c>
      <c s="157" r="L542">
        <v>0</v>
      </c>
      <c s="157" r="M542"/>
      <c s="157" r="N542"/>
      <c s="157" r="O542"/>
    </row>
    <row customHeight="1" r="543" ht="15.0">
      <c t="s" s="157" r="A543">
        <v>136</v>
      </c>
      <c s="157" r="B543">
        <v>26</v>
      </c>
      <c s="157" r="C543">
        <v>105</v>
      </c>
      <c t="s" s="157" r="D543">
        <v>1702</v>
      </c>
      <c t="s" s="157" r="E543">
        <v>823</v>
      </c>
      <c t="s" s="157" r="F543">
        <v>1703</v>
      </c>
      <c t="s" s="100" r="G543">
        <v>825</v>
      </c>
      <c t="s" s="100" r="H543">
        <v>826</v>
      </c>
      <c s="100" r="I543"/>
      <c s="100" r="J543"/>
      <c s="157" r="K543">
        <f>(I543-J543)/10</f>
        <v>0</v>
      </c>
      <c s="157" r="L543">
        <v>0</v>
      </c>
      <c s="157" r="M543"/>
      <c s="157" r="N543"/>
      <c s="157" r="O543"/>
    </row>
    <row customHeight="1" r="544" ht="15.0">
      <c t="s" s="157" r="A544">
        <v>136</v>
      </c>
      <c s="157" r="B544">
        <v>26</v>
      </c>
      <c s="157" r="C544">
        <v>105</v>
      </c>
      <c t="s" s="157" r="D544">
        <v>1704</v>
      </c>
      <c t="s" s="157" r="E544">
        <v>823</v>
      </c>
      <c t="s" s="157" r="F544">
        <v>1705</v>
      </c>
      <c t="s" s="100" r="G544">
        <v>1005</v>
      </c>
      <c t="s" s="100" r="H544">
        <v>1006</v>
      </c>
      <c s="100" r="I544"/>
      <c s="100" r="J544"/>
      <c s="157" r="K544">
        <f>(I544-J544)/10</f>
        <v>0</v>
      </c>
      <c s="157" r="L544">
        <v>0</v>
      </c>
      <c s="157" r="M544"/>
      <c s="157" r="N544"/>
      <c s="157" r="O544"/>
    </row>
    <row customHeight="1" r="545" ht="15.0">
      <c t="s" s="157" r="A545">
        <v>136</v>
      </c>
      <c s="157" r="B545">
        <v>26</v>
      </c>
      <c s="157" r="C545">
        <v>105</v>
      </c>
      <c t="s" s="157" r="D545">
        <v>1706</v>
      </c>
      <c t="s" s="157" r="E545">
        <v>823</v>
      </c>
      <c t="s" s="157" r="F545">
        <v>1707</v>
      </c>
      <c t="s" s="100" r="G545">
        <v>825</v>
      </c>
      <c t="s" s="100" r="H545">
        <v>826</v>
      </c>
      <c s="100" r="I545"/>
      <c s="100" r="J545"/>
      <c s="157" r="K545">
        <f>(I545-J545)/10</f>
        <v>0</v>
      </c>
      <c s="157" r="L545">
        <v>0</v>
      </c>
      <c s="157" r="M545"/>
      <c s="157" r="N545"/>
      <c s="157" r="O545"/>
    </row>
    <row customHeight="1" r="546" ht="15.0">
      <c t="s" s="157" r="A546">
        <v>136</v>
      </c>
      <c s="157" r="B546">
        <v>26</v>
      </c>
      <c s="157" r="C546">
        <v>105</v>
      </c>
      <c t="s" s="157" r="D546">
        <v>1708</v>
      </c>
      <c t="s" s="157" r="E546">
        <v>830</v>
      </c>
      <c t="s" s="157" r="F546">
        <v>1709</v>
      </c>
      <c t="s" s="100" r="G546">
        <v>1005</v>
      </c>
      <c t="s" s="100" r="H546">
        <v>1006</v>
      </c>
      <c s="100" r="I546"/>
      <c s="100" r="J546"/>
      <c s="157" r="K546">
        <f>(I546-J546)/10</f>
        <v>0</v>
      </c>
      <c s="157" r="L546">
        <v>0</v>
      </c>
      <c s="157" r="M546"/>
      <c s="157" r="N546"/>
      <c s="157" r="O546"/>
    </row>
    <row customHeight="1" r="547" ht="15.0">
      <c t="s" s="157" r="A547">
        <v>136</v>
      </c>
      <c s="157" r="B547">
        <v>26</v>
      </c>
      <c s="157" r="C547">
        <v>105</v>
      </c>
      <c t="s" s="157" r="D547">
        <v>1710</v>
      </c>
      <c t="s" s="157" r="E547">
        <v>830</v>
      </c>
      <c t="s" s="157" r="F547">
        <v>1711</v>
      </c>
      <c t="s" s="100" r="G547">
        <v>1006</v>
      </c>
      <c t="s" s="100" r="H547">
        <v>1005</v>
      </c>
      <c s="100" r="I547"/>
      <c s="100" r="J547"/>
      <c s="157" r="K547">
        <f>(I547-J547)/10</f>
        <v>0</v>
      </c>
      <c s="157" r="L547">
        <v>255</v>
      </c>
      <c s="157" r="M547"/>
      <c s="157" r="N547"/>
      <c s="157" r="O547"/>
    </row>
    <row customHeight="1" r="548" ht="15.0">
      <c t="s" s="157" r="A548">
        <v>136</v>
      </c>
      <c s="157" r="B548">
        <v>26</v>
      </c>
      <c s="157" r="C548">
        <v>105</v>
      </c>
      <c t="s" s="157" r="D548">
        <v>1712</v>
      </c>
      <c t="s" s="157" r="E548">
        <v>830</v>
      </c>
      <c t="s" s="157" r="F548">
        <v>1713</v>
      </c>
      <c t="s" s="100" r="G548">
        <v>825</v>
      </c>
      <c t="s" s="100" r="H548">
        <v>826</v>
      </c>
      <c s="100" r="I548"/>
      <c s="100" r="J548"/>
      <c s="157" r="K548">
        <f>(I548-J548)/10</f>
        <v>0</v>
      </c>
      <c s="157" r="L548">
        <v>255</v>
      </c>
      <c s="157" r="M548"/>
      <c s="157" r="N548"/>
      <c s="157" r="O548"/>
    </row>
    <row customHeight="1" r="549" ht="15.0">
      <c t="s" s="157" r="A549">
        <v>136</v>
      </c>
      <c s="157" r="B549">
        <v>26</v>
      </c>
      <c s="157" r="C549">
        <v>105</v>
      </c>
      <c t="s" s="157" r="D549">
        <v>1714</v>
      </c>
      <c t="s" s="157" r="E549">
        <v>830</v>
      </c>
      <c t="s" s="157" r="F549">
        <v>1715</v>
      </c>
      <c t="s" s="100" r="G549">
        <v>825</v>
      </c>
      <c t="s" s="100" r="H549">
        <v>826</v>
      </c>
      <c s="100" r="I549"/>
      <c s="100" r="J549"/>
      <c s="157" r="K549">
        <f>(I549-J549)/10</f>
        <v>0</v>
      </c>
      <c s="157" r="L549">
        <v>255</v>
      </c>
      <c s="157" r="M549"/>
      <c s="157" r="N549"/>
      <c s="157" r="O549"/>
    </row>
    <row customHeight="1" r="550" ht="15.0">
      <c t="s" s="157" r="A550">
        <v>136</v>
      </c>
      <c s="157" r="B550">
        <v>26</v>
      </c>
      <c s="157" r="C550">
        <v>105</v>
      </c>
      <c t="s" s="157" r="D550">
        <v>1716</v>
      </c>
      <c t="s" s="157" r="E550">
        <v>830</v>
      </c>
      <c t="s" s="157" r="F550">
        <v>1717</v>
      </c>
      <c t="s" s="100" r="G550">
        <v>847</v>
      </c>
      <c t="s" s="100" r="H550">
        <v>848</v>
      </c>
      <c s="100" r="I550"/>
      <c s="100" r="J550"/>
      <c s="157" r="K550">
        <f>(I550-J550)/10</f>
        <v>0</v>
      </c>
      <c s="157" r="L550">
        <v>255</v>
      </c>
      <c s="157" r="M550"/>
      <c s="157" r="N550"/>
      <c s="157" r="O550"/>
    </row>
    <row customHeight="1" r="551" ht="15.0">
      <c t="s" s="157" r="A551">
        <v>136</v>
      </c>
      <c s="157" r="B551">
        <v>26</v>
      </c>
      <c s="157" r="C551">
        <v>105</v>
      </c>
      <c t="s" s="157" r="D551">
        <v>1718</v>
      </c>
      <c t="s" s="157" r="E551">
        <v>830</v>
      </c>
      <c t="s" s="157" r="F551">
        <v>1717</v>
      </c>
      <c t="s" s="100" r="G551">
        <v>847</v>
      </c>
      <c t="s" s="100" r="H551">
        <v>848</v>
      </c>
      <c s="100" r="I551"/>
      <c s="100" r="J551"/>
      <c s="157" r="K551">
        <f>(I551-J551)/10</f>
        <v>0</v>
      </c>
      <c s="157" r="L551">
        <v>255</v>
      </c>
      <c s="157" r="M551"/>
      <c s="157" r="N551"/>
      <c s="157" r="O551"/>
    </row>
    <row customHeight="1" r="552" ht="15.0">
      <c t="s" s="157" r="A552">
        <v>136</v>
      </c>
      <c s="157" r="B552">
        <v>26</v>
      </c>
      <c s="157" r="C552">
        <v>105</v>
      </c>
      <c t="s" s="157" r="D552">
        <v>1719</v>
      </c>
      <c t="s" s="157" r="E552">
        <v>830</v>
      </c>
      <c t="s" s="157" r="F552">
        <v>1720</v>
      </c>
      <c t="s" s="100" r="G552">
        <v>825</v>
      </c>
      <c t="s" s="100" r="H552">
        <v>826</v>
      </c>
      <c s="100" r="I552"/>
      <c s="100" r="J552"/>
      <c s="157" r="K552">
        <f>(I552-J552)/10</f>
        <v>0</v>
      </c>
      <c s="157" r="L552">
        <v>255</v>
      </c>
      <c s="157" r="M552"/>
      <c s="157" r="N552"/>
      <c s="157" r="O552"/>
    </row>
    <row customHeight="1" r="553" ht="15.0">
      <c t="s" s="157" r="A553">
        <v>136</v>
      </c>
      <c s="157" r="B553">
        <v>26</v>
      </c>
      <c s="157" r="C553">
        <v>105</v>
      </c>
      <c t="s" s="157" r="D553">
        <v>1721</v>
      </c>
      <c t="s" s="157" r="E553">
        <v>830</v>
      </c>
      <c t="s" s="157" r="F553">
        <v>1722</v>
      </c>
      <c t="s" s="100" r="G553">
        <v>1005</v>
      </c>
      <c t="s" s="100" r="H553">
        <v>1006</v>
      </c>
      <c s="100" r="I553"/>
      <c s="100" r="J553"/>
      <c s="157" r="K553">
        <f>(I553-J553)/10</f>
        <v>0</v>
      </c>
      <c s="157" r="L553">
        <v>0</v>
      </c>
      <c s="157" r="M553"/>
      <c s="157" r="N553"/>
      <c s="157" r="O553"/>
    </row>
    <row customHeight="1" r="554" ht="15.0">
      <c t="s" s="157" r="A554">
        <v>136</v>
      </c>
      <c s="157" r="B554">
        <v>26</v>
      </c>
      <c s="157" r="C554">
        <v>105</v>
      </c>
      <c t="s" s="157" r="D554">
        <v>1723</v>
      </c>
      <c t="s" s="157" r="E554">
        <v>830</v>
      </c>
      <c t="s" s="157" r="F554">
        <v>1724</v>
      </c>
      <c t="s" s="100" r="G554">
        <v>1006</v>
      </c>
      <c t="s" s="100" r="H554">
        <v>1005</v>
      </c>
      <c s="100" r="I554"/>
      <c s="100" r="J554"/>
      <c s="157" r="K554">
        <f>(I554-J554)/10</f>
        <v>0</v>
      </c>
      <c s="157" r="L554">
        <v>255</v>
      </c>
      <c s="157" r="M554"/>
      <c s="157" r="N554"/>
      <c s="157" r="O554"/>
    </row>
    <row customHeight="1" r="555" ht="15.0">
      <c t="s" s="157" r="A555">
        <v>136</v>
      </c>
      <c s="157" r="B555">
        <v>26</v>
      </c>
      <c s="157" r="C555">
        <v>105</v>
      </c>
      <c t="s" s="157" r="D555">
        <v>1725</v>
      </c>
      <c t="s" s="157" r="E555">
        <v>830</v>
      </c>
      <c t="s" s="157" r="F555">
        <v>1726</v>
      </c>
      <c t="s" s="100" r="G555">
        <v>825</v>
      </c>
      <c t="s" s="100" r="H555">
        <v>826</v>
      </c>
      <c s="100" r="I555"/>
      <c s="100" r="J555"/>
      <c s="157" r="K555">
        <f>(I555-J555)/10</f>
        <v>0</v>
      </c>
      <c s="157" r="L555">
        <v>255</v>
      </c>
      <c s="157" r="M555"/>
      <c s="157" r="N555"/>
      <c s="157" r="O555"/>
    </row>
    <row customHeight="1" r="556" ht="15.0">
      <c t="s" s="157" r="A556">
        <v>136</v>
      </c>
      <c s="157" r="B556">
        <v>26</v>
      </c>
      <c s="157" r="C556">
        <v>105</v>
      </c>
      <c t="s" s="157" r="D556">
        <v>1727</v>
      </c>
      <c t="s" s="157" r="E556">
        <v>830</v>
      </c>
      <c t="s" s="157" r="F556">
        <v>1728</v>
      </c>
      <c t="s" s="100" r="G556">
        <v>825</v>
      </c>
      <c t="s" s="100" r="H556">
        <v>826</v>
      </c>
      <c s="100" r="I556"/>
      <c s="100" r="J556"/>
      <c s="157" r="K556">
        <f>(I556-J556)/10</f>
        <v>0</v>
      </c>
      <c s="157" r="L556">
        <v>255</v>
      </c>
      <c s="157" r="M556"/>
      <c s="157" r="N556"/>
      <c s="157" r="O556"/>
    </row>
    <row customHeight="1" r="557" ht="15.0">
      <c t="s" s="157" r="A557">
        <v>136</v>
      </c>
      <c s="157" r="B557">
        <v>26</v>
      </c>
      <c s="157" r="C557">
        <v>105</v>
      </c>
      <c t="s" s="157" r="D557">
        <v>1729</v>
      </c>
      <c t="s" s="157" r="E557">
        <v>830</v>
      </c>
      <c t="s" s="157" r="F557">
        <v>1730</v>
      </c>
      <c t="s" s="100" r="G557">
        <v>847</v>
      </c>
      <c t="s" s="100" r="H557">
        <v>848</v>
      </c>
      <c s="100" r="I557"/>
      <c s="100" r="J557"/>
      <c s="157" r="K557">
        <f>(I557-J557)/10</f>
        <v>0</v>
      </c>
      <c s="157" r="L557">
        <v>255</v>
      </c>
      <c s="157" r="M557"/>
      <c s="157" r="N557"/>
      <c s="157" r="O557"/>
    </row>
    <row customHeight="1" r="558" ht="15.0">
      <c t="s" s="157" r="A558">
        <v>136</v>
      </c>
      <c s="157" r="B558">
        <v>26</v>
      </c>
      <c s="157" r="C558">
        <v>105</v>
      </c>
      <c t="s" s="157" r="D558">
        <v>1731</v>
      </c>
      <c t="s" s="157" r="E558">
        <v>830</v>
      </c>
      <c t="s" s="157" r="F558">
        <v>1730</v>
      </c>
      <c t="s" s="100" r="G558">
        <v>847</v>
      </c>
      <c t="s" s="100" r="H558">
        <v>848</v>
      </c>
      <c s="100" r="I558"/>
      <c s="100" r="J558"/>
      <c s="157" r="K558">
        <f>(I558-J558)/10</f>
        <v>0</v>
      </c>
      <c s="157" r="L558">
        <v>255</v>
      </c>
      <c s="157" r="M558"/>
      <c s="157" r="N558"/>
      <c s="157" r="O558"/>
    </row>
    <row customHeight="1" r="559" ht="15.0">
      <c t="s" s="157" r="A559">
        <v>136</v>
      </c>
      <c s="157" r="B559">
        <v>26</v>
      </c>
      <c s="157" r="C559">
        <v>105</v>
      </c>
      <c t="s" s="157" r="D559">
        <v>1732</v>
      </c>
      <c t="s" s="157" r="E559">
        <v>830</v>
      </c>
      <c t="s" s="157" r="F559">
        <v>1733</v>
      </c>
      <c t="s" s="100" r="G559">
        <v>825</v>
      </c>
      <c t="s" s="100" r="H559">
        <v>826</v>
      </c>
      <c s="100" r="I559"/>
      <c s="100" r="J559"/>
      <c s="157" r="K559">
        <f>(I559-J559)/10</f>
        <v>0</v>
      </c>
      <c s="157" r="L559">
        <v>255</v>
      </c>
      <c s="157" r="M559"/>
      <c s="157" r="N559"/>
      <c s="157" r="O559"/>
    </row>
    <row customHeight="1" r="560" ht="15.0">
      <c s="157" r="A560"/>
      <c s="157" r="B560"/>
      <c s="157" r="C560"/>
      <c s="157" r="D560"/>
      <c s="157" r="E560"/>
      <c s="157" r="F560"/>
      <c s="100" r="G560"/>
      <c s="100" r="H560"/>
      <c s="100" r="I560"/>
      <c s="100" r="J560"/>
      <c s="157" r="K560">
        <f>(I560-J560)/10</f>
        <v>0</v>
      </c>
      <c s="157" r="L560"/>
      <c s="157" r="M560"/>
      <c s="157" r="N560"/>
      <c s="157" r="O560"/>
    </row>
    <row customHeight="1" r="561" ht="15.0">
      <c t="s" s="157" r="A561">
        <v>136</v>
      </c>
      <c s="157" r="B561">
        <v>27</v>
      </c>
      <c s="157" r="C561">
        <v>106</v>
      </c>
      <c t="s" s="157" r="D561">
        <v>1734</v>
      </c>
      <c t="s" s="157" r="E561">
        <v>802</v>
      </c>
      <c t="s" s="157" r="F561">
        <v>1735</v>
      </c>
      <c s="100" r="G561">
        <v>-10</v>
      </c>
      <c s="100" r="H561">
        <v>10</v>
      </c>
      <c s="100" r="I561">
        <v>10</v>
      </c>
      <c s="100" r="J561">
        <v>0</v>
      </c>
      <c s="157" r="K561">
        <f>(I561-J561)/10</f>
        <v>1</v>
      </c>
      <c s="157" r="L561"/>
      <c s="157" r="M561"/>
      <c s="157" r="N561"/>
      <c s="157" r="O561"/>
    </row>
    <row customHeight="1" r="562" ht="15.0">
      <c t="s" s="157" r="A562">
        <v>136</v>
      </c>
      <c s="157" r="B562">
        <v>27</v>
      </c>
      <c s="157" r="C562">
        <v>106</v>
      </c>
      <c t="s" s="157" r="D562">
        <v>1736</v>
      </c>
      <c t="s" s="157" r="E562">
        <v>802</v>
      </c>
      <c t="s" s="157" r="F562">
        <v>1737</v>
      </c>
      <c s="100" r="G562">
        <v>-10</v>
      </c>
      <c s="100" r="H562">
        <v>10</v>
      </c>
      <c s="100" r="I562">
        <v>10</v>
      </c>
      <c s="100" r="J562">
        <v>0</v>
      </c>
      <c s="157" r="K562">
        <f>(I562-J562)/10</f>
        <v>1</v>
      </c>
      <c s="157" r="L562"/>
      <c s="157" r="M562"/>
      <c s="157" r="N562"/>
      <c s="157" r="O562"/>
    </row>
    <row customHeight="1" r="563" ht="15.0">
      <c t="s" s="157" r="A563">
        <v>136</v>
      </c>
      <c s="157" r="B563">
        <v>27</v>
      </c>
      <c s="157" r="C563">
        <v>106</v>
      </c>
      <c t="s" s="157" r="D563">
        <v>1738</v>
      </c>
      <c t="s" s="157" r="E563">
        <v>814</v>
      </c>
      <c t="s" s="157" r="F563">
        <v>1739</v>
      </c>
      <c s="100" r="G563">
        <v>-10.1</v>
      </c>
      <c s="100" r="H563">
        <v>10.1</v>
      </c>
      <c s="100" r="I563">
        <v>10</v>
      </c>
      <c s="100" r="J563">
        <v>0</v>
      </c>
      <c s="157" r="K563">
        <f>(I563-J563)/10</f>
        <v>1</v>
      </c>
      <c s="157" r="L563"/>
      <c s="157" r="M563"/>
      <c s="157" r="N563"/>
      <c s="157" r="O563"/>
    </row>
    <row customHeight="1" r="564" ht="15.0">
      <c t="s" s="157" r="A564">
        <v>136</v>
      </c>
      <c s="157" r="B564">
        <v>27</v>
      </c>
      <c s="157" r="C564">
        <v>106</v>
      </c>
      <c t="s" s="157" r="D564">
        <v>1740</v>
      </c>
      <c t="s" s="157" r="E564">
        <v>814</v>
      </c>
      <c t="s" s="157" r="F564">
        <v>1741</v>
      </c>
      <c s="100" r="G564">
        <v>-10.1</v>
      </c>
      <c s="100" r="H564">
        <v>10.1</v>
      </c>
      <c s="100" r="I564">
        <v>10</v>
      </c>
      <c s="100" r="J564">
        <v>0</v>
      </c>
      <c s="157" r="K564">
        <f>(I564-J564)/10</f>
        <v>1</v>
      </c>
      <c s="157" r="L564"/>
      <c s="157" r="M564"/>
      <c s="157" r="N564"/>
      <c s="157" r="O564"/>
    </row>
    <row customHeight="1" r="565" ht="15.0">
      <c t="s" s="157" r="A565">
        <v>136</v>
      </c>
      <c s="157" r="B565">
        <v>27</v>
      </c>
      <c s="157" r="C565">
        <v>106</v>
      </c>
      <c t="s" s="157" r="D565">
        <v>1742</v>
      </c>
      <c t="s" s="157" r="E565">
        <v>823</v>
      </c>
      <c t="s" s="157" r="F565">
        <v>1743</v>
      </c>
      <c t="s" s="100" r="G565">
        <v>1005</v>
      </c>
      <c t="s" s="100" r="H565">
        <v>1006</v>
      </c>
      <c s="100" r="I565"/>
      <c s="100" r="J565"/>
      <c s="157" r="K565">
        <f>(I565-J565)/10</f>
        <v>0</v>
      </c>
      <c s="157" r="L565">
        <v>0</v>
      </c>
      <c s="157" r="M565"/>
      <c s="157" r="N565"/>
      <c s="157" r="O565"/>
    </row>
    <row customHeight="1" r="566" ht="15.0">
      <c t="s" s="157" r="A566">
        <v>136</v>
      </c>
      <c s="157" r="B566">
        <v>27</v>
      </c>
      <c s="157" r="C566">
        <v>106</v>
      </c>
      <c t="s" s="157" r="D566">
        <v>1744</v>
      </c>
      <c t="s" s="157" r="E566">
        <v>823</v>
      </c>
      <c t="s" s="157" r="F566">
        <v>1745</v>
      </c>
      <c t="s" s="100" r="G566">
        <v>825</v>
      </c>
      <c t="s" s="100" r="H566">
        <v>826</v>
      </c>
      <c s="100" r="I566"/>
      <c s="100" r="J566"/>
      <c s="157" r="K566">
        <f>(I566-J566)/10</f>
        <v>0</v>
      </c>
      <c s="157" r="L566">
        <v>0</v>
      </c>
      <c s="157" r="M566"/>
      <c s="157" r="N566"/>
      <c s="157" r="O566"/>
    </row>
    <row customHeight="1" r="567" ht="15.0">
      <c t="s" s="157" r="A567">
        <v>136</v>
      </c>
      <c s="157" r="B567">
        <v>27</v>
      </c>
      <c s="157" r="C567">
        <v>106</v>
      </c>
      <c t="s" s="157" r="D567">
        <v>1746</v>
      </c>
      <c t="s" s="157" r="E567">
        <v>823</v>
      </c>
      <c t="s" s="157" r="F567">
        <v>1747</v>
      </c>
      <c t="s" s="100" r="G567">
        <v>1005</v>
      </c>
      <c t="s" s="100" r="H567">
        <v>1006</v>
      </c>
      <c s="100" r="I567"/>
      <c s="100" r="J567"/>
      <c s="157" r="K567">
        <f>(I567-J567)/10</f>
        <v>0</v>
      </c>
      <c s="157" r="L567">
        <v>0</v>
      </c>
      <c s="157" r="M567"/>
      <c s="157" r="N567"/>
      <c s="157" r="O567"/>
    </row>
    <row customHeight="1" r="568" ht="15.0">
      <c t="s" s="157" r="A568">
        <v>136</v>
      </c>
      <c s="157" r="B568">
        <v>27</v>
      </c>
      <c s="157" r="C568">
        <v>106</v>
      </c>
      <c t="s" s="157" r="D568">
        <v>1748</v>
      </c>
      <c t="s" s="157" r="E568">
        <v>823</v>
      </c>
      <c t="s" s="157" r="F568">
        <v>1749</v>
      </c>
      <c t="s" s="100" r="G568">
        <v>1005</v>
      </c>
      <c t="s" s="100" r="H568">
        <v>1006</v>
      </c>
      <c s="100" r="I568"/>
      <c s="100" r="J568"/>
      <c s="157" r="K568">
        <f>(I568-J568)/10</f>
        <v>0</v>
      </c>
      <c s="157" r="L568">
        <v>0</v>
      </c>
      <c s="157" r="M568"/>
      <c s="157" r="N568"/>
      <c s="157" r="O568"/>
    </row>
    <row customHeight="1" r="569" ht="15.0">
      <c t="s" s="157" r="A569">
        <v>136</v>
      </c>
      <c s="157" r="B569">
        <v>27</v>
      </c>
      <c s="157" r="C569">
        <v>106</v>
      </c>
      <c t="s" s="157" r="D569">
        <v>1750</v>
      </c>
      <c t="s" s="157" r="E569">
        <v>823</v>
      </c>
      <c t="s" s="157" r="F569">
        <v>1751</v>
      </c>
      <c t="s" s="100" r="G569">
        <v>825</v>
      </c>
      <c t="s" s="100" r="H569">
        <v>826</v>
      </c>
      <c s="100" r="I569"/>
      <c s="100" r="J569"/>
      <c s="157" r="K569">
        <f>(I569-J569)/10</f>
        <v>0</v>
      </c>
      <c s="157" r="L569">
        <v>0</v>
      </c>
      <c s="157" r="M569"/>
      <c s="157" r="N569"/>
      <c s="157" r="O569"/>
    </row>
    <row customHeight="1" r="570" ht="15.0">
      <c t="s" s="157" r="A570">
        <v>136</v>
      </c>
      <c s="157" r="B570">
        <v>27</v>
      </c>
      <c s="157" r="C570">
        <v>106</v>
      </c>
      <c t="s" s="157" r="D570">
        <v>1752</v>
      </c>
      <c t="s" s="157" r="E570">
        <v>830</v>
      </c>
      <c t="s" s="157" r="F570">
        <v>1753</v>
      </c>
      <c t="s" s="100" r="G570">
        <v>1005</v>
      </c>
      <c t="s" s="100" r="H570">
        <v>1006</v>
      </c>
      <c s="100" r="I570"/>
      <c s="100" r="J570"/>
      <c s="157" r="K570">
        <f>(I570-J570)/10</f>
        <v>0</v>
      </c>
      <c s="157" r="L570">
        <v>0</v>
      </c>
      <c s="157" r="M570"/>
      <c s="157" r="N570"/>
      <c s="157" r="O570"/>
    </row>
    <row customHeight="1" r="571" ht="15.0">
      <c t="s" s="157" r="A571">
        <v>136</v>
      </c>
      <c s="157" r="B571">
        <v>27</v>
      </c>
      <c s="157" r="C571">
        <v>106</v>
      </c>
      <c t="s" s="157" r="D571">
        <v>1754</v>
      </c>
      <c t="s" s="157" r="E571">
        <v>830</v>
      </c>
      <c t="s" s="157" r="F571">
        <v>1755</v>
      </c>
      <c t="s" s="100" r="G571">
        <v>1006</v>
      </c>
      <c t="s" s="100" r="H571">
        <v>1005</v>
      </c>
      <c s="100" r="I571"/>
      <c s="100" r="J571"/>
      <c s="157" r="K571">
        <f>(I571-J571)/10</f>
        <v>0</v>
      </c>
      <c s="157" r="L571">
        <v>255</v>
      </c>
      <c s="157" r="M571"/>
      <c s="157" r="N571"/>
      <c s="157" r="O571"/>
    </row>
    <row customHeight="1" r="572" ht="15.0">
      <c t="s" s="157" r="A572">
        <v>136</v>
      </c>
      <c s="157" r="B572">
        <v>27</v>
      </c>
      <c s="157" r="C572">
        <v>106</v>
      </c>
      <c t="s" s="157" r="D572">
        <v>1756</v>
      </c>
      <c t="s" s="157" r="E572">
        <v>830</v>
      </c>
      <c t="s" s="157" r="F572">
        <v>1757</v>
      </c>
      <c t="s" s="100" r="G572">
        <v>825</v>
      </c>
      <c t="s" s="100" r="H572">
        <v>826</v>
      </c>
      <c s="100" r="I572"/>
      <c s="100" r="J572"/>
      <c s="157" r="K572">
        <f>(I572-J572)/10</f>
        <v>0</v>
      </c>
      <c s="157" r="L572">
        <v>255</v>
      </c>
      <c s="157" r="M572"/>
      <c s="157" r="N572"/>
      <c s="157" r="O572"/>
    </row>
    <row customHeight="1" r="573" ht="15.0">
      <c t="s" s="157" r="A573">
        <v>136</v>
      </c>
      <c s="157" r="B573">
        <v>27</v>
      </c>
      <c s="157" r="C573">
        <v>106</v>
      </c>
      <c t="s" s="157" r="D573">
        <v>1758</v>
      </c>
      <c t="s" s="157" r="E573">
        <v>830</v>
      </c>
      <c t="s" s="157" r="F573">
        <v>1759</v>
      </c>
      <c t="s" s="100" r="G573">
        <v>825</v>
      </c>
      <c t="s" s="100" r="H573">
        <v>826</v>
      </c>
      <c s="100" r="I573"/>
      <c s="100" r="J573"/>
      <c s="157" r="K573">
        <f>(I573-J573)/10</f>
        <v>0</v>
      </c>
      <c s="157" r="L573">
        <v>255</v>
      </c>
      <c s="157" r="M573"/>
      <c s="157" r="N573"/>
      <c s="157" r="O573"/>
    </row>
    <row customHeight="1" r="574" ht="15.0">
      <c t="s" s="157" r="A574">
        <v>136</v>
      </c>
      <c s="157" r="B574">
        <v>27</v>
      </c>
      <c s="157" r="C574">
        <v>106</v>
      </c>
      <c t="s" s="157" r="D574">
        <v>1760</v>
      </c>
      <c t="s" s="157" r="E574">
        <v>830</v>
      </c>
      <c t="s" s="157" r="F574">
        <v>1761</v>
      </c>
      <c t="s" s="100" r="G574">
        <v>847</v>
      </c>
      <c t="s" s="100" r="H574">
        <v>848</v>
      </c>
      <c s="100" r="I574"/>
      <c s="100" r="J574"/>
      <c s="157" r="K574">
        <f>(I574-J574)/10</f>
        <v>0</v>
      </c>
      <c s="157" r="L574">
        <v>255</v>
      </c>
      <c s="157" r="M574"/>
      <c s="157" r="N574"/>
      <c s="157" r="O574"/>
    </row>
    <row customHeight="1" r="575" ht="15.0">
      <c t="s" s="157" r="A575">
        <v>136</v>
      </c>
      <c s="157" r="B575">
        <v>27</v>
      </c>
      <c s="157" r="C575">
        <v>106</v>
      </c>
      <c t="s" s="157" r="D575">
        <v>1762</v>
      </c>
      <c t="s" s="157" r="E575">
        <v>830</v>
      </c>
      <c t="s" s="157" r="F575">
        <v>1761</v>
      </c>
      <c t="s" s="100" r="G575">
        <v>847</v>
      </c>
      <c t="s" s="100" r="H575">
        <v>848</v>
      </c>
      <c s="100" r="I575"/>
      <c s="100" r="J575"/>
      <c s="157" r="K575">
        <f>(I575-J575)/10</f>
        <v>0</v>
      </c>
      <c s="157" r="L575">
        <v>255</v>
      </c>
      <c s="157" r="M575"/>
      <c s="157" r="N575"/>
      <c s="157" r="O575"/>
    </row>
    <row customHeight="1" r="576" ht="15.0">
      <c t="s" s="157" r="A576">
        <v>136</v>
      </c>
      <c s="157" r="B576">
        <v>27</v>
      </c>
      <c s="157" r="C576">
        <v>106</v>
      </c>
      <c t="s" s="157" r="D576">
        <v>1763</v>
      </c>
      <c t="s" s="157" r="E576">
        <v>830</v>
      </c>
      <c t="s" s="157" r="F576">
        <v>1764</v>
      </c>
      <c t="s" s="100" r="G576">
        <v>825</v>
      </c>
      <c t="s" s="100" r="H576">
        <v>826</v>
      </c>
      <c s="100" r="I576"/>
      <c s="100" r="J576"/>
      <c s="157" r="K576">
        <f>(I576-J576)/10</f>
        <v>0</v>
      </c>
      <c s="157" r="L576">
        <v>255</v>
      </c>
      <c s="157" r="M576"/>
      <c s="157" r="N576"/>
      <c s="157" r="O576"/>
    </row>
    <row customHeight="1" r="577" ht="15.0">
      <c t="s" s="157" r="A577">
        <v>136</v>
      </c>
      <c s="157" r="B577">
        <v>27</v>
      </c>
      <c s="157" r="C577">
        <v>106</v>
      </c>
      <c t="s" s="157" r="D577">
        <v>1765</v>
      </c>
      <c t="s" s="157" r="E577">
        <v>830</v>
      </c>
      <c t="s" s="157" r="F577">
        <v>1667</v>
      </c>
      <c t="s" s="100" r="G577">
        <v>1005</v>
      </c>
      <c t="s" s="100" r="H577">
        <v>1006</v>
      </c>
      <c s="100" r="I577"/>
      <c s="100" r="J577"/>
      <c s="157" r="K577">
        <f>(I577-J577)/10</f>
        <v>0</v>
      </c>
      <c s="157" r="L577">
        <v>0</v>
      </c>
      <c s="157" r="M577"/>
      <c s="157" r="N577"/>
      <c s="157" r="O577"/>
    </row>
    <row customHeight="1" r="578" ht="15.0">
      <c t="s" s="157" r="A578">
        <v>136</v>
      </c>
      <c s="157" r="B578">
        <v>27</v>
      </c>
      <c s="157" r="C578">
        <v>106</v>
      </c>
      <c t="s" s="157" r="D578">
        <v>1766</v>
      </c>
      <c t="s" s="157" r="E578">
        <v>830</v>
      </c>
      <c t="s" s="157" r="F578">
        <v>1669</v>
      </c>
      <c t="s" s="100" r="G578">
        <v>1006</v>
      </c>
      <c t="s" s="100" r="H578">
        <v>1005</v>
      </c>
      <c s="100" r="I578"/>
      <c s="100" r="J578"/>
      <c s="157" r="K578">
        <f>(I578-J578)/10</f>
        <v>0</v>
      </c>
      <c s="157" r="L578">
        <v>255</v>
      </c>
      <c s="157" r="M578"/>
      <c s="157" r="N578"/>
      <c s="157" r="O578"/>
    </row>
    <row customHeight="1" r="579" ht="15.0">
      <c t="s" s="157" r="A579">
        <v>136</v>
      </c>
      <c s="157" r="B579">
        <v>27</v>
      </c>
      <c s="157" r="C579">
        <v>106</v>
      </c>
      <c t="s" s="157" r="D579">
        <v>1767</v>
      </c>
      <c t="s" s="157" r="E579">
        <v>830</v>
      </c>
      <c t="s" s="157" r="F579">
        <v>1768</v>
      </c>
      <c t="s" s="100" r="G579">
        <v>1005</v>
      </c>
      <c t="s" s="100" r="H579">
        <v>1006</v>
      </c>
      <c s="100" r="I579"/>
      <c s="100" r="J579"/>
      <c s="157" r="K579">
        <f>(I579-J579)/10</f>
        <v>0</v>
      </c>
      <c s="157" r="L579">
        <v>0</v>
      </c>
      <c s="157" r="M579"/>
      <c s="157" r="N579"/>
      <c s="157" r="O579"/>
    </row>
    <row customHeight="1" r="580" ht="15.0">
      <c t="s" s="157" r="A580">
        <v>136</v>
      </c>
      <c s="157" r="B580">
        <v>27</v>
      </c>
      <c s="157" r="C580">
        <v>106</v>
      </c>
      <c t="s" s="157" r="D580">
        <v>1769</v>
      </c>
      <c t="s" s="157" r="E580">
        <v>830</v>
      </c>
      <c t="s" s="157" r="F580">
        <v>1770</v>
      </c>
      <c t="s" s="100" r="G580">
        <v>1006</v>
      </c>
      <c t="s" s="100" r="H580">
        <v>1005</v>
      </c>
      <c s="100" r="I580"/>
      <c s="100" r="J580"/>
      <c s="157" r="K580">
        <f>(I580-J580)/10</f>
        <v>0</v>
      </c>
      <c s="157" r="L580">
        <v>255</v>
      </c>
      <c s="157" r="M580"/>
      <c s="157" r="N580"/>
      <c s="157" r="O580"/>
    </row>
    <row customHeight="1" r="581" ht="15.0">
      <c t="s" s="157" r="A581">
        <v>136</v>
      </c>
      <c s="157" r="B581">
        <v>27</v>
      </c>
      <c s="157" r="C581">
        <v>106</v>
      </c>
      <c t="s" s="157" r="D581">
        <v>1771</v>
      </c>
      <c t="s" s="157" r="E581">
        <v>830</v>
      </c>
      <c t="s" s="157" r="F581">
        <v>1772</v>
      </c>
      <c t="s" s="100" r="G581">
        <v>825</v>
      </c>
      <c t="s" s="100" r="H581">
        <v>826</v>
      </c>
      <c s="100" r="I581"/>
      <c s="100" r="J581"/>
      <c s="157" r="K581">
        <f>(I581-J581)/10</f>
        <v>0</v>
      </c>
      <c s="157" r="L581">
        <v>255</v>
      </c>
      <c s="157" r="M581"/>
      <c s="157" r="N581"/>
      <c s="157" r="O581"/>
    </row>
    <row customHeight="1" r="582" ht="15.0">
      <c t="s" s="157" r="A582">
        <v>136</v>
      </c>
      <c s="157" r="B582">
        <v>27</v>
      </c>
      <c s="157" r="C582">
        <v>106</v>
      </c>
      <c t="s" s="157" r="D582">
        <v>1773</v>
      </c>
      <c t="s" s="157" r="E582">
        <v>830</v>
      </c>
      <c t="s" s="157" r="F582">
        <v>1774</v>
      </c>
      <c t="s" s="100" r="G582">
        <v>825</v>
      </c>
      <c t="s" s="100" r="H582">
        <v>826</v>
      </c>
      <c s="100" r="I582"/>
      <c s="100" r="J582"/>
      <c s="157" r="K582">
        <f>(I582-J582)/10</f>
        <v>0</v>
      </c>
      <c s="157" r="L582">
        <v>255</v>
      </c>
      <c s="157" r="M582"/>
      <c s="157" r="N582"/>
      <c s="157" r="O582"/>
    </row>
    <row customHeight="1" r="583" ht="15.0">
      <c t="s" s="157" r="A583">
        <v>136</v>
      </c>
      <c s="157" r="B583">
        <v>27</v>
      </c>
      <c s="157" r="C583">
        <v>106</v>
      </c>
      <c t="s" s="157" r="D583">
        <v>1775</v>
      </c>
      <c t="s" s="157" r="E583">
        <v>830</v>
      </c>
      <c t="s" s="157" r="F583">
        <v>1675</v>
      </c>
      <c t="s" s="100" r="G583">
        <v>847</v>
      </c>
      <c t="s" s="100" r="H583">
        <v>848</v>
      </c>
      <c s="100" r="I583"/>
      <c s="100" r="J583"/>
      <c s="157" r="K583">
        <f>(I583-J583)/10</f>
        <v>0</v>
      </c>
      <c s="157" r="L583">
        <v>255</v>
      </c>
      <c s="157" r="M583"/>
      <c s="157" r="N583"/>
      <c s="157" r="O583"/>
    </row>
    <row customHeight="1" r="584" ht="15.0">
      <c t="s" s="157" r="A584">
        <v>136</v>
      </c>
      <c s="157" r="B584">
        <v>27</v>
      </c>
      <c s="157" r="C584">
        <v>106</v>
      </c>
      <c t="s" s="157" r="D584">
        <v>1776</v>
      </c>
      <c t="s" s="157" r="E584">
        <v>830</v>
      </c>
      <c t="s" s="157" r="F584">
        <v>1777</v>
      </c>
      <c t="s" s="100" r="G584">
        <v>847</v>
      </c>
      <c t="s" s="100" r="H584">
        <v>848</v>
      </c>
      <c s="100" r="I584"/>
      <c s="100" r="J584"/>
      <c s="157" r="K584">
        <f>(I584-J584)/10</f>
        <v>0</v>
      </c>
      <c s="157" r="L584">
        <v>255</v>
      </c>
      <c s="157" r="M584"/>
      <c s="157" r="N584"/>
      <c s="157" r="O584"/>
    </row>
    <row customHeight="1" r="585" ht="15.0">
      <c t="s" s="157" r="A585">
        <v>136</v>
      </c>
      <c s="157" r="B585">
        <v>27</v>
      </c>
      <c s="157" r="C585">
        <v>106</v>
      </c>
      <c t="s" s="157" r="D585">
        <v>1778</v>
      </c>
      <c t="s" s="157" r="E585">
        <v>830</v>
      </c>
      <c t="s" s="157" r="F585">
        <v>1777</v>
      </c>
      <c t="s" s="100" r="G585">
        <v>847</v>
      </c>
      <c t="s" s="100" r="H585">
        <v>848</v>
      </c>
      <c s="100" r="I585"/>
      <c s="100" r="J585"/>
      <c s="157" r="K585">
        <f>(I585-J585)/10</f>
        <v>0</v>
      </c>
      <c s="157" r="L585">
        <v>255</v>
      </c>
      <c s="157" r="M585"/>
      <c s="157" r="N585"/>
      <c s="157" r="O585"/>
    </row>
    <row customHeight="1" r="586" ht="15.0">
      <c t="s" s="157" r="A586">
        <v>136</v>
      </c>
      <c s="157" r="B586">
        <v>27</v>
      </c>
      <c s="157" r="C586">
        <v>106</v>
      </c>
      <c t="s" s="157" r="D586">
        <v>1779</v>
      </c>
      <c t="s" s="157" r="E586">
        <v>830</v>
      </c>
      <c t="s" s="157" r="F586">
        <v>1780</v>
      </c>
      <c t="s" s="100" r="G586">
        <v>825</v>
      </c>
      <c t="s" s="100" r="H586">
        <v>826</v>
      </c>
      <c s="100" r="I586"/>
      <c s="100" r="J586"/>
      <c s="157" r="K586">
        <f>(I586-J586)/10</f>
        <v>0</v>
      </c>
      <c s="157" r="L586">
        <v>255</v>
      </c>
      <c s="157" r="M586"/>
      <c s="157" r="N586"/>
      <c s="157" r="O586"/>
    </row>
    <row customHeight="1" r="587" ht="15.0">
      <c s="157" r="A587"/>
      <c s="157" r="B587"/>
      <c s="157" r="C587"/>
      <c s="157" r="D587"/>
      <c s="157" r="E587"/>
      <c s="157" r="F587"/>
      <c s="100" r="G587"/>
      <c s="100" r="H587"/>
      <c s="100" r="I587"/>
      <c s="100" r="J587"/>
      <c s="157" r="K587">
        <f>(I587-J587)/10</f>
        <v>0</v>
      </c>
      <c s="157" r="L587"/>
      <c s="157" r="M587"/>
      <c s="157" r="N587"/>
      <c s="157" r="O587"/>
    </row>
    <row customHeight="1" r="588" ht="15.0">
      <c t="s" s="157" r="A588">
        <v>136</v>
      </c>
      <c s="157" r="B588">
        <v>28</v>
      </c>
      <c s="157" r="C588">
        <v>181</v>
      </c>
      <c t="s" s="157" r="D588">
        <v>1781</v>
      </c>
      <c t="s" s="157" r="E588">
        <v>823</v>
      </c>
      <c t="s" s="157" r="F588">
        <v>966</v>
      </c>
      <c t="s" s="100" r="G588">
        <v>889</v>
      </c>
      <c t="s" s="100" r="H588">
        <v>890</v>
      </c>
      <c s="100" r="I588"/>
      <c s="100" r="J588"/>
      <c s="157" r="K588">
        <f>(I588-J588)/10</f>
        <v>0</v>
      </c>
      <c s="157" r="L588">
        <v>255</v>
      </c>
      <c s="157" r="M588"/>
      <c s="157" r="N588"/>
      <c s="157" r="O588"/>
    </row>
    <row customHeight="1" r="589" ht="15.0">
      <c t="s" s="157" r="A589">
        <v>136</v>
      </c>
      <c s="157" r="B589">
        <v>28</v>
      </c>
      <c s="157" r="C589">
        <v>181</v>
      </c>
      <c t="s" s="157" r="D589">
        <v>1782</v>
      </c>
      <c t="s" s="157" r="E589">
        <v>823</v>
      </c>
      <c t="s" s="157" r="F589">
        <v>966</v>
      </c>
      <c t="s" s="100" r="G589">
        <v>889</v>
      </c>
      <c t="s" s="100" r="H589">
        <v>890</v>
      </c>
      <c s="100" r="I589"/>
      <c s="100" r="J589"/>
      <c s="157" r="K589">
        <f>(I589-J589)/10</f>
        <v>0</v>
      </c>
      <c s="157" r="L589">
        <v>255</v>
      </c>
      <c s="157" r="M589"/>
      <c s="157" r="N589"/>
      <c s="157" r="O589"/>
    </row>
    <row customHeight="1" r="590" ht="15.0">
      <c t="s" s="157" r="A590">
        <v>136</v>
      </c>
      <c s="157" r="B590">
        <v>28</v>
      </c>
      <c s="157" r="C590">
        <v>181</v>
      </c>
      <c t="s" s="157" r="D590">
        <v>1783</v>
      </c>
      <c t="s" s="157" r="E590">
        <v>830</v>
      </c>
      <c t="s" s="157" r="F590">
        <v>1784</v>
      </c>
      <c t="s" s="100" r="G590">
        <v>890</v>
      </c>
      <c t="s" s="100" r="H590">
        <v>889</v>
      </c>
      <c s="100" r="I590"/>
      <c s="100" r="J590"/>
      <c s="157" r="K590">
        <f>(I590-J590)/10</f>
        <v>0</v>
      </c>
      <c s="157" r="L590">
        <v>0</v>
      </c>
      <c s="157" r="M590"/>
      <c s="157" r="N590"/>
      <c s="157" r="O590"/>
    </row>
    <row customHeight="1" r="591" ht="15.0">
      <c t="s" s="157" r="A591">
        <v>136</v>
      </c>
      <c s="157" r="B591">
        <v>28</v>
      </c>
      <c s="157" r="C591">
        <v>181</v>
      </c>
      <c t="s" s="157" r="D591">
        <v>1785</v>
      </c>
      <c t="s" s="157" r="E591">
        <v>830</v>
      </c>
      <c t="s" s="157" r="F591">
        <v>1786</v>
      </c>
      <c t="s" s="100" r="G591">
        <v>889</v>
      </c>
      <c t="s" s="100" r="H591">
        <v>890</v>
      </c>
      <c s="100" r="I591"/>
      <c s="100" r="J591"/>
      <c s="157" r="K591">
        <f>(I591-J591)/10</f>
        <v>0</v>
      </c>
      <c s="157" r="L591">
        <v>255</v>
      </c>
      <c s="157" r="M591"/>
      <c s="157" r="N591"/>
      <c s="157" r="O591"/>
    </row>
    <row customHeight="1" r="592" ht="15.0">
      <c t="s" s="157" r="A592">
        <v>136</v>
      </c>
      <c s="157" r="B592">
        <v>28</v>
      </c>
      <c s="157" r="C592">
        <v>181</v>
      </c>
      <c t="s" s="157" r="D592">
        <v>1787</v>
      </c>
      <c t="s" s="157" r="E592">
        <v>830</v>
      </c>
      <c t="s" s="157" r="F592">
        <v>1788</v>
      </c>
      <c t="s" s="100" r="G592">
        <v>847</v>
      </c>
      <c t="s" s="100" r="H592">
        <v>848</v>
      </c>
      <c s="100" r="I592"/>
      <c s="100" r="J592"/>
      <c s="157" r="K592">
        <f>(I592-J592)/10</f>
        <v>0</v>
      </c>
      <c s="157" r="L592">
        <v>255</v>
      </c>
      <c s="157" r="M592"/>
      <c s="157" r="N592"/>
      <c s="157" r="O592"/>
    </row>
    <row customHeight="1" r="593" ht="15.0">
      <c t="s" s="157" r="A593">
        <v>136</v>
      </c>
      <c s="157" r="B593">
        <v>28</v>
      </c>
      <c s="157" r="C593">
        <v>181</v>
      </c>
      <c t="s" s="157" r="D593">
        <v>1789</v>
      </c>
      <c t="s" s="157" r="E593">
        <v>830</v>
      </c>
      <c t="s" s="157" r="F593">
        <v>1790</v>
      </c>
      <c t="s" s="100" r="G593">
        <v>1791</v>
      </c>
      <c t="s" s="100" r="H593">
        <v>980</v>
      </c>
      <c s="100" r="I593"/>
      <c s="100" r="J593"/>
      <c s="157" r="K593">
        <f>(I593-J593)/10</f>
        <v>0</v>
      </c>
      <c s="157" r="L593">
        <v>255</v>
      </c>
      <c s="157" r="M593"/>
      <c s="157" r="N593"/>
      <c s="157" r="O593"/>
    </row>
    <row customHeight="1" r="594" ht="15.0">
      <c t="s" s="157" r="A594">
        <v>136</v>
      </c>
      <c s="157" r="B594">
        <v>28</v>
      </c>
      <c s="157" r="C594">
        <v>181</v>
      </c>
      <c t="s" s="157" r="D594">
        <v>1792</v>
      </c>
      <c t="s" s="157" r="E594">
        <v>830</v>
      </c>
      <c t="s" s="157" r="F594">
        <v>982</v>
      </c>
      <c t="s" s="100" r="G594">
        <v>1791</v>
      </c>
      <c t="s" s="100" r="H594">
        <v>980</v>
      </c>
      <c s="100" r="I594"/>
      <c s="100" r="J594"/>
      <c s="157" r="K594">
        <f>(I594-J594)/10</f>
        <v>0</v>
      </c>
      <c s="157" r="L594">
        <v>255</v>
      </c>
      <c s="157" r="M594"/>
      <c s="157" r="N594"/>
      <c s="157" r="O594"/>
    </row>
    <row customHeight="1" r="595" ht="15.0">
      <c t="s" s="157" r="A595">
        <v>136</v>
      </c>
      <c s="157" r="B595">
        <v>28</v>
      </c>
      <c s="157" r="C595">
        <v>181</v>
      </c>
      <c t="s" s="157" r="D595">
        <v>1793</v>
      </c>
      <c t="s" s="157" r="E595">
        <v>830</v>
      </c>
      <c t="s" s="157" r="F595">
        <v>1794</v>
      </c>
      <c t="s" s="100" r="G595">
        <v>825</v>
      </c>
      <c t="s" s="100" r="H595">
        <v>826</v>
      </c>
      <c s="100" r="I595"/>
      <c s="100" r="J595"/>
      <c s="157" r="K595">
        <f>(I595-J595)/10</f>
        <v>0</v>
      </c>
      <c s="157" r="L595">
        <v>255</v>
      </c>
      <c s="157" r="M595"/>
      <c s="157" r="N595"/>
      <c s="157" r="O595"/>
    </row>
    <row customHeight="1" r="596" ht="15.0">
      <c t="s" s="157" r="A596">
        <v>136</v>
      </c>
      <c s="157" r="B596">
        <v>28</v>
      </c>
      <c s="157" r="C596">
        <v>181</v>
      </c>
      <c t="s" s="157" r="D596">
        <v>1795</v>
      </c>
      <c t="s" s="157" r="E596">
        <v>830</v>
      </c>
      <c t="s" s="157" r="F596">
        <v>1784</v>
      </c>
      <c t="s" s="100" r="G596">
        <v>890</v>
      </c>
      <c t="s" s="100" r="H596">
        <v>889</v>
      </c>
      <c s="100" r="I596"/>
      <c s="100" r="J596"/>
      <c s="157" r="K596">
        <f>(I596-J596)/10</f>
        <v>0</v>
      </c>
      <c s="157" r="L596">
        <v>0</v>
      </c>
      <c s="157" r="M596"/>
      <c s="157" r="N596"/>
      <c s="157" r="O596"/>
    </row>
    <row customHeight="1" r="597" ht="15.0">
      <c t="s" s="157" r="A597">
        <v>136</v>
      </c>
      <c s="157" r="B597">
        <v>28</v>
      </c>
      <c s="157" r="C597">
        <v>181</v>
      </c>
      <c t="s" s="157" r="D597">
        <v>1796</v>
      </c>
      <c t="s" s="157" r="E597">
        <v>830</v>
      </c>
      <c t="s" s="157" r="F597">
        <v>1786</v>
      </c>
      <c t="s" s="100" r="G597">
        <v>889</v>
      </c>
      <c t="s" s="100" r="H597">
        <v>890</v>
      </c>
      <c s="100" r="I597"/>
      <c s="100" r="J597"/>
      <c s="157" r="K597">
        <f>(I597-J597)/10</f>
        <v>0</v>
      </c>
      <c s="157" r="L597">
        <v>255</v>
      </c>
      <c s="157" r="M597"/>
      <c s="157" r="N597"/>
      <c s="157" r="O597"/>
    </row>
    <row customHeight="1" r="598" ht="15.0">
      <c t="s" s="157" r="A598">
        <v>136</v>
      </c>
      <c s="157" r="B598">
        <v>28</v>
      </c>
      <c s="157" r="C598">
        <v>181</v>
      </c>
      <c t="s" s="157" r="D598">
        <v>1797</v>
      </c>
      <c t="s" s="157" r="E598">
        <v>830</v>
      </c>
      <c t="s" s="157" r="F598">
        <v>1788</v>
      </c>
      <c t="s" s="100" r="G598">
        <v>847</v>
      </c>
      <c t="s" s="100" r="H598">
        <v>848</v>
      </c>
      <c s="100" r="I598"/>
      <c s="100" r="J598"/>
      <c s="157" r="K598">
        <f>(I598-J598)/10</f>
        <v>0</v>
      </c>
      <c s="157" r="L598">
        <v>255</v>
      </c>
      <c s="157" r="M598"/>
      <c s="157" r="N598"/>
      <c s="157" r="O598"/>
    </row>
    <row customHeight="1" r="599" ht="15.0">
      <c t="s" s="157" r="A599">
        <v>136</v>
      </c>
      <c s="157" r="B599">
        <v>28</v>
      </c>
      <c s="157" r="C599">
        <v>181</v>
      </c>
      <c t="s" s="157" r="D599">
        <v>1798</v>
      </c>
      <c t="s" s="157" r="E599">
        <v>830</v>
      </c>
      <c t="s" s="157" r="F599">
        <v>1790</v>
      </c>
      <c t="s" s="100" r="G599">
        <v>1791</v>
      </c>
      <c t="s" s="100" r="H599">
        <v>980</v>
      </c>
      <c s="100" r="I599"/>
      <c s="100" r="J599"/>
      <c s="157" r="K599">
        <f>(I599-J599)/10</f>
        <v>0</v>
      </c>
      <c s="157" r="L599">
        <v>255</v>
      </c>
      <c s="157" r="M599"/>
      <c s="157" r="N599"/>
      <c s="157" r="O599"/>
    </row>
    <row customHeight="1" r="600" ht="15.0">
      <c t="s" s="157" r="A600">
        <v>136</v>
      </c>
      <c s="157" r="B600">
        <v>28</v>
      </c>
      <c s="157" r="C600">
        <v>181</v>
      </c>
      <c t="s" s="157" r="D600">
        <v>1799</v>
      </c>
      <c t="s" s="157" r="E600">
        <v>830</v>
      </c>
      <c t="s" s="157" r="F600">
        <v>1800</v>
      </c>
      <c t="s" s="100" r="G600">
        <v>1791</v>
      </c>
      <c t="s" s="100" r="H600">
        <v>980</v>
      </c>
      <c s="100" r="I600"/>
      <c s="100" r="J600"/>
      <c s="157" r="K600">
        <f>(I600-J600)/10</f>
        <v>0</v>
      </c>
      <c s="157" r="L600">
        <v>255</v>
      </c>
      <c s="157" r="M600"/>
      <c s="157" r="N600"/>
      <c s="157" r="O600"/>
    </row>
    <row customHeight="1" r="601" ht="15.0">
      <c t="s" s="157" r="A601">
        <v>136</v>
      </c>
      <c s="157" r="B601">
        <v>28</v>
      </c>
      <c s="157" r="C601">
        <v>181</v>
      </c>
      <c t="s" s="157" r="D601">
        <v>1801</v>
      </c>
      <c t="s" s="157" r="E601">
        <v>830</v>
      </c>
      <c t="s" s="157" r="F601">
        <v>1802</v>
      </c>
      <c t="s" s="100" r="G601">
        <v>825</v>
      </c>
      <c t="s" s="100" r="H601">
        <v>826</v>
      </c>
      <c s="100" r="I601"/>
      <c s="100" r="J601"/>
      <c s="157" r="K601">
        <f>(I601-J601)/10</f>
        <v>0</v>
      </c>
      <c s="157" r="L601">
        <v>255</v>
      </c>
      <c s="157" r="M601"/>
      <c s="157" r="N601"/>
      <c s="157" r="O601"/>
    </row>
    <row customHeight="1" r="602" ht="15.0">
      <c s="157" r="A602"/>
      <c s="157" r="B602"/>
      <c s="157" r="C602"/>
      <c s="157" r="D602"/>
      <c s="157" r="E602"/>
      <c s="157" r="F602"/>
      <c s="100" r="G602"/>
      <c s="100" r="H602"/>
      <c s="100" r="I602"/>
      <c s="100" r="J602"/>
      <c s="157" r="K602">
        <f>(I602-J602)/10</f>
        <v>0</v>
      </c>
      <c s="157" r="L602"/>
      <c s="157" r="M602"/>
      <c s="157" r="N602"/>
      <c s="157" r="O602"/>
    </row>
    <row customHeight="1" r="603" ht="15.0">
      <c t="s" s="157" r="A603">
        <v>156</v>
      </c>
      <c s="157" r="B603">
        <v>29</v>
      </c>
      <c s="157" r="C603">
        <v>286</v>
      </c>
      <c t="s" s="157" r="D603">
        <v>1803</v>
      </c>
      <c t="s" s="157" r="E603">
        <v>802</v>
      </c>
      <c t="s" s="157" r="F603">
        <v>1804</v>
      </c>
      <c s="100" r="G603">
        <v>0</v>
      </c>
      <c s="100" r="H603">
        <v>210</v>
      </c>
      <c s="100" r="I603">
        <v>292</v>
      </c>
      <c s="100" r="J603">
        <v>0</v>
      </c>
      <c s="157" r="K603">
        <f>(I603-J603)/10</f>
        <v>29.2</v>
      </c>
      <c s="157" r="L603">
        <v>94.225</v>
      </c>
      <c s="157" r="M603">
        <v>3.2243</v>
      </c>
      <c s="157" r="N603"/>
      <c s="157" r="O603"/>
    </row>
    <row customHeight="1" r="604" ht="15.0">
      <c t="s" s="157" r="A604">
        <v>156</v>
      </c>
      <c s="157" r="B604">
        <v>29</v>
      </c>
      <c s="157" r="C604">
        <v>286</v>
      </c>
      <c t="s" s="157" r="D604">
        <v>1805</v>
      </c>
      <c t="s" s="157" r="E604">
        <v>814</v>
      </c>
      <c t="s" s="157" r="F604">
        <v>1806</v>
      </c>
      <c s="100" r="G604">
        <v>-220</v>
      </c>
      <c s="100" r="H604">
        <v>220</v>
      </c>
      <c s="100" r="I604">
        <v>-1081.1</v>
      </c>
      <c s="100" r="J604">
        <v>-16.2</v>
      </c>
      <c s="157" r="K604">
        <f>(I604-J604)/10</f>
        <v>-106.49</v>
      </c>
      <c s="157" r="L604">
        <v>-4.273</v>
      </c>
      <c s="157" r="M604"/>
      <c s="157" r="N604"/>
      <c t="s" s="157" r="O604">
        <v>1807</v>
      </c>
    </row>
    <row customHeight="1" r="605" ht="15.0">
      <c t="s" s="157" r="A605">
        <v>156</v>
      </c>
      <c s="157" r="B605">
        <v>29</v>
      </c>
      <c s="157" r="C605">
        <v>286</v>
      </c>
      <c t="s" s="157" r="D605">
        <v>1808</v>
      </c>
      <c t="s" s="157" r="E605">
        <v>814</v>
      </c>
      <c t="s" s="157" r="F605">
        <v>1809</v>
      </c>
      <c s="100" r="G605">
        <v>-2</v>
      </c>
      <c s="100" r="H605">
        <v>5</v>
      </c>
      <c s="100" r="I605">
        <v>10</v>
      </c>
      <c s="100" r="J605">
        <v>0</v>
      </c>
      <c s="157" r="K605">
        <f>(I605-J605)/10</f>
        <v>1</v>
      </c>
      <c s="157" r="L605"/>
      <c s="157" r="M605"/>
      <c s="157" r="N605"/>
      <c s="157" r="O605"/>
    </row>
    <row customHeight="1" r="606" ht="15.0">
      <c t="s" s="157" r="A606">
        <v>156</v>
      </c>
      <c s="157" r="B606">
        <v>29</v>
      </c>
      <c s="157" r="C606">
        <v>286</v>
      </c>
      <c t="s" s="157" r="D606">
        <v>1810</v>
      </c>
      <c t="s" s="157" r="E606">
        <v>814</v>
      </c>
      <c t="s" s="157" r="F606">
        <v>1811</v>
      </c>
      <c s="100" r="G606">
        <v>-100</v>
      </c>
      <c s="100" r="H606">
        <v>100</v>
      </c>
      <c s="100" r="I606">
        <v>100</v>
      </c>
      <c s="100" r="J606">
        <v>0</v>
      </c>
      <c s="157" r="K606">
        <f>(I606-J606)/10</f>
        <v>10</v>
      </c>
      <c s="157" r="L606"/>
      <c s="157" r="M606"/>
      <c s="157" r="N606"/>
      <c s="157" r="O606"/>
    </row>
    <row customHeight="1" r="607" ht="15.0">
      <c t="s" s="157" r="A607">
        <v>156</v>
      </c>
      <c s="157" r="B607">
        <v>29</v>
      </c>
      <c s="157" r="C607">
        <v>286</v>
      </c>
      <c t="s" s="157" r="D607">
        <v>1812</v>
      </c>
      <c t="s" s="157" r="E607">
        <v>814</v>
      </c>
      <c t="s" s="157" r="F607">
        <v>1813</v>
      </c>
      <c s="100" r="G607">
        <v>-100</v>
      </c>
      <c s="100" r="H607">
        <v>100</v>
      </c>
      <c s="100" r="I607">
        <v>100</v>
      </c>
      <c s="100" r="J607">
        <v>0</v>
      </c>
      <c s="157" r="K607">
        <f>(I607-J607)/10</f>
        <v>10</v>
      </c>
      <c s="157" r="L607"/>
      <c s="157" r="M607"/>
      <c s="157" r="N607"/>
      <c s="157" r="O607"/>
    </row>
    <row customHeight="1" r="608" ht="15.0">
      <c t="s" s="157" r="A608">
        <v>156</v>
      </c>
      <c s="157" r="B608">
        <v>29</v>
      </c>
      <c s="157" r="C608">
        <v>286</v>
      </c>
      <c t="s" s="157" r="D608">
        <v>1814</v>
      </c>
      <c t="s" s="157" r="E608">
        <v>823</v>
      </c>
      <c t="s" s="157" r="F608">
        <v>1180</v>
      </c>
      <c t="s" s="100" r="G608">
        <v>825</v>
      </c>
      <c t="s" s="100" r="H608">
        <v>826</v>
      </c>
      <c s="100" r="I608"/>
      <c s="100" r="J608"/>
      <c s="157" r="K608">
        <f>(I608-J608)/10</f>
        <v>0</v>
      </c>
      <c s="157" r="L608">
        <v>255</v>
      </c>
      <c s="157" r="M608"/>
      <c s="157" r="N608"/>
      <c s="157" r="O608"/>
    </row>
    <row customHeight="1" r="609" ht="15.0">
      <c t="s" s="157" r="A609">
        <v>156</v>
      </c>
      <c s="157" r="B609">
        <v>29</v>
      </c>
      <c s="157" r="C609">
        <v>286</v>
      </c>
      <c t="s" s="157" r="D609">
        <v>1815</v>
      </c>
      <c t="s" s="157" r="E609">
        <v>823</v>
      </c>
      <c t="s" s="157" r="F609">
        <v>1816</v>
      </c>
      <c t="s" s="100" r="G609">
        <v>1817</v>
      </c>
      <c t="s" s="100" r="H609">
        <v>1818</v>
      </c>
      <c s="100" r="I609"/>
      <c s="100" r="J609"/>
      <c s="157" r="K609">
        <f>(I609-J609)/10</f>
        <v>0</v>
      </c>
      <c s="157" r="L609">
        <v>255</v>
      </c>
      <c s="157" r="M609"/>
      <c s="157" r="N609"/>
      <c s="157" r="O609"/>
    </row>
    <row customHeight="1" r="610" ht="15.0">
      <c t="s" s="157" r="A610">
        <v>156</v>
      </c>
      <c s="157" r="B610">
        <v>29</v>
      </c>
      <c s="157" r="C610">
        <v>286</v>
      </c>
      <c t="s" s="157" r="D610">
        <v>1819</v>
      </c>
      <c t="s" s="157" r="E610">
        <v>830</v>
      </c>
      <c t="s" s="157" r="F610">
        <v>1820</v>
      </c>
      <c t="s" s="100" r="G610">
        <v>847</v>
      </c>
      <c t="s" s="100" r="H610">
        <v>848</v>
      </c>
      <c s="100" r="I610"/>
      <c s="100" r="J610"/>
      <c s="157" r="K610">
        <f>(I610-J610)/10</f>
        <v>0</v>
      </c>
      <c s="157" r="L610">
        <v>255</v>
      </c>
      <c s="157" r="M610"/>
      <c s="157" r="N610"/>
      <c s="157" r="O610"/>
    </row>
    <row customHeight="1" r="611" ht="15.0">
      <c t="s" s="157" r="A611">
        <v>156</v>
      </c>
      <c s="157" r="B611">
        <v>29</v>
      </c>
      <c s="157" r="C611">
        <v>286</v>
      </c>
      <c t="s" s="157" r="D611">
        <v>1821</v>
      </c>
      <c t="s" s="157" r="E611">
        <v>830</v>
      </c>
      <c t="s" s="157" r="F611">
        <v>1822</v>
      </c>
      <c t="s" s="100" r="G611">
        <v>825</v>
      </c>
      <c t="s" s="100" r="H611">
        <v>826</v>
      </c>
      <c s="100" r="I611"/>
      <c s="100" r="J611"/>
      <c s="157" r="K611">
        <f>(I611-J611)/10</f>
        <v>0</v>
      </c>
      <c s="157" r="L611">
        <v>255</v>
      </c>
      <c s="157" r="M611"/>
      <c s="157" r="N611"/>
      <c s="157" r="O611"/>
    </row>
    <row customHeight="1" r="612" ht="15.0">
      <c t="s" s="157" r="A612">
        <v>156</v>
      </c>
      <c s="157" r="B612">
        <v>29</v>
      </c>
      <c s="157" r="C612">
        <v>286</v>
      </c>
      <c t="s" s="157" r="D612">
        <v>1823</v>
      </c>
      <c t="s" s="157" r="E612">
        <v>830</v>
      </c>
      <c t="s" s="157" r="F612">
        <v>1824</v>
      </c>
      <c t="s" s="100" r="G612">
        <v>825</v>
      </c>
      <c t="s" s="100" r="H612">
        <v>826</v>
      </c>
      <c s="100" r="I612"/>
      <c s="100" r="J612"/>
      <c s="157" r="K612">
        <f>(I612-J612)/10</f>
        <v>0</v>
      </c>
      <c s="157" r="L612">
        <v>255</v>
      </c>
      <c s="157" r="M612"/>
      <c s="157" r="N612"/>
      <c s="157" r="O612"/>
    </row>
    <row customHeight="1" r="613" ht="15.0">
      <c t="s" s="157" r="A613">
        <v>156</v>
      </c>
      <c s="157" r="B613">
        <v>29</v>
      </c>
      <c s="157" r="C613">
        <v>286</v>
      </c>
      <c t="s" s="157" r="D613">
        <v>1825</v>
      </c>
      <c t="s" s="157" r="E613">
        <v>830</v>
      </c>
      <c t="s" s="157" r="F613">
        <v>1826</v>
      </c>
      <c t="s" s="100" r="G613">
        <v>825</v>
      </c>
      <c t="s" s="100" r="H613">
        <v>826</v>
      </c>
      <c s="100" r="I613"/>
      <c s="100" r="J613"/>
      <c s="157" r="K613">
        <f>(I613-J613)/10</f>
        <v>0</v>
      </c>
      <c s="157" r="L613">
        <v>255</v>
      </c>
      <c s="157" r="M613"/>
      <c s="157" r="N613"/>
      <c s="157" r="O613"/>
    </row>
    <row customHeight="1" r="614" ht="15.0">
      <c t="s" s="157" r="A614">
        <v>156</v>
      </c>
      <c s="157" r="B614">
        <v>29</v>
      </c>
      <c s="157" r="C614">
        <v>286</v>
      </c>
      <c t="s" s="157" r="D614">
        <v>1827</v>
      </c>
      <c t="s" s="157" r="E614">
        <v>830</v>
      </c>
      <c t="s" s="157" r="F614">
        <v>1828</v>
      </c>
      <c t="s" s="100" r="G614">
        <v>1829</v>
      </c>
      <c t="s" s="100" r="H614">
        <v>980</v>
      </c>
      <c s="100" r="I614"/>
      <c s="100" r="J614"/>
      <c s="157" r="K614">
        <f>(I614-J614)/10</f>
        <v>0</v>
      </c>
      <c s="157" r="L614">
        <v>255</v>
      </c>
      <c s="157" r="M614"/>
      <c s="157" r="N614"/>
      <c s="157" r="O614"/>
    </row>
    <row customHeight="1" r="615" ht="15.0">
      <c t="s" s="157" r="A615">
        <v>156</v>
      </c>
      <c s="157" r="B615">
        <v>29</v>
      </c>
      <c s="157" r="C615">
        <v>286</v>
      </c>
      <c t="s" s="157" r="D615">
        <v>1830</v>
      </c>
      <c t="s" s="157" r="E615">
        <v>830</v>
      </c>
      <c t="s" s="157" r="F615">
        <v>1831</v>
      </c>
      <c t="s" s="100" r="G615">
        <v>847</v>
      </c>
      <c t="s" s="100" r="H615">
        <v>848</v>
      </c>
      <c s="100" r="I615"/>
      <c s="100" r="J615"/>
      <c s="157" r="K615">
        <f>(I615-J615)/10</f>
        <v>0</v>
      </c>
      <c s="157" r="L615">
        <v>255</v>
      </c>
      <c s="157" r="M615"/>
      <c s="157" r="N615"/>
      <c s="157" r="O615"/>
    </row>
    <row customHeight="1" r="616" ht="15.0">
      <c t="s" s="157" r="A616">
        <v>156</v>
      </c>
      <c s="157" r="B616">
        <v>29</v>
      </c>
      <c s="157" r="C616">
        <v>286</v>
      </c>
      <c t="s" s="157" r="D616">
        <v>1832</v>
      </c>
      <c t="s" s="157" r="E616">
        <v>830</v>
      </c>
      <c t="s" s="157" r="F616">
        <v>1833</v>
      </c>
      <c t="s" s="100" r="G616">
        <v>890</v>
      </c>
      <c t="s" s="100" r="H616">
        <v>889</v>
      </c>
      <c s="100" r="I616"/>
      <c s="100" r="J616"/>
      <c s="157" r="K616">
        <f>(I616-J616)/10</f>
        <v>0</v>
      </c>
      <c s="157" r="L616">
        <v>255</v>
      </c>
      <c s="157" r="M616"/>
      <c s="157" r="N616"/>
      <c s="157" r="O616"/>
    </row>
    <row customHeight="1" r="617" ht="15.0">
      <c t="s" s="157" r="A617">
        <v>156</v>
      </c>
      <c s="157" r="B617">
        <v>29</v>
      </c>
      <c s="157" r="C617">
        <v>286</v>
      </c>
      <c t="s" s="157" r="D617">
        <v>1834</v>
      </c>
      <c t="s" s="157" r="E617">
        <v>830</v>
      </c>
      <c t="s" s="157" r="F617">
        <v>1835</v>
      </c>
      <c t="s" s="100" r="G617">
        <v>1829</v>
      </c>
      <c t="s" s="100" r="H617">
        <v>980</v>
      </c>
      <c s="100" r="I617"/>
      <c s="100" r="J617"/>
      <c s="157" r="K617">
        <f>(I617-J617)/10</f>
        <v>0</v>
      </c>
      <c s="157" r="L617">
        <v>255</v>
      </c>
      <c s="157" r="M617"/>
      <c s="157" r="N617"/>
      <c s="157" r="O617"/>
    </row>
    <row customHeight="1" r="618" ht="15.0">
      <c t="s" s="157" r="A618">
        <v>156</v>
      </c>
      <c s="157" r="B618">
        <v>29</v>
      </c>
      <c s="157" r="C618">
        <v>286</v>
      </c>
      <c t="s" s="157" r="D618">
        <v>1836</v>
      </c>
      <c t="s" s="157" r="E618">
        <v>830</v>
      </c>
      <c t="s" s="157" r="F618">
        <v>1837</v>
      </c>
      <c t="s" s="100" r="G618">
        <v>847</v>
      </c>
      <c t="s" s="100" r="H618">
        <v>848</v>
      </c>
      <c s="100" r="I618"/>
      <c s="100" r="J618"/>
      <c s="157" r="K618">
        <f>(I618-J618)/10</f>
        <v>0</v>
      </c>
      <c s="157" r="L618">
        <v>255</v>
      </c>
      <c s="157" r="M618"/>
      <c s="157" r="N618"/>
      <c s="157" r="O618"/>
    </row>
    <row customHeight="1" r="619" ht="15.0">
      <c t="s" s="157" r="A619">
        <v>156</v>
      </c>
      <c s="157" r="B619">
        <v>29</v>
      </c>
      <c s="157" r="C619">
        <v>286</v>
      </c>
      <c t="s" s="157" r="D619">
        <v>1838</v>
      </c>
      <c t="s" s="157" r="E619">
        <v>830</v>
      </c>
      <c t="s" s="157" r="F619">
        <v>1839</v>
      </c>
      <c t="s" s="100" r="G619">
        <v>825</v>
      </c>
      <c t="s" s="100" r="H619">
        <v>826</v>
      </c>
      <c s="100" r="I619"/>
      <c s="100" r="J619"/>
      <c s="157" r="K619">
        <f>(I619-J619)/10</f>
        <v>0</v>
      </c>
      <c s="157" r="L619">
        <v>255</v>
      </c>
      <c s="157" r="M619"/>
      <c s="157" r="N619"/>
      <c s="157" r="O619"/>
    </row>
    <row customHeight="1" r="620" ht="15.0">
      <c t="s" s="157" r="A620">
        <v>156</v>
      </c>
      <c s="157" r="B620">
        <v>29</v>
      </c>
      <c s="157" r="C620">
        <v>286</v>
      </c>
      <c t="s" s="157" r="D620">
        <v>1840</v>
      </c>
      <c t="s" s="157" r="E620">
        <v>830</v>
      </c>
      <c t="s" s="157" r="F620">
        <v>1841</v>
      </c>
      <c t="s" s="100" r="G620">
        <v>825</v>
      </c>
      <c t="s" s="100" r="H620">
        <v>826</v>
      </c>
      <c s="100" r="I620"/>
      <c s="100" r="J620"/>
      <c s="157" r="K620">
        <f>(I620-J620)/10</f>
        <v>0</v>
      </c>
      <c s="157" r="L620">
        <v>255</v>
      </c>
      <c s="157" r="M620"/>
      <c s="157" r="N620"/>
      <c s="157" r="O620"/>
    </row>
    <row customHeight="1" r="621" ht="15.0">
      <c t="s" s="157" r="A621">
        <v>156</v>
      </c>
      <c s="157" r="B621">
        <v>29</v>
      </c>
      <c s="157" r="C621">
        <v>286</v>
      </c>
      <c t="s" s="157" r="D621">
        <v>1842</v>
      </c>
      <c t="s" s="157" r="E621">
        <v>830</v>
      </c>
      <c t="s" s="157" r="F621">
        <v>1843</v>
      </c>
      <c t="s" s="100" r="G621">
        <v>980</v>
      </c>
      <c t="s" s="100" r="H621">
        <v>1829</v>
      </c>
      <c s="100" r="I621"/>
      <c s="100" r="J621"/>
      <c s="157" r="K621">
        <f>(I621-J621)/10</f>
        <v>0</v>
      </c>
      <c s="157" r="L621">
        <v>0</v>
      </c>
      <c s="157" r="M621"/>
      <c s="157" r="N621"/>
      <c s="157" r="O621"/>
    </row>
    <row customHeight="1" r="622" ht="15.0">
      <c t="s" s="157" r="A622">
        <v>156</v>
      </c>
      <c s="157" r="B622">
        <v>29</v>
      </c>
      <c s="157" r="C622">
        <v>286</v>
      </c>
      <c t="s" s="157" r="D622">
        <v>1844</v>
      </c>
      <c t="s" s="157" r="E622">
        <v>830</v>
      </c>
      <c t="s" s="157" r="F622">
        <v>1845</v>
      </c>
      <c t="s" s="100" r="G622">
        <v>980</v>
      </c>
      <c t="s" s="100" r="H622">
        <v>1829</v>
      </c>
      <c s="100" r="I622"/>
      <c s="100" r="J622"/>
      <c s="157" r="K622">
        <f>(I622-J622)/10</f>
        <v>0</v>
      </c>
      <c s="157" r="L622">
        <v>0</v>
      </c>
      <c s="157" r="M622"/>
      <c s="157" r="N622"/>
      <c s="157" r="O622"/>
    </row>
    <row customHeight="1" r="623" ht="15.0">
      <c s="157" r="A623"/>
      <c s="157" r="B623"/>
      <c s="157" r="C623"/>
      <c s="157" r="D623"/>
      <c s="157" r="E623"/>
      <c s="157" r="F623"/>
      <c s="100" r="G623"/>
      <c s="100" r="H623"/>
      <c s="100" r="I623"/>
      <c s="100" r="J623"/>
      <c s="157" r="K623">
        <f>(I623-J623)/10</f>
        <v>0</v>
      </c>
      <c s="157" r="L623"/>
      <c s="157" r="M623"/>
      <c s="157" r="N623"/>
      <c s="157" r="O623"/>
    </row>
    <row customHeight="1" r="624" ht="15.0">
      <c t="s" s="157" r="A624">
        <v>161</v>
      </c>
      <c s="157" r="B624">
        <v>30</v>
      </c>
      <c s="157" r="C624">
        <v>252</v>
      </c>
      <c t="s" s="157" r="D624">
        <v>1846</v>
      </c>
      <c t="s" s="157" r="E624">
        <v>802</v>
      </c>
      <c t="s" s="157" r="F624">
        <v>1847</v>
      </c>
      <c s="100" r="G624">
        <v>0</v>
      </c>
      <c s="100" r="H624">
        <v>100</v>
      </c>
      <c s="100" r="I624">
        <v>100</v>
      </c>
      <c s="100" r="J624">
        <v>0</v>
      </c>
      <c s="157" r="K624">
        <f>(I624-J624)/10</f>
        <v>10</v>
      </c>
      <c s="157" r="L624"/>
      <c s="157" r="M624"/>
      <c s="157" r="N624"/>
      <c s="157" r="O624"/>
    </row>
    <row customHeight="1" r="625" ht="15.0">
      <c t="s" s="157" r="A625">
        <v>161</v>
      </c>
      <c s="157" r="B625">
        <v>30</v>
      </c>
      <c s="157" r="C625">
        <v>252</v>
      </c>
      <c t="s" s="157" r="D625">
        <v>1848</v>
      </c>
      <c t="s" s="157" r="E625">
        <v>814</v>
      </c>
      <c t="s" s="157" r="F625">
        <v>1849</v>
      </c>
      <c s="100" r="G625">
        <v>-1000</v>
      </c>
      <c s="100" r="H625">
        <v>1000</v>
      </c>
      <c s="100" r="I625">
        <v>1000</v>
      </c>
      <c s="100" r="J625">
        <v>0</v>
      </c>
      <c s="157" r="K625">
        <f>(I625-J625)/10</f>
        <v>100</v>
      </c>
      <c s="157" r="L625"/>
      <c s="157" r="M625"/>
      <c s="157" r="N625"/>
      <c s="157" r="O625"/>
    </row>
    <row customHeight="1" r="626" ht="15.0">
      <c t="s" s="157" r="A626">
        <v>161</v>
      </c>
      <c s="157" r="B626">
        <v>30</v>
      </c>
      <c s="157" r="C626">
        <v>252</v>
      </c>
      <c t="s" s="157" r="D626">
        <v>1850</v>
      </c>
      <c t="s" s="157" r="E626">
        <v>814</v>
      </c>
      <c t="s" s="157" r="F626">
        <v>1851</v>
      </c>
      <c s="100" r="G626">
        <v>-100</v>
      </c>
      <c s="100" r="H626">
        <v>1000</v>
      </c>
      <c s="100" r="I626">
        <v>1000</v>
      </c>
      <c s="100" r="J626">
        <v>0</v>
      </c>
      <c s="157" r="K626">
        <f>(I626-J626)/10</f>
        <v>100</v>
      </c>
      <c s="157" r="L626"/>
      <c s="157" r="M626"/>
      <c s="157" r="N626"/>
      <c s="157" r="O626"/>
    </row>
    <row customHeight="1" r="627" ht="15.0">
      <c t="s" s="157" r="A627">
        <v>161</v>
      </c>
      <c s="157" r="B627">
        <v>30</v>
      </c>
      <c s="157" r="C627">
        <v>252</v>
      </c>
      <c t="s" s="157" r="D627">
        <v>1852</v>
      </c>
      <c t="s" s="157" r="E627">
        <v>814</v>
      </c>
      <c t="s" s="157" r="F627">
        <v>1853</v>
      </c>
      <c s="100" r="G627">
        <v>-100</v>
      </c>
      <c s="100" r="H627">
        <v>620</v>
      </c>
      <c s="100" r="I627">
        <v>620</v>
      </c>
      <c s="100" r="J627">
        <v>0</v>
      </c>
      <c s="157" r="K627">
        <f>(I627-J627)/10</f>
        <v>62</v>
      </c>
      <c s="157" r="L627"/>
      <c s="157" r="M627"/>
      <c s="157" r="N627"/>
      <c s="157" r="O627"/>
    </row>
    <row customHeight="1" r="628" ht="15.0">
      <c t="s" s="157" r="A628">
        <v>161</v>
      </c>
      <c s="157" r="B628">
        <v>30</v>
      </c>
      <c s="157" r="C628">
        <v>252</v>
      </c>
      <c t="s" s="157" r="D628">
        <v>1854</v>
      </c>
      <c t="s" s="157" r="E628">
        <v>823</v>
      </c>
      <c t="s" s="157" r="F628">
        <v>1855</v>
      </c>
      <c t="s" s="100" r="G628">
        <v>825</v>
      </c>
      <c t="s" s="100" r="H628">
        <v>826</v>
      </c>
      <c s="100" r="I628"/>
      <c s="100" r="J628"/>
      <c s="157" r="K628">
        <f>(I628-J628)/10</f>
        <v>0</v>
      </c>
      <c s="157" r="L628">
        <v>255</v>
      </c>
      <c s="157" r="M628"/>
      <c s="157" r="N628"/>
      <c s="157" r="O628"/>
    </row>
    <row customHeight="1" r="629" ht="15.0">
      <c t="s" s="157" r="A629">
        <v>161</v>
      </c>
      <c s="157" r="B629">
        <v>30</v>
      </c>
      <c s="157" r="C629">
        <v>252</v>
      </c>
      <c t="s" s="157" r="D629">
        <v>1856</v>
      </c>
      <c t="s" s="157" r="E629">
        <v>823</v>
      </c>
      <c t="s" s="157" r="F629">
        <v>1857</v>
      </c>
      <c t="s" s="100" r="G629">
        <v>825</v>
      </c>
      <c t="s" s="100" r="H629">
        <v>826</v>
      </c>
      <c s="100" r="I629"/>
      <c s="100" r="J629"/>
      <c s="157" r="K629">
        <f>(I629-J629)/10</f>
        <v>0</v>
      </c>
      <c s="157" r="L629">
        <v>255</v>
      </c>
      <c s="157" r="M629"/>
      <c s="157" r="N629"/>
      <c s="157" r="O629"/>
    </row>
    <row customHeight="1" r="630" ht="15.0">
      <c t="s" s="157" r="A630">
        <v>161</v>
      </c>
      <c s="157" r="B630">
        <v>30</v>
      </c>
      <c s="157" r="C630">
        <v>252</v>
      </c>
      <c t="s" s="157" r="D630">
        <v>1858</v>
      </c>
      <c t="s" s="157" r="E630">
        <v>823</v>
      </c>
      <c t="s" s="157" r="F630">
        <v>1599</v>
      </c>
      <c t="s" s="100" r="G630">
        <v>825</v>
      </c>
      <c t="s" s="100" r="H630">
        <v>826</v>
      </c>
      <c s="100" r="I630"/>
      <c s="100" r="J630"/>
      <c s="157" r="K630">
        <f>(I630-J630)/10</f>
        <v>0</v>
      </c>
      <c s="157" r="L630">
        <v>255</v>
      </c>
      <c s="157" r="M630"/>
      <c s="157" r="N630"/>
      <c s="157" r="O630"/>
    </row>
    <row customHeight="1" r="631" ht="15.0">
      <c t="s" s="157" r="A631">
        <v>161</v>
      </c>
      <c s="157" r="B631">
        <v>30</v>
      </c>
      <c s="157" r="C631">
        <v>252</v>
      </c>
      <c t="s" s="157" r="D631">
        <v>1859</v>
      </c>
      <c t="s" s="157" r="E631">
        <v>823</v>
      </c>
      <c t="s" s="157" r="F631">
        <v>1860</v>
      </c>
      <c t="s" s="100" r="G631">
        <v>825</v>
      </c>
      <c t="s" s="100" r="H631">
        <v>826</v>
      </c>
      <c s="100" r="I631"/>
      <c s="100" r="J631"/>
      <c s="157" r="K631">
        <f>(I631-J631)/10</f>
        <v>0</v>
      </c>
      <c s="157" r="L631">
        <v>255</v>
      </c>
      <c s="157" r="M631"/>
      <c s="157" r="N631"/>
      <c s="157" r="O631"/>
    </row>
    <row customHeight="1" r="632" ht="15.0">
      <c t="s" s="157" r="A632">
        <v>161</v>
      </c>
      <c s="157" r="B632">
        <v>30</v>
      </c>
      <c s="157" r="C632">
        <v>252</v>
      </c>
      <c t="s" s="157" r="D632">
        <v>1861</v>
      </c>
      <c t="s" s="157" r="E632">
        <v>830</v>
      </c>
      <c t="s" s="157" r="F632">
        <v>1614</v>
      </c>
      <c t="s" s="100" r="G632">
        <v>825</v>
      </c>
      <c t="s" s="100" r="H632">
        <v>826</v>
      </c>
      <c s="100" r="I632"/>
      <c s="100" r="J632"/>
      <c s="157" r="K632">
        <f>(I632-J632)/10</f>
        <v>0</v>
      </c>
      <c s="157" r="L632">
        <v>255</v>
      </c>
      <c s="157" r="M632"/>
      <c s="157" r="N632"/>
      <c s="157" r="O632"/>
    </row>
    <row customHeight="1" r="633" ht="15.0">
      <c t="s" s="157" r="A633">
        <v>161</v>
      </c>
      <c s="157" r="B633">
        <v>30</v>
      </c>
      <c s="157" r="C633">
        <v>252</v>
      </c>
      <c t="s" s="157" r="D633">
        <v>1862</v>
      </c>
      <c t="s" s="157" r="E633">
        <v>830</v>
      </c>
      <c t="s" s="157" r="F633">
        <v>1612</v>
      </c>
      <c t="s" s="100" r="G633">
        <v>847</v>
      </c>
      <c t="s" s="100" r="H633">
        <v>848</v>
      </c>
      <c s="100" r="I633"/>
      <c s="100" r="J633"/>
      <c s="157" r="K633">
        <f>(I633-J633)/10</f>
        <v>0</v>
      </c>
      <c s="157" r="L633">
        <v>255</v>
      </c>
      <c s="157" r="M633"/>
      <c s="157" r="N633"/>
      <c s="157" r="O633"/>
    </row>
    <row customHeight="1" r="634" ht="15.0">
      <c t="s" s="157" r="A634">
        <v>161</v>
      </c>
      <c s="157" r="B634">
        <v>30</v>
      </c>
      <c s="157" r="C634">
        <v>252</v>
      </c>
      <c t="s" s="157" r="D634">
        <v>1863</v>
      </c>
      <c t="s" s="157" r="E634">
        <v>830</v>
      </c>
      <c t="s" s="157" r="F634">
        <v>1864</v>
      </c>
      <c t="s" s="100" r="G634">
        <v>825</v>
      </c>
      <c t="s" s="100" r="H634">
        <v>826</v>
      </c>
      <c s="100" r="I634"/>
      <c s="100" r="J634"/>
      <c s="157" r="K634">
        <f>(I634-J634)/10</f>
        <v>0</v>
      </c>
      <c s="157" r="L634">
        <v>255</v>
      </c>
      <c s="157" r="M634"/>
      <c s="157" r="N634"/>
      <c s="157" r="O634"/>
    </row>
    <row customHeight="1" r="635" ht="15.0">
      <c t="s" s="157" r="A635">
        <v>161</v>
      </c>
      <c s="157" r="B635">
        <v>30</v>
      </c>
      <c s="157" r="C635">
        <v>252</v>
      </c>
      <c t="s" s="157" r="D635">
        <v>1865</v>
      </c>
      <c t="s" s="157" r="E635">
        <v>830</v>
      </c>
      <c t="s" s="157" r="F635">
        <v>1866</v>
      </c>
      <c t="s" s="100" r="G635">
        <v>825</v>
      </c>
      <c t="s" s="100" r="H635">
        <v>826</v>
      </c>
      <c s="100" r="I635"/>
      <c s="100" r="J635"/>
      <c s="157" r="K635">
        <f>(I635-J635)/10</f>
        <v>0</v>
      </c>
      <c s="157" r="L635">
        <v>255</v>
      </c>
      <c s="157" r="M635"/>
      <c s="157" r="N635"/>
      <c s="157" r="O635"/>
    </row>
    <row customHeight="1" r="636" ht="15.0">
      <c t="s" s="157" r="A636">
        <v>161</v>
      </c>
      <c s="157" r="B636">
        <v>30</v>
      </c>
      <c s="157" r="C636">
        <v>252</v>
      </c>
      <c t="s" s="157" r="D636">
        <v>1867</v>
      </c>
      <c t="s" s="157" r="E636">
        <v>830</v>
      </c>
      <c t="s" s="157" r="F636">
        <v>1868</v>
      </c>
      <c t="s" s="100" r="G636">
        <v>825</v>
      </c>
      <c t="s" s="100" r="H636">
        <v>826</v>
      </c>
      <c s="100" r="I636"/>
      <c s="100" r="J636"/>
      <c s="157" r="K636">
        <f>(I636-J636)/10</f>
        <v>0</v>
      </c>
      <c s="157" r="L636">
        <v>255</v>
      </c>
      <c s="157" r="M636"/>
      <c s="157" r="N636"/>
      <c s="157" r="O636"/>
    </row>
    <row customHeight="1" r="637" ht="15.0">
      <c t="s" s="157" r="A637">
        <v>161</v>
      </c>
      <c s="157" r="B637">
        <v>30</v>
      </c>
      <c s="157" r="C637">
        <v>252</v>
      </c>
      <c t="s" s="157" r="D637">
        <v>1869</v>
      </c>
      <c t="s" s="157" r="E637">
        <v>830</v>
      </c>
      <c t="s" s="157" r="F637">
        <v>1870</v>
      </c>
      <c t="s" s="100" r="G637">
        <v>825</v>
      </c>
      <c t="s" s="100" r="H637">
        <v>826</v>
      </c>
      <c s="100" r="I637"/>
      <c s="100" r="J637"/>
      <c s="157" r="K637">
        <f>(I637-J637)/10</f>
        <v>0</v>
      </c>
      <c s="157" r="L637">
        <v>255</v>
      </c>
      <c s="157" r="M637"/>
      <c s="157" r="N637"/>
      <c s="157" r="O637"/>
    </row>
    <row customHeight="1" r="638" ht="15.0">
      <c t="s" s="157" r="A638">
        <v>161</v>
      </c>
      <c s="157" r="B638">
        <v>30</v>
      </c>
      <c s="157" r="C638">
        <v>252</v>
      </c>
      <c t="s" s="157" r="D638">
        <v>1871</v>
      </c>
      <c t="s" s="157" r="E638">
        <v>830</v>
      </c>
      <c t="s" s="157" r="F638">
        <v>1872</v>
      </c>
      <c t="s" s="100" r="G638">
        <v>825</v>
      </c>
      <c t="s" s="100" r="H638">
        <v>826</v>
      </c>
      <c s="100" r="I638"/>
      <c s="100" r="J638"/>
      <c s="157" r="K638">
        <f>(I638-J638)/10</f>
        <v>0</v>
      </c>
      <c s="157" r="L638">
        <v>255</v>
      </c>
      <c s="157" r="M638"/>
      <c s="157" r="N638"/>
      <c s="157" r="O638"/>
    </row>
    <row customHeight="1" r="639" ht="15.0">
      <c t="s" s="157" r="A639">
        <v>161</v>
      </c>
      <c s="157" r="B639">
        <v>30</v>
      </c>
      <c s="157" r="C639">
        <v>252</v>
      </c>
      <c t="s" s="157" r="D639">
        <v>1873</v>
      </c>
      <c t="s" s="157" r="E639">
        <v>830</v>
      </c>
      <c t="s" s="157" r="F639">
        <v>1874</v>
      </c>
      <c t="s" s="100" r="G639">
        <v>825</v>
      </c>
      <c t="s" s="100" r="H639">
        <v>826</v>
      </c>
      <c s="100" r="I639"/>
      <c s="100" r="J639"/>
      <c s="157" r="K639">
        <f>(I639-J639)/10</f>
        <v>0</v>
      </c>
      <c s="157" r="L639">
        <v>255</v>
      </c>
      <c s="157" r="M639"/>
      <c s="157" r="N639"/>
      <c s="157" r="O639"/>
    </row>
    <row customHeight="1" r="640" ht="15.0">
      <c t="s" s="157" r="A640">
        <v>161</v>
      </c>
      <c s="157" r="B640">
        <v>30</v>
      </c>
      <c s="157" r="C640">
        <v>252</v>
      </c>
      <c t="s" s="157" r="D640">
        <v>1875</v>
      </c>
      <c t="s" s="157" r="E640">
        <v>830</v>
      </c>
      <c t="s" s="157" r="F640">
        <v>1876</v>
      </c>
      <c t="s" s="100" r="G640">
        <v>825</v>
      </c>
      <c t="s" s="100" r="H640">
        <v>826</v>
      </c>
      <c s="100" r="I640"/>
      <c s="100" r="J640"/>
      <c s="157" r="K640">
        <f>(I640-J640)/10</f>
        <v>0</v>
      </c>
      <c s="157" r="L640">
        <v>255</v>
      </c>
      <c s="157" r="M640"/>
      <c s="157" r="N640"/>
      <c s="157" r="O640"/>
    </row>
    <row customHeight="1" r="641" ht="15.0">
      <c t="s" s="157" r="A641">
        <v>161</v>
      </c>
      <c s="157" r="B641">
        <v>30</v>
      </c>
      <c s="157" r="C641">
        <v>252</v>
      </c>
      <c t="s" s="157" r="D641">
        <v>1877</v>
      </c>
      <c t="s" s="157" r="E641">
        <v>830</v>
      </c>
      <c t="s" s="157" r="F641">
        <v>1878</v>
      </c>
      <c t="s" s="100" r="G641">
        <v>825</v>
      </c>
      <c t="s" s="100" r="H641">
        <v>826</v>
      </c>
      <c s="100" r="I641"/>
      <c s="100" r="J641"/>
      <c s="157" r="K641">
        <f>(I641-J641)/10</f>
        <v>0</v>
      </c>
      <c s="157" r="L641">
        <v>255</v>
      </c>
      <c s="157" r="M641"/>
      <c s="157" r="N641"/>
      <c s="157" r="O641"/>
    </row>
    <row customHeight="1" r="642" ht="15.0">
      <c t="s" s="157" r="A642">
        <v>161</v>
      </c>
      <c s="157" r="B642">
        <v>30</v>
      </c>
      <c s="157" r="C642">
        <v>252</v>
      </c>
      <c t="s" s="157" r="D642">
        <v>1879</v>
      </c>
      <c t="s" s="157" r="E642">
        <v>830</v>
      </c>
      <c t="s" s="157" r="F642">
        <v>1880</v>
      </c>
      <c t="s" s="100" r="G642">
        <v>825</v>
      </c>
      <c t="s" s="100" r="H642">
        <v>826</v>
      </c>
      <c s="100" r="I642"/>
      <c s="100" r="J642"/>
      <c s="157" r="K642">
        <f>(I642-J642)/10</f>
        <v>0</v>
      </c>
      <c s="157" r="L642">
        <v>255</v>
      </c>
      <c s="157" r="M642"/>
      <c s="157" r="N642"/>
      <c s="157" r="O642"/>
    </row>
    <row customHeight="1" r="643" ht="15.0">
      <c t="s" s="157" r="A643">
        <v>161</v>
      </c>
      <c s="157" r="B643">
        <v>30</v>
      </c>
      <c s="157" r="C643">
        <v>252</v>
      </c>
      <c t="s" s="157" r="D643">
        <v>1881</v>
      </c>
      <c t="s" s="157" r="E643">
        <v>830</v>
      </c>
      <c t="s" s="157" r="F643">
        <v>1882</v>
      </c>
      <c t="s" s="100" r="G643">
        <v>825</v>
      </c>
      <c t="s" s="100" r="H643">
        <v>826</v>
      </c>
      <c s="100" r="I643"/>
      <c s="100" r="J643"/>
      <c s="157" r="K643">
        <f>(I643-J643)/10</f>
        <v>0</v>
      </c>
      <c s="157" r="L643">
        <v>255</v>
      </c>
      <c s="157" r="M643"/>
      <c s="157" r="N643"/>
      <c s="157" r="O643"/>
    </row>
    <row customHeight="1" r="644" ht="15.0">
      <c t="s" s="157" r="A644">
        <v>161</v>
      </c>
      <c s="157" r="B644">
        <v>30</v>
      </c>
      <c s="157" r="C644">
        <v>252</v>
      </c>
      <c t="s" s="157" r="D644">
        <v>1883</v>
      </c>
      <c t="s" s="157" r="E644">
        <v>830</v>
      </c>
      <c t="s" s="157" r="F644">
        <v>1610</v>
      </c>
      <c t="s" s="100" r="G644">
        <v>825</v>
      </c>
      <c t="s" s="100" r="H644">
        <v>826</v>
      </c>
      <c s="100" r="I644"/>
      <c s="100" r="J644"/>
      <c s="157" r="K644">
        <f>(I644-J644)/10</f>
        <v>0</v>
      </c>
      <c s="157" r="L644">
        <v>255</v>
      </c>
      <c s="157" r="M644"/>
      <c s="157" r="N644"/>
      <c s="157" r="O644"/>
    </row>
    <row customHeight="1" r="645" ht="15.0">
      <c t="s" s="157" r="A645">
        <v>161</v>
      </c>
      <c s="157" r="B645">
        <v>30</v>
      </c>
      <c s="157" r="C645">
        <v>252</v>
      </c>
      <c t="s" s="157" r="D645">
        <v>1884</v>
      </c>
      <c t="s" s="157" r="E645">
        <v>830</v>
      </c>
      <c t="s" s="157" r="F645">
        <v>1885</v>
      </c>
      <c t="s" s="100" r="G645">
        <v>825</v>
      </c>
      <c t="s" s="100" r="H645">
        <v>826</v>
      </c>
      <c s="100" r="I645"/>
      <c s="100" r="J645"/>
      <c s="157" r="K645">
        <f>(I645-J645)/10</f>
        <v>0</v>
      </c>
      <c s="157" r="L645">
        <v>255</v>
      </c>
      <c s="157" r="M645"/>
      <c s="157" r="N645"/>
      <c s="157" r="O645"/>
    </row>
    <row customHeight="1" r="646" ht="15.0">
      <c t="s" s="157" r="A646">
        <v>161</v>
      </c>
      <c s="157" r="B646">
        <v>30</v>
      </c>
      <c s="157" r="C646">
        <v>252</v>
      </c>
      <c t="s" s="157" r="D646">
        <v>1886</v>
      </c>
      <c t="s" s="157" r="E646">
        <v>830</v>
      </c>
      <c t="s" s="157" r="F646">
        <v>1887</v>
      </c>
      <c t="s" s="100" r="G646">
        <v>825</v>
      </c>
      <c t="s" s="100" r="H646">
        <v>826</v>
      </c>
      <c s="100" r="I646"/>
      <c s="100" r="J646"/>
      <c s="157" r="K646">
        <f>(I646-J646)/10</f>
        <v>0</v>
      </c>
      <c s="157" r="L646">
        <v>255</v>
      </c>
      <c s="157" r="M646"/>
      <c s="157" r="N646"/>
      <c s="157" r="O646"/>
    </row>
    <row customHeight="1" r="647" ht="15.0">
      <c t="s" s="157" r="A647">
        <v>161</v>
      </c>
      <c s="157" r="B647">
        <v>30</v>
      </c>
      <c s="157" r="C647">
        <v>252</v>
      </c>
      <c t="s" s="157" r="D647">
        <v>1888</v>
      </c>
      <c t="s" s="157" r="E647">
        <v>830</v>
      </c>
      <c t="s" s="157" r="F647">
        <v>1889</v>
      </c>
      <c t="s" s="100" r="G647">
        <v>825</v>
      </c>
      <c t="s" s="100" r="H647">
        <v>826</v>
      </c>
      <c s="100" r="I647"/>
      <c s="100" r="J647"/>
      <c s="157" r="K647">
        <f>(I647-J647)/10</f>
        <v>0</v>
      </c>
      <c s="157" r="L647">
        <v>255</v>
      </c>
      <c s="157" r="M647"/>
      <c s="157" r="N647"/>
      <c s="157" r="O647"/>
    </row>
    <row customHeight="1" r="648" ht="15.0">
      <c t="s" s="157" r="A648">
        <v>161</v>
      </c>
      <c s="157" r="B648">
        <v>30</v>
      </c>
      <c s="157" r="C648">
        <v>252</v>
      </c>
      <c t="s" s="157" r="D648">
        <v>1890</v>
      </c>
      <c t="s" s="157" r="E648">
        <v>830</v>
      </c>
      <c t="s" s="157" r="F648">
        <v>1891</v>
      </c>
      <c t="s" s="100" r="G648">
        <v>825</v>
      </c>
      <c t="s" s="100" r="H648">
        <v>826</v>
      </c>
      <c s="100" r="I648"/>
      <c s="100" r="J648"/>
      <c s="157" r="K648">
        <f>(I648-J648)/10</f>
        <v>0</v>
      </c>
      <c s="157" r="L648">
        <v>255</v>
      </c>
      <c s="157" r="M648"/>
      <c s="157" r="N648"/>
      <c s="157" r="O648"/>
    </row>
    <row customHeight="1" r="649" ht="15.0">
      <c t="s" s="157" r="A649">
        <v>161</v>
      </c>
      <c s="157" r="B649">
        <v>30</v>
      </c>
      <c s="157" r="C649">
        <v>252</v>
      </c>
      <c t="s" s="157" r="D649">
        <v>1892</v>
      </c>
      <c t="s" s="157" r="E649">
        <v>830</v>
      </c>
      <c t="s" s="157" r="F649">
        <v>1893</v>
      </c>
      <c t="s" s="100" r="G649">
        <v>825</v>
      </c>
      <c t="s" s="100" r="H649">
        <v>826</v>
      </c>
      <c s="100" r="I649"/>
      <c s="100" r="J649"/>
      <c s="157" r="K649">
        <f>(I649-J649)/10</f>
        <v>0</v>
      </c>
      <c s="157" r="L649">
        <v>255</v>
      </c>
      <c s="157" r="M649"/>
      <c s="157" r="N649"/>
      <c s="157" r="O649"/>
    </row>
    <row customHeight="1" r="650" ht="15.0">
      <c t="s" s="157" r="A650">
        <v>161</v>
      </c>
      <c s="157" r="B650">
        <v>30</v>
      </c>
      <c s="157" r="C650">
        <v>252</v>
      </c>
      <c t="s" s="157" r="D650">
        <v>1894</v>
      </c>
      <c t="s" s="157" r="E650">
        <v>830</v>
      </c>
      <c t="s" s="157" r="F650">
        <v>1895</v>
      </c>
      <c t="s" s="100" r="G650">
        <v>825</v>
      </c>
      <c t="s" s="100" r="H650">
        <v>826</v>
      </c>
      <c s="100" r="I650"/>
      <c s="100" r="J650"/>
      <c s="157" r="K650">
        <f>(I650-J650)/10</f>
        <v>0</v>
      </c>
      <c s="157" r="L650">
        <v>255</v>
      </c>
      <c s="157" r="M650"/>
      <c s="157" r="N650"/>
      <c s="157" r="O650"/>
    </row>
    <row customHeight="1" r="651" ht="15.0">
      <c t="s" s="157" r="A651">
        <v>161</v>
      </c>
      <c s="157" r="B651">
        <v>30</v>
      </c>
      <c s="157" r="C651">
        <v>252</v>
      </c>
      <c t="s" s="157" r="D651">
        <v>1896</v>
      </c>
      <c t="s" s="157" r="E651">
        <v>830</v>
      </c>
      <c t="s" s="157" r="F651">
        <v>1897</v>
      </c>
      <c t="s" s="100" r="G651">
        <v>825</v>
      </c>
      <c t="s" s="100" r="H651">
        <v>826</v>
      </c>
      <c s="100" r="I651"/>
      <c s="100" r="J651"/>
      <c s="157" r="K651">
        <f>(I651-J651)/10</f>
        <v>0</v>
      </c>
      <c s="157" r="L651">
        <v>255</v>
      </c>
      <c s="157" r="M651"/>
      <c s="157" r="N651"/>
      <c s="157" r="O651"/>
    </row>
    <row customHeight="1" r="652" ht="15.0">
      <c s="157" r="A652"/>
      <c s="157" r="B652"/>
      <c s="157" r="C652"/>
      <c s="157" r="D652"/>
      <c s="157" r="E652"/>
      <c s="157" r="F652"/>
      <c s="100" r="G652"/>
      <c s="100" r="H652"/>
      <c s="100" r="I652"/>
      <c s="100" r="J652"/>
      <c s="157" r="K652">
        <f>(I652-J652)/10</f>
        <v>0</v>
      </c>
      <c s="157" r="L652"/>
      <c s="157" r="M652"/>
      <c s="157" r="N652"/>
      <c s="157" r="O652"/>
    </row>
    <row customHeight="1" r="653" ht="15.0">
      <c t="s" s="157" r="A653">
        <v>166</v>
      </c>
      <c s="157" r="B653">
        <v>31</v>
      </c>
      <c s="157" r="C653">
        <v>282</v>
      </c>
      <c t="s" s="157" r="D653">
        <v>1898</v>
      </c>
      <c t="s" s="157" r="E653">
        <v>802</v>
      </c>
      <c t="s" s="157" r="F653">
        <v>1899</v>
      </c>
      <c s="100" r="G653">
        <v>-10</v>
      </c>
      <c s="100" r="H653">
        <v>10</v>
      </c>
      <c s="100" r="I653">
        <v>10</v>
      </c>
      <c s="100" r="J653">
        <v>0</v>
      </c>
      <c s="157" r="K653">
        <f>(I653-J653)/10</f>
        <v>1</v>
      </c>
      <c s="157" r="L653"/>
      <c s="157" r="M653"/>
      <c s="157" r="N653"/>
      <c s="157" r="O653"/>
    </row>
    <row customHeight="1" r="654" ht="15.0">
      <c t="s" s="157" r="A654">
        <v>166</v>
      </c>
      <c s="157" r="B654">
        <v>31</v>
      </c>
      <c s="157" r="C654">
        <v>282</v>
      </c>
      <c t="s" s="157" r="D654">
        <v>1900</v>
      </c>
      <c t="s" s="157" r="E654">
        <v>802</v>
      </c>
      <c t="s" s="157" r="F654">
        <v>1899</v>
      </c>
      <c s="100" r="G654">
        <v>-10</v>
      </c>
      <c s="100" r="H654">
        <v>10</v>
      </c>
      <c s="100" r="I654">
        <v>10</v>
      </c>
      <c s="100" r="J654">
        <v>0</v>
      </c>
      <c s="157" r="K654">
        <f>(I654-J654)/10</f>
        <v>1</v>
      </c>
      <c s="157" r="L654"/>
      <c s="157" r="M654"/>
      <c s="157" r="N654"/>
      <c s="157" r="O654"/>
    </row>
    <row customHeight="1" r="655" ht="15.0">
      <c t="s" s="157" r="A655">
        <v>166</v>
      </c>
      <c s="157" r="B655">
        <v>31</v>
      </c>
      <c s="157" r="C655">
        <v>282</v>
      </c>
      <c t="s" s="157" r="D655">
        <v>1901</v>
      </c>
      <c t="s" s="157" r="E655">
        <v>814</v>
      </c>
      <c t="s" s="157" r="F655">
        <v>1902</v>
      </c>
      <c s="100" r="G655">
        <v>-10.1</v>
      </c>
      <c s="100" r="H655">
        <v>10.1</v>
      </c>
      <c s="100" r="I655">
        <v>10.1</v>
      </c>
      <c s="100" r="J655">
        <v>0</v>
      </c>
      <c s="157" r="K655">
        <f>(I655-J655)/10</f>
        <v>1.01</v>
      </c>
      <c s="157" r="L655"/>
      <c s="157" r="M655"/>
      <c s="157" r="N655"/>
      <c s="157" r="O655"/>
    </row>
    <row customHeight="1" r="656" ht="15.0">
      <c t="s" s="157" r="A656">
        <v>166</v>
      </c>
      <c s="157" r="B656">
        <v>31</v>
      </c>
      <c s="157" r="C656">
        <v>282</v>
      </c>
      <c t="s" s="157" r="D656">
        <v>1903</v>
      </c>
      <c t="s" s="157" r="E656">
        <v>814</v>
      </c>
      <c t="s" s="157" r="F656">
        <v>1902</v>
      </c>
      <c s="100" r="G656">
        <v>-10.1</v>
      </c>
      <c s="100" r="H656">
        <v>10.1</v>
      </c>
      <c s="100" r="I656">
        <v>10.1</v>
      </c>
      <c s="100" r="J656">
        <v>0</v>
      </c>
      <c s="157" r="K656">
        <f>(I656-J656)/10</f>
        <v>1.01</v>
      </c>
      <c s="157" r="L656"/>
      <c s="157" r="M656"/>
      <c s="157" r="N656"/>
      <c s="157" r="O656"/>
    </row>
    <row customHeight="1" r="657" ht="15.0">
      <c t="s" s="157" r="A657">
        <v>166</v>
      </c>
      <c s="157" r="B657">
        <v>31</v>
      </c>
      <c s="157" r="C657">
        <v>282</v>
      </c>
      <c t="s" s="157" r="D657">
        <v>1904</v>
      </c>
      <c t="s" s="157" r="E657">
        <v>823</v>
      </c>
      <c t="s" s="157" r="F657">
        <v>1905</v>
      </c>
      <c t="s" s="100" r="G657">
        <v>1005</v>
      </c>
      <c t="s" s="100" r="H657">
        <v>1006</v>
      </c>
      <c s="100" r="I657"/>
      <c s="100" r="J657"/>
      <c s="157" r="K657">
        <f>(I657-J657)/10</f>
        <v>0</v>
      </c>
      <c s="157" r="L657">
        <v>0</v>
      </c>
      <c s="157" r="M657"/>
      <c s="157" r="N657"/>
      <c s="157" r="O657"/>
    </row>
    <row customHeight="1" r="658" ht="15.0">
      <c t="s" s="157" r="A658">
        <v>166</v>
      </c>
      <c s="157" r="B658">
        <v>31</v>
      </c>
      <c s="157" r="C658">
        <v>282</v>
      </c>
      <c t="s" s="157" r="D658">
        <v>1906</v>
      </c>
      <c t="s" s="157" r="E658">
        <v>823</v>
      </c>
      <c t="s" s="157" r="F658">
        <v>1907</v>
      </c>
      <c t="s" s="100" r="G658">
        <v>825</v>
      </c>
      <c t="s" s="100" r="H658">
        <v>826</v>
      </c>
      <c s="100" r="I658"/>
      <c s="100" r="J658"/>
      <c s="157" r="K658">
        <f>(I658-J658)/10</f>
        <v>0</v>
      </c>
      <c s="157" r="L658">
        <v>0</v>
      </c>
      <c s="157" r="M658"/>
      <c s="157" r="N658"/>
      <c s="157" r="O658"/>
    </row>
    <row customHeight="1" r="659" ht="15.0">
      <c t="s" s="157" r="A659">
        <v>166</v>
      </c>
      <c s="157" r="B659">
        <v>31</v>
      </c>
      <c s="157" r="C659">
        <v>282</v>
      </c>
      <c t="s" s="157" r="D659">
        <v>1908</v>
      </c>
      <c t="s" s="157" r="E659">
        <v>823</v>
      </c>
      <c t="s" s="157" r="F659">
        <v>1905</v>
      </c>
      <c t="s" s="100" r="G659">
        <v>1005</v>
      </c>
      <c t="s" s="100" r="H659">
        <v>1006</v>
      </c>
      <c s="100" r="I659"/>
      <c s="100" r="J659"/>
      <c s="157" r="K659">
        <f>(I659-J659)/10</f>
        <v>0</v>
      </c>
      <c s="157" r="L659">
        <v>0</v>
      </c>
      <c s="157" r="M659"/>
      <c s="157" r="N659"/>
      <c s="157" r="O659"/>
    </row>
    <row customHeight="1" r="660" ht="15.0">
      <c t="s" s="157" r="A660">
        <v>166</v>
      </c>
      <c s="157" r="B660">
        <v>31</v>
      </c>
      <c s="157" r="C660">
        <v>282</v>
      </c>
      <c t="s" s="157" r="D660">
        <v>1909</v>
      </c>
      <c t="s" s="157" r="E660">
        <v>823</v>
      </c>
      <c t="s" s="157" r="F660">
        <v>1907</v>
      </c>
      <c t="s" s="100" r="G660">
        <v>825</v>
      </c>
      <c t="s" s="100" r="H660">
        <v>826</v>
      </c>
      <c s="100" r="I660"/>
      <c s="100" r="J660"/>
      <c s="157" r="K660">
        <f>(I660-J660)/10</f>
        <v>0</v>
      </c>
      <c s="157" r="L660">
        <v>0</v>
      </c>
      <c s="157" r="M660"/>
      <c s="157" r="N660"/>
      <c s="157" r="O660"/>
    </row>
    <row customHeight="1" r="661" ht="15.0">
      <c t="s" s="157" r="A661">
        <v>166</v>
      </c>
      <c s="157" r="B661">
        <v>31</v>
      </c>
      <c s="157" r="C661">
        <v>282</v>
      </c>
      <c t="s" s="157" r="D661">
        <v>1910</v>
      </c>
      <c t="s" s="157" r="E661">
        <v>830</v>
      </c>
      <c t="s" s="157" r="F661">
        <v>1911</v>
      </c>
      <c t="s" s="100" r="G661">
        <v>1005</v>
      </c>
      <c t="s" s="100" r="H661">
        <v>1006</v>
      </c>
      <c s="100" r="I661"/>
      <c s="100" r="J661"/>
      <c s="157" r="K661">
        <f>(I661-J661)/10</f>
        <v>0</v>
      </c>
      <c s="157" r="L661">
        <v>0</v>
      </c>
      <c s="157" r="M661"/>
      <c s="157" r="N661"/>
      <c s="157" r="O661"/>
    </row>
    <row customHeight="1" r="662" ht="15.0">
      <c t="s" s="157" r="A662">
        <v>166</v>
      </c>
      <c s="157" r="B662">
        <v>31</v>
      </c>
      <c s="157" r="C662">
        <v>282</v>
      </c>
      <c t="s" s="157" r="D662">
        <v>1912</v>
      </c>
      <c t="s" s="157" r="E662">
        <v>830</v>
      </c>
      <c t="s" s="157" r="F662">
        <v>1913</v>
      </c>
      <c t="s" s="100" r="G662">
        <v>1006</v>
      </c>
      <c t="s" s="100" r="H662">
        <v>1005</v>
      </c>
      <c s="100" r="I662"/>
      <c s="100" r="J662"/>
      <c s="157" r="K662">
        <f>(I662-J662)/10</f>
        <v>0</v>
      </c>
      <c s="157" r="L662">
        <v>255</v>
      </c>
      <c s="157" r="M662"/>
      <c s="157" r="N662"/>
      <c s="157" r="O662"/>
    </row>
    <row customHeight="1" r="663" ht="15.0">
      <c t="s" s="157" r="A663">
        <v>166</v>
      </c>
      <c s="157" r="B663">
        <v>31</v>
      </c>
      <c s="157" r="C663">
        <v>282</v>
      </c>
      <c t="s" s="157" r="D663">
        <v>1914</v>
      </c>
      <c t="s" s="157" r="E663">
        <v>830</v>
      </c>
      <c t="s" s="157" r="F663">
        <v>1915</v>
      </c>
      <c t="s" s="100" r="G663">
        <v>1916</v>
      </c>
      <c t="s" s="100" r="H663">
        <v>980</v>
      </c>
      <c s="100" r="I663"/>
      <c s="100" r="J663"/>
      <c s="157" r="K663">
        <f>(I663-J663)/10</f>
        <v>0</v>
      </c>
      <c s="157" r="L663">
        <v>0</v>
      </c>
      <c s="157" r="M663"/>
      <c s="157" r="N663"/>
      <c s="157" r="O663"/>
    </row>
    <row customHeight="1" r="664" ht="15.0">
      <c t="s" s="157" r="A664">
        <v>166</v>
      </c>
      <c s="157" r="B664">
        <v>31</v>
      </c>
      <c s="157" r="C664">
        <v>282</v>
      </c>
      <c t="s" s="157" r="D664">
        <v>1917</v>
      </c>
      <c t="s" s="157" r="E664">
        <v>830</v>
      </c>
      <c t="s" s="157" r="F664">
        <v>1918</v>
      </c>
      <c t="s" s="100" r="G664">
        <v>1916</v>
      </c>
      <c t="s" s="100" r="H664">
        <v>980</v>
      </c>
      <c s="100" r="I664"/>
      <c s="100" r="J664"/>
      <c s="157" r="K664">
        <f>(I664-J664)/10</f>
        <v>0</v>
      </c>
      <c s="157" r="L664">
        <v>0</v>
      </c>
      <c s="157" r="M664"/>
      <c s="157" r="N664"/>
      <c s="157" r="O664"/>
    </row>
    <row customHeight="1" r="665" ht="15.0">
      <c t="s" s="157" r="A665">
        <v>166</v>
      </c>
      <c s="157" r="B665">
        <v>31</v>
      </c>
      <c s="157" r="C665">
        <v>282</v>
      </c>
      <c t="s" s="157" r="D665">
        <v>1919</v>
      </c>
      <c t="s" s="157" r="E665">
        <v>830</v>
      </c>
      <c t="s" s="157" r="F665">
        <v>1920</v>
      </c>
      <c t="s" s="100" r="G665">
        <v>847</v>
      </c>
      <c t="s" s="100" r="H665">
        <v>848</v>
      </c>
      <c s="100" r="I665"/>
      <c s="100" r="J665"/>
      <c s="157" r="K665">
        <f>(I665-J665)/10</f>
        <v>0</v>
      </c>
      <c s="157" r="L665">
        <v>255</v>
      </c>
      <c s="157" r="M665"/>
      <c s="157" r="N665"/>
      <c s="157" r="O665"/>
    </row>
    <row customHeight="1" r="666" ht="15.0">
      <c t="s" s="157" r="A666">
        <v>166</v>
      </c>
      <c s="157" r="B666">
        <v>31</v>
      </c>
      <c s="157" r="C666">
        <v>282</v>
      </c>
      <c t="s" s="157" r="D666">
        <v>1921</v>
      </c>
      <c t="s" s="157" r="E666">
        <v>830</v>
      </c>
      <c t="s" s="157" r="F666">
        <v>1922</v>
      </c>
      <c t="s" s="100" r="G666">
        <v>847</v>
      </c>
      <c t="s" s="100" r="H666">
        <v>848</v>
      </c>
      <c s="100" r="I666"/>
      <c s="100" r="J666"/>
      <c s="157" r="K666">
        <f>(I666-J666)/10</f>
        <v>0</v>
      </c>
      <c s="157" r="L666">
        <v>255</v>
      </c>
      <c s="157" r="M666"/>
      <c s="157" r="N666"/>
      <c s="157" r="O666"/>
    </row>
    <row customHeight="1" r="667" ht="15.0">
      <c t="s" s="157" r="A667">
        <v>166</v>
      </c>
      <c s="157" r="B667">
        <v>31</v>
      </c>
      <c s="157" r="C667">
        <v>282</v>
      </c>
      <c t="s" s="157" r="D667">
        <v>1923</v>
      </c>
      <c t="s" s="157" r="E667">
        <v>830</v>
      </c>
      <c t="s" s="157" r="F667">
        <v>1924</v>
      </c>
      <c t="s" s="100" r="G667">
        <v>825</v>
      </c>
      <c t="s" s="100" r="H667">
        <v>826</v>
      </c>
      <c s="100" r="I667"/>
      <c s="100" r="J667"/>
      <c s="157" r="K667">
        <f>(I667-J667)/10</f>
        <v>0</v>
      </c>
      <c s="157" r="L667">
        <v>255</v>
      </c>
      <c s="157" r="M667"/>
      <c s="157" r="N667"/>
      <c s="157" r="O667"/>
    </row>
    <row customHeight="1" r="668" ht="15.0">
      <c t="s" s="157" r="A668">
        <v>166</v>
      </c>
      <c s="157" r="B668">
        <v>31</v>
      </c>
      <c s="157" r="C668">
        <v>282</v>
      </c>
      <c t="s" s="157" r="D668">
        <v>1925</v>
      </c>
      <c t="s" s="157" r="E668">
        <v>830</v>
      </c>
      <c t="s" s="157" r="F668">
        <v>1926</v>
      </c>
      <c t="s" s="100" r="G668">
        <v>1005</v>
      </c>
      <c t="s" s="100" r="H668">
        <v>1006</v>
      </c>
      <c s="100" r="I668"/>
      <c s="100" r="J668"/>
      <c s="157" r="K668">
        <f>(I668-J668)/10</f>
        <v>0</v>
      </c>
      <c s="157" r="L668">
        <v>0</v>
      </c>
      <c s="157" r="M668"/>
      <c s="157" r="N668"/>
      <c s="157" r="O668"/>
    </row>
    <row customHeight="1" r="669" ht="15.0">
      <c t="s" s="157" r="A669">
        <v>166</v>
      </c>
      <c s="157" r="B669">
        <v>31</v>
      </c>
      <c s="157" r="C669">
        <v>282</v>
      </c>
      <c t="s" s="157" r="D669">
        <v>1927</v>
      </c>
      <c t="s" s="157" r="E669">
        <v>830</v>
      </c>
      <c t="s" s="157" r="F669">
        <v>1928</v>
      </c>
      <c t="s" s="100" r="G669">
        <v>1006</v>
      </c>
      <c t="s" s="100" r="H669">
        <v>1005</v>
      </c>
      <c s="100" r="I669"/>
      <c s="100" r="J669"/>
      <c s="157" r="K669">
        <f>(I669-J669)/10</f>
        <v>0</v>
      </c>
      <c s="157" r="L669">
        <v>255</v>
      </c>
      <c s="157" r="M669"/>
      <c s="157" r="N669"/>
      <c s="157" r="O669"/>
    </row>
    <row customHeight="1" r="670" ht="15.0">
      <c t="s" s="157" r="A670">
        <v>166</v>
      </c>
      <c s="157" r="B670">
        <v>31</v>
      </c>
      <c s="157" r="C670">
        <v>282</v>
      </c>
      <c t="s" s="157" r="D670">
        <v>1929</v>
      </c>
      <c t="s" s="157" r="E670">
        <v>830</v>
      </c>
      <c t="s" s="157" r="F670">
        <v>1915</v>
      </c>
      <c t="s" s="100" r="G670">
        <v>980</v>
      </c>
      <c t="s" s="100" r="H670">
        <v>1916</v>
      </c>
      <c s="100" r="I670"/>
      <c s="100" r="J670"/>
      <c s="157" r="K670">
        <f>(I670-J670)/10</f>
        <v>0</v>
      </c>
      <c s="157" r="L670">
        <v>255</v>
      </c>
      <c s="157" r="M670"/>
      <c s="157" r="N670"/>
      <c s="157" r="O670"/>
    </row>
    <row customHeight="1" r="671" ht="15.0">
      <c t="s" s="157" r="A671">
        <v>166</v>
      </c>
      <c s="157" r="B671">
        <v>31</v>
      </c>
      <c s="157" r="C671">
        <v>282</v>
      </c>
      <c t="s" s="157" r="D671">
        <v>1930</v>
      </c>
      <c t="s" s="157" r="E671">
        <v>830</v>
      </c>
      <c t="s" s="157" r="F671">
        <v>1931</v>
      </c>
      <c t="s" s="100" r="G671">
        <v>980</v>
      </c>
      <c t="s" s="100" r="H671">
        <v>1916</v>
      </c>
      <c s="100" r="I671"/>
      <c s="100" r="J671"/>
      <c s="157" r="K671">
        <f>(I671-J671)/10</f>
        <v>0</v>
      </c>
      <c s="157" r="L671">
        <v>255</v>
      </c>
      <c s="157" r="M671"/>
      <c s="157" r="N671"/>
      <c s="157" r="O671"/>
    </row>
    <row customHeight="1" r="672" ht="15.0">
      <c t="s" s="157" r="A672">
        <v>166</v>
      </c>
      <c s="157" r="B672">
        <v>31</v>
      </c>
      <c s="157" r="C672">
        <v>282</v>
      </c>
      <c t="s" s="157" r="D672">
        <v>1932</v>
      </c>
      <c t="s" s="157" r="E672">
        <v>830</v>
      </c>
      <c t="s" s="157" r="F672">
        <v>1922</v>
      </c>
      <c t="s" s="100" r="G672">
        <v>847</v>
      </c>
      <c t="s" s="100" r="H672">
        <v>848</v>
      </c>
      <c s="100" r="I672"/>
      <c s="100" r="J672"/>
      <c s="157" r="K672">
        <f>(I672-J672)/10</f>
        <v>0</v>
      </c>
      <c s="157" r="L672">
        <v>255</v>
      </c>
      <c s="157" r="M672"/>
      <c s="157" r="N672"/>
      <c s="157" r="O672"/>
    </row>
    <row customHeight="1" r="673" ht="15.0">
      <c t="s" s="157" r="A673">
        <v>166</v>
      </c>
      <c s="157" r="B673">
        <v>31</v>
      </c>
      <c s="157" r="C673">
        <v>282</v>
      </c>
      <c t="s" s="157" r="D673">
        <v>1933</v>
      </c>
      <c t="s" s="157" r="E673">
        <v>830</v>
      </c>
      <c t="s" s="157" r="F673">
        <v>1922</v>
      </c>
      <c t="s" s="100" r="G673">
        <v>847</v>
      </c>
      <c t="s" s="100" r="H673">
        <v>848</v>
      </c>
      <c s="100" r="I673"/>
      <c s="100" r="J673"/>
      <c s="157" r="K673">
        <f>(I673-J673)/10</f>
        <v>0</v>
      </c>
      <c s="157" r="L673">
        <v>255</v>
      </c>
      <c s="157" r="M673"/>
      <c s="157" r="N673"/>
      <c s="157" r="O673"/>
    </row>
    <row customHeight="1" r="674" ht="15.0">
      <c t="s" s="157" r="A674">
        <v>166</v>
      </c>
      <c s="157" r="B674">
        <v>31</v>
      </c>
      <c s="157" r="C674">
        <v>282</v>
      </c>
      <c t="s" s="157" r="D674">
        <v>1934</v>
      </c>
      <c t="s" s="157" r="E674">
        <v>830</v>
      </c>
      <c t="s" s="157" r="F674">
        <v>1924</v>
      </c>
      <c t="s" s="100" r="G674">
        <v>825</v>
      </c>
      <c t="s" s="100" r="H674">
        <v>826</v>
      </c>
      <c s="100" r="I674"/>
      <c s="100" r="J674"/>
      <c s="157" r="K674">
        <f>(I674-J674)/10</f>
        <v>0</v>
      </c>
      <c s="157" r="L674">
        <v>255</v>
      </c>
      <c s="157" r="M674"/>
      <c s="157" r="N674"/>
      <c s="157" r="O674"/>
    </row>
    <row customHeight="1" r="675" ht="15.0">
      <c s="157" r="A675"/>
      <c s="157" r="B675"/>
      <c s="157" r="C675"/>
      <c s="157" r="D675"/>
      <c s="157" r="E675"/>
      <c s="157" r="F675"/>
      <c s="100" r="G675"/>
      <c s="100" r="H675"/>
      <c s="100" r="I675"/>
      <c s="100" r="J675"/>
      <c s="157" r="K675">
        <f>(I675-J675)/10</f>
        <v>0</v>
      </c>
      <c s="157" r="L675"/>
      <c s="157" r="M675"/>
      <c s="157" r="N675"/>
      <c s="157" r="O675"/>
    </row>
    <row customHeight="1" r="676" ht="15.0">
      <c t="s" s="157" r="A676">
        <v>166</v>
      </c>
      <c s="157" r="B676">
        <v>32</v>
      </c>
      <c s="157" r="C676">
        <v>293</v>
      </c>
      <c t="s" s="157" r="D676">
        <v>1935</v>
      </c>
      <c t="s" s="157" r="E676">
        <v>823</v>
      </c>
      <c t="s" s="157" r="F676">
        <v>1936</v>
      </c>
      <c t="s" s="100" r="G676">
        <v>889</v>
      </c>
      <c t="s" s="100" r="H676">
        <v>890</v>
      </c>
      <c s="100" r="I676"/>
      <c s="100" r="J676"/>
      <c s="157" r="K676">
        <f>(I676-J676)/10</f>
        <v>0</v>
      </c>
      <c s="157" r="L676">
        <v>255</v>
      </c>
      <c s="157" r="M676"/>
      <c s="157" r="N676"/>
      <c s="157" r="O676"/>
    </row>
    <row customHeight="1" r="677" ht="15.0">
      <c t="s" s="157" r="A677">
        <v>166</v>
      </c>
      <c s="157" r="B677">
        <v>32</v>
      </c>
      <c s="157" r="C677">
        <v>293</v>
      </c>
      <c t="s" s="157" r="D677">
        <v>1937</v>
      </c>
      <c t="s" s="157" r="E677">
        <v>823</v>
      </c>
      <c t="s" s="157" r="F677">
        <v>1936</v>
      </c>
      <c t="s" s="100" r="G677">
        <v>889</v>
      </c>
      <c t="s" s="100" r="H677">
        <v>890</v>
      </c>
      <c s="100" r="I677"/>
      <c s="100" r="J677"/>
      <c s="157" r="K677">
        <f>(I677-J677)/10</f>
        <v>0</v>
      </c>
      <c s="157" r="L677">
        <v>255</v>
      </c>
      <c s="157" r="M677"/>
      <c s="157" r="N677"/>
      <c s="157" r="O677"/>
    </row>
    <row customHeight="1" r="678" ht="15.0">
      <c t="s" s="157" r="A678">
        <v>166</v>
      </c>
      <c s="157" r="B678">
        <v>32</v>
      </c>
      <c s="157" r="C678">
        <v>293</v>
      </c>
      <c t="s" s="157" r="D678">
        <v>1938</v>
      </c>
      <c t="s" s="157" r="E678">
        <v>823</v>
      </c>
      <c t="s" s="157" r="F678">
        <v>1936</v>
      </c>
      <c t="s" s="100" r="G678">
        <v>889</v>
      </c>
      <c t="s" s="100" r="H678">
        <v>890</v>
      </c>
      <c s="100" r="I678"/>
      <c s="100" r="J678"/>
      <c s="157" r="K678">
        <f>(I678-J678)/10</f>
        <v>0</v>
      </c>
      <c s="157" r="L678">
        <v>255</v>
      </c>
      <c s="157" r="M678"/>
      <c s="157" r="N678"/>
      <c s="157" r="O678"/>
    </row>
    <row customHeight="1" r="679" ht="15.0">
      <c t="s" s="157" r="A679">
        <v>166</v>
      </c>
      <c s="157" r="B679">
        <v>32</v>
      </c>
      <c s="157" r="C679">
        <v>293</v>
      </c>
      <c t="s" s="157" r="D679">
        <v>1939</v>
      </c>
      <c t="s" s="157" r="E679">
        <v>830</v>
      </c>
      <c t="s" s="157" r="F679">
        <v>1802</v>
      </c>
      <c t="s" s="100" r="G679">
        <v>825</v>
      </c>
      <c t="s" s="100" r="H679">
        <v>826</v>
      </c>
      <c s="100" r="I679"/>
      <c s="100" r="J679"/>
      <c s="157" r="K679">
        <f>(I679-J679)/10</f>
        <v>0</v>
      </c>
      <c s="157" r="L679">
        <v>255</v>
      </c>
      <c s="157" r="M679"/>
      <c s="157" r="N679"/>
      <c s="157" r="O679"/>
    </row>
    <row customHeight="1" r="680" ht="15.0">
      <c t="s" s="157" r="A680">
        <v>166</v>
      </c>
      <c s="157" r="B680">
        <v>32</v>
      </c>
      <c s="157" r="C680">
        <v>293</v>
      </c>
      <c t="s" s="157" r="D680">
        <v>1940</v>
      </c>
      <c t="s" s="157" r="E680">
        <v>830</v>
      </c>
      <c t="s" s="157" r="F680">
        <v>1941</v>
      </c>
      <c t="s" s="100" r="G680">
        <v>889</v>
      </c>
      <c t="s" s="100" r="H680">
        <v>890</v>
      </c>
      <c s="100" r="I680"/>
      <c s="100" r="J680"/>
      <c s="157" r="K680">
        <f>(I680-J680)/10</f>
        <v>0</v>
      </c>
      <c s="157" r="L680">
        <v>255</v>
      </c>
      <c s="157" r="M680"/>
      <c s="157" r="N680"/>
      <c s="157" r="O680"/>
    </row>
    <row customHeight="1" r="681" ht="15.0">
      <c t="s" s="157" r="A681">
        <v>166</v>
      </c>
      <c s="157" r="B681">
        <v>32</v>
      </c>
      <c s="157" r="C681">
        <v>293</v>
      </c>
      <c t="s" s="157" r="D681">
        <v>1942</v>
      </c>
      <c t="s" s="157" r="E681">
        <v>830</v>
      </c>
      <c t="s" s="157" r="F681">
        <v>1943</v>
      </c>
      <c t="s" s="100" r="G681">
        <v>890</v>
      </c>
      <c t="s" s="100" r="H681">
        <v>889</v>
      </c>
      <c s="100" r="I681"/>
      <c s="100" r="J681"/>
      <c s="157" r="K681">
        <f>(I681-J681)/10</f>
        <v>0</v>
      </c>
      <c s="157" r="L681">
        <v>0</v>
      </c>
      <c s="157" r="M681"/>
      <c s="157" r="N681"/>
      <c s="157" r="O681"/>
    </row>
    <row customHeight="1" r="682" ht="15.0">
      <c t="s" s="157" r="A682">
        <v>166</v>
      </c>
      <c s="157" r="B682">
        <v>32</v>
      </c>
      <c s="157" r="C682">
        <v>293</v>
      </c>
      <c t="s" s="157" r="D682">
        <v>1944</v>
      </c>
      <c t="s" s="157" r="E682">
        <v>830</v>
      </c>
      <c t="s" s="157" r="F682">
        <v>1800</v>
      </c>
      <c t="s" s="100" r="G682">
        <v>1791</v>
      </c>
      <c t="s" s="100" r="H682">
        <v>980</v>
      </c>
      <c s="100" r="I682"/>
      <c s="100" r="J682"/>
      <c s="157" r="K682">
        <f>(I682-J682)/10</f>
        <v>0</v>
      </c>
      <c s="157" r="L682">
        <v>255</v>
      </c>
      <c s="157" r="M682"/>
      <c s="157" r="N682"/>
      <c s="157" r="O682"/>
    </row>
    <row customHeight="1" r="683" ht="15.0">
      <c t="s" s="157" r="A683">
        <v>166</v>
      </c>
      <c s="157" r="B683">
        <v>32</v>
      </c>
      <c s="157" r="C683">
        <v>293</v>
      </c>
      <c t="s" s="157" r="D683">
        <v>1945</v>
      </c>
      <c t="s" s="157" r="E683">
        <v>830</v>
      </c>
      <c t="s" s="157" r="F683">
        <v>1790</v>
      </c>
      <c t="s" s="100" r="G683">
        <v>1791</v>
      </c>
      <c t="s" s="100" r="H683">
        <v>980</v>
      </c>
      <c s="100" r="I683"/>
      <c s="100" r="J683"/>
      <c s="157" r="K683">
        <f>(I683-J683)/10</f>
        <v>0</v>
      </c>
      <c s="157" r="L683">
        <v>255</v>
      </c>
      <c s="157" r="M683"/>
      <c s="157" r="N683"/>
      <c s="157" r="O683"/>
    </row>
    <row customHeight="1" r="684" ht="15.0">
      <c t="s" s="157" r="A684">
        <v>166</v>
      </c>
      <c s="157" r="B684">
        <v>32</v>
      </c>
      <c s="157" r="C684">
        <v>293</v>
      </c>
      <c t="s" s="157" r="D684">
        <v>1946</v>
      </c>
      <c t="s" s="157" r="E684">
        <v>830</v>
      </c>
      <c t="s" s="157" r="F684">
        <v>1788</v>
      </c>
      <c t="s" s="100" r="G684">
        <v>847</v>
      </c>
      <c t="s" s="100" r="H684">
        <v>848</v>
      </c>
      <c s="100" r="I684"/>
      <c s="100" r="J684"/>
      <c s="157" r="K684">
        <f>(I684-J684)/10</f>
        <v>0</v>
      </c>
      <c s="157" r="L684">
        <v>255</v>
      </c>
      <c s="157" r="M684"/>
      <c s="157" r="N684"/>
      <c s="157" r="O684"/>
    </row>
    <row customHeight="1" r="685" ht="15.0">
      <c t="s" s="157" r="A685">
        <v>166</v>
      </c>
      <c s="157" r="B685">
        <v>32</v>
      </c>
      <c s="157" r="C685">
        <v>293</v>
      </c>
      <c t="s" s="157" r="D685">
        <v>1947</v>
      </c>
      <c t="s" s="157" r="E685">
        <v>830</v>
      </c>
      <c t="s" s="157" r="F685">
        <v>1802</v>
      </c>
      <c t="s" s="100" r="G685">
        <v>825</v>
      </c>
      <c t="s" s="100" r="H685">
        <v>826</v>
      </c>
      <c s="100" r="I685"/>
      <c s="100" r="J685"/>
      <c s="157" r="K685">
        <f>(I685-J685)/10</f>
        <v>0</v>
      </c>
      <c s="157" r="L685">
        <v>255</v>
      </c>
      <c s="157" r="M685"/>
      <c s="157" r="N685"/>
      <c s="157" r="O685"/>
    </row>
    <row customHeight="1" r="686" ht="15.0">
      <c t="s" s="157" r="A686">
        <v>166</v>
      </c>
      <c s="157" r="B686">
        <v>32</v>
      </c>
      <c s="157" r="C686">
        <v>293</v>
      </c>
      <c t="s" s="157" r="D686">
        <v>1948</v>
      </c>
      <c t="s" s="157" r="E686">
        <v>830</v>
      </c>
      <c t="s" s="157" r="F686">
        <v>1941</v>
      </c>
      <c t="s" s="100" r="G686">
        <v>889</v>
      </c>
      <c t="s" s="100" r="H686">
        <v>890</v>
      </c>
      <c s="100" r="I686"/>
      <c s="100" r="J686"/>
      <c s="157" r="K686">
        <f>(I686-J686)/10</f>
        <v>0</v>
      </c>
      <c s="157" r="L686">
        <v>255</v>
      </c>
      <c s="157" r="M686"/>
      <c s="157" r="N686"/>
      <c s="157" r="O686"/>
    </row>
    <row customHeight="1" r="687" ht="15.0">
      <c t="s" s="157" r="A687">
        <v>166</v>
      </c>
      <c s="157" r="B687">
        <v>32</v>
      </c>
      <c s="157" r="C687">
        <v>293</v>
      </c>
      <c t="s" s="157" r="D687">
        <v>1949</v>
      </c>
      <c t="s" s="157" r="E687">
        <v>830</v>
      </c>
      <c t="s" s="157" r="F687">
        <v>1943</v>
      </c>
      <c t="s" s="100" r="G687">
        <v>890</v>
      </c>
      <c t="s" s="100" r="H687">
        <v>889</v>
      </c>
      <c s="100" r="I687"/>
      <c s="100" r="J687"/>
      <c s="157" r="K687">
        <f>(I687-J687)/10</f>
        <v>0</v>
      </c>
      <c s="157" r="L687">
        <v>0</v>
      </c>
      <c s="157" r="M687"/>
      <c s="157" r="N687"/>
      <c s="157" r="O687"/>
    </row>
    <row customHeight="1" r="688" ht="15.0">
      <c t="s" s="157" r="A688">
        <v>166</v>
      </c>
      <c s="157" r="B688">
        <v>32</v>
      </c>
      <c s="157" r="C688">
        <v>293</v>
      </c>
      <c t="s" s="157" r="D688">
        <v>1950</v>
      </c>
      <c t="s" s="157" r="E688">
        <v>830</v>
      </c>
      <c t="s" s="157" r="F688">
        <v>1800</v>
      </c>
      <c t="s" s="100" r="G688">
        <v>1791</v>
      </c>
      <c t="s" s="100" r="H688">
        <v>980</v>
      </c>
      <c s="100" r="I688"/>
      <c s="100" r="J688"/>
      <c s="157" r="K688">
        <f>(I688-J688)/10</f>
        <v>0</v>
      </c>
      <c s="157" r="L688">
        <v>255</v>
      </c>
      <c s="157" r="M688"/>
      <c s="157" r="N688"/>
      <c s="157" r="O688"/>
    </row>
    <row customHeight="1" r="689" ht="15.0">
      <c t="s" s="157" r="A689">
        <v>166</v>
      </c>
      <c s="157" r="B689">
        <v>32</v>
      </c>
      <c s="157" r="C689">
        <v>293</v>
      </c>
      <c t="s" s="157" r="D689">
        <v>1951</v>
      </c>
      <c t="s" s="157" r="E689">
        <v>830</v>
      </c>
      <c t="s" s="157" r="F689">
        <v>1790</v>
      </c>
      <c t="s" s="100" r="G689">
        <v>1791</v>
      </c>
      <c t="s" s="100" r="H689">
        <v>980</v>
      </c>
      <c s="100" r="I689"/>
      <c s="100" r="J689"/>
      <c s="157" r="K689">
        <f>(I689-J689)/10</f>
        <v>0</v>
      </c>
      <c s="157" r="L689">
        <v>255</v>
      </c>
      <c s="157" r="M689"/>
      <c s="157" r="N689"/>
      <c s="157" r="O689"/>
    </row>
    <row customHeight="1" r="690" ht="15.0">
      <c t="s" s="157" r="A690">
        <v>166</v>
      </c>
      <c s="157" r="B690">
        <v>32</v>
      </c>
      <c s="157" r="C690">
        <v>293</v>
      </c>
      <c t="s" s="157" r="D690">
        <v>1952</v>
      </c>
      <c t="s" s="157" r="E690">
        <v>830</v>
      </c>
      <c t="s" s="157" r="F690">
        <v>1788</v>
      </c>
      <c t="s" s="100" r="G690">
        <v>847</v>
      </c>
      <c t="s" s="100" r="H690">
        <v>848</v>
      </c>
      <c s="100" r="I690"/>
      <c s="100" r="J690"/>
      <c s="157" r="K690">
        <f>(I690-J690)/10</f>
        <v>0</v>
      </c>
      <c s="157" r="L690">
        <v>255</v>
      </c>
      <c s="157" r="M690"/>
      <c s="157" r="N690"/>
      <c s="157" r="O690"/>
    </row>
    <row customHeight="1" r="691" ht="15.0">
      <c t="s" s="157" r="A691">
        <v>166</v>
      </c>
      <c s="157" r="B691">
        <v>32</v>
      </c>
      <c s="157" r="C691">
        <v>293</v>
      </c>
      <c t="s" s="157" r="D691">
        <v>1953</v>
      </c>
      <c t="s" s="157" r="E691">
        <v>830</v>
      </c>
      <c t="s" s="157" r="F691">
        <v>1802</v>
      </c>
      <c t="s" s="100" r="G691">
        <v>825</v>
      </c>
      <c t="s" s="100" r="H691">
        <v>826</v>
      </c>
      <c s="100" r="I691"/>
      <c s="100" r="J691"/>
      <c s="157" r="K691">
        <f>(I691-J691)/10</f>
        <v>0</v>
      </c>
      <c s="157" r="L691">
        <v>255</v>
      </c>
      <c s="157" r="M691"/>
      <c s="157" r="N691"/>
      <c s="157" r="O691"/>
    </row>
    <row customHeight="1" r="692" ht="15.0">
      <c t="s" s="157" r="A692">
        <v>166</v>
      </c>
      <c s="157" r="B692">
        <v>32</v>
      </c>
      <c s="157" r="C692">
        <v>293</v>
      </c>
      <c t="s" s="157" r="D692">
        <v>1954</v>
      </c>
      <c t="s" s="157" r="E692">
        <v>830</v>
      </c>
      <c t="s" s="157" r="F692">
        <v>1941</v>
      </c>
      <c t="s" s="100" r="G692">
        <v>889</v>
      </c>
      <c t="s" s="100" r="H692">
        <v>890</v>
      </c>
      <c s="100" r="I692"/>
      <c s="100" r="J692"/>
      <c s="157" r="K692">
        <f>(I692-J692)/10</f>
        <v>0</v>
      </c>
      <c s="157" r="L692">
        <v>255</v>
      </c>
      <c s="157" r="M692"/>
      <c s="157" r="N692"/>
      <c s="157" r="O692"/>
    </row>
    <row customHeight="1" r="693" ht="15.0">
      <c t="s" s="157" r="A693">
        <v>166</v>
      </c>
      <c s="157" r="B693">
        <v>32</v>
      </c>
      <c s="157" r="C693">
        <v>293</v>
      </c>
      <c t="s" s="157" r="D693">
        <v>1955</v>
      </c>
      <c t="s" s="157" r="E693">
        <v>830</v>
      </c>
      <c t="s" s="157" r="F693">
        <v>1943</v>
      </c>
      <c t="s" s="100" r="G693">
        <v>890</v>
      </c>
      <c t="s" s="100" r="H693">
        <v>889</v>
      </c>
      <c s="100" r="I693"/>
      <c s="100" r="J693"/>
      <c s="157" r="K693">
        <f>(I693-J693)/10</f>
        <v>0</v>
      </c>
      <c s="157" r="L693">
        <v>0</v>
      </c>
      <c s="157" r="M693"/>
      <c s="157" r="N693"/>
      <c s="157" r="O693"/>
    </row>
    <row customHeight="1" r="694" ht="15.0">
      <c t="s" s="157" r="A694">
        <v>166</v>
      </c>
      <c s="157" r="B694">
        <v>32</v>
      </c>
      <c s="157" r="C694">
        <v>293</v>
      </c>
      <c t="s" s="157" r="D694">
        <v>1956</v>
      </c>
      <c t="s" s="157" r="E694">
        <v>830</v>
      </c>
      <c t="s" s="157" r="F694">
        <v>1800</v>
      </c>
      <c t="s" s="100" r="G694">
        <v>1791</v>
      </c>
      <c t="s" s="100" r="H694">
        <v>980</v>
      </c>
      <c s="100" r="I694"/>
      <c s="100" r="J694"/>
      <c s="157" r="K694">
        <f>(I694-J694)/10</f>
        <v>0</v>
      </c>
      <c s="157" r="L694">
        <v>255</v>
      </c>
      <c s="157" r="M694"/>
      <c s="157" r="N694"/>
      <c s="157" r="O694"/>
    </row>
    <row customHeight="1" r="695" ht="15.0">
      <c t="s" s="157" r="A695">
        <v>166</v>
      </c>
      <c s="157" r="B695">
        <v>32</v>
      </c>
      <c s="157" r="C695">
        <v>293</v>
      </c>
      <c t="s" s="157" r="D695">
        <v>1957</v>
      </c>
      <c t="s" s="157" r="E695">
        <v>830</v>
      </c>
      <c t="s" s="157" r="F695">
        <v>1790</v>
      </c>
      <c t="s" s="100" r="G695">
        <v>1791</v>
      </c>
      <c t="s" s="100" r="H695">
        <v>980</v>
      </c>
      <c s="100" r="I695"/>
      <c s="100" r="J695"/>
      <c s="157" r="K695">
        <f>(I695-J695)/10</f>
        <v>0</v>
      </c>
      <c s="157" r="L695">
        <v>255</v>
      </c>
      <c s="157" r="M695"/>
      <c s="157" r="N695"/>
      <c s="157" r="O695"/>
    </row>
    <row customHeight="1" r="696" ht="15.0">
      <c t="s" s="157" r="A696">
        <v>166</v>
      </c>
      <c s="157" r="B696">
        <v>32</v>
      </c>
      <c s="157" r="C696">
        <v>293</v>
      </c>
      <c t="s" s="157" r="D696">
        <v>1958</v>
      </c>
      <c t="s" s="157" r="E696">
        <v>830</v>
      </c>
      <c t="s" s="157" r="F696">
        <v>1788</v>
      </c>
      <c t="s" s="100" r="G696">
        <v>847</v>
      </c>
      <c t="s" s="100" r="H696">
        <v>848</v>
      </c>
      <c s="100" r="I696"/>
      <c s="100" r="J696"/>
      <c s="157" r="K696">
        <f>(I696-J696)/10</f>
        <v>0</v>
      </c>
      <c s="157" r="L696">
        <v>255</v>
      </c>
      <c s="157" r="M696"/>
      <c s="157" r="N696"/>
      <c s="157" r="O696"/>
    </row>
    <row customHeight="1" r="697" ht="15.0">
      <c s="157" r="A697"/>
      <c s="157" r="B697"/>
      <c s="157" r="C697"/>
      <c s="157" r="D697"/>
      <c s="157" r="E697"/>
      <c s="157" r="F697"/>
      <c s="100" r="G697"/>
      <c s="100" r="H697"/>
      <c s="100" r="I697"/>
      <c s="100" r="J697"/>
      <c s="157" r="K697">
        <f>(I697-J697)/10</f>
        <v>0</v>
      </c>
      <c s="157" r="L697"/>
      <c s="157" r="M697"/>
      <c s="157" r="N697"/>
      <c s="157" r="O697"/>
    </row>
    <row customHeight="1" r="698" ht="15.0">
      <c t="s" s="157" r="A698">
        <v>180</v>
      </c>
      <c s="157" r="B698">
        <v>33</v>
      </c>
      <c s="157" r="C698">
        <v>341</v>
      </c>
      <c t="s" s="157" r="D698">
        <v>184</v>
      </c>
      <c t="s" s="157" r="E698">
        <v>814</v>
      </c>
      <c t="s" s="157" r="F698">
        <v>1959</v>
      </c>
      <c s="100" r="G698">
        <v>-10</v>
      </c>
      <c s="100" r="H698">
        <v>10</v>
      </c>
      <c s="100" r="I698">
        <v>10</v>
      </c>
      <c s="100" r="J698">
        <v>0</v>
      </c>
      <c s="157" r="K698">
        <f>(I698-J698)/10</f>
        <v>1</v>
      </c>
      <c s="157" r="L698"/>
      <c s="157" r="M698"/>
      <c s="157" r="N698"/>
      <c s="157" r="O698"/>
    </row>
    <row customHeight="1" r="699" ht="15.0">
      <c t="s" s="157" r="A699">
        <v>180</v>
      </c>
      <c s="157" r="B699">
        <v>33</v>
      </c>
      <c s="157" r="C699">
        <v>341</v>
      </c>
      <c t="s" s="157" r="D699">
        <v>185</v>
      </c>
      <c t="s" s="157" r="E699">
        <v>814</v>
      </c>
      <c t="s" s="157" r="F699">
        <v>1959</v>
      </c>
      <c s="100" r="G699">
        <v>-10</v>
      </c>
      <c s="100" r="H699">
        <v>10</v>
      </c>
      <c s="100" r="I699">
        <v>10</v>
      </c>
      <c s="100" r="J699">
        <v>0</v>
      </c>
      <c s="157" r="K699">
        <f>(I699-J699)/10</f>
        <v>1</v>
      </c>
      <c s="157" r="L699"/>
      <c s="157" r="M699"/>
      <c s="157" r="N699"/>
      <c s="157" r="O699"/>
    </row>
    <row customHeight="1" r="700" ht="15.0">
      <c t="s" s="157" r="A700">
        <v>180</v>
      </c>
      <c s="157" r="B700">
        <v>33</v>
      </c>
      <c s="157" r="C700">
        <v>341</v>
      </c>
      <c t="s" s="157" r="D700">
        <v>1960</v>
      </c>
      <c t="s" s="157" r="E700">
        <v>814</v>
      </c>
      <c t="s" s="157" r="F700">
        <v>1961</v>
      </c>
      <c s="100" r="G700">
        <v>15</v>
      </c>
      <c s="100" r="H700">
        <v>20</v>
      </c>
      <c s="100" r="I700">
        <v>85.3</v>
      </c>
      <c s="100" r="J700">
        <v>0</v>
      </c>
      <c s="157" r="K700">
        <f>(I700-J700)/10</f>
        <v>8.53</v>
      </c>
      <c s="157" r="L700"/>
      <c s="157" r="M700"/>
      <c s="157" r="N700"/>
      <c s="157" r="O700"/>
    </row>
    <row customHeight="1" r="701" ht="15.0">
      <c t="s" s="157" r="A701">
        <v>180</v>
      </c>
      <c s="157" r="B701">
        <v>33</v>
      </c>
      <c s="157" r="C701">
        <v>341</v>
      </c>
      <c t="s" s="157" r="D701">
        <v>186</v>
      </c>
      <c t="s" s="157" r="E701">
        <v>814</v>
      </c>
      <c t="s" s="157" r="F701">
        <v>1959</v>
      </c>
      <c s="100" r="G701">
        <v>-10</v>
      </c>
      <c s="100" r="H701">
        <v>10</v>
      </c>
      <c s="100" r="I701">
        <v>10</v>
      </c>
      <c s="100" r="J701">
        <v>0</v>
      </c>
      <c s="157" r="K701">
        <f>(I701-J701)/10</f>
        <v>1</v>
      </c>
      <c s="157" r="L701"/>
      <c s="157" r="M701"/>
      <c s="157" r="N701"/>
      <c s="157" r="O701"/>
    </row>
    <row customHeight="1" r="702" ht="15.0">
      <c s="157" r="A702"/>
      <c s="157" r="B702"/>
      <c s="157" r="C702"/>
      <c s="157" r="D702"/>
      <c s="157" r="E702"/>
      <c s="157" r="F702"/>
      <c s="100" r="G702"/>
      <c s="100" r="H702"/>
      <c s="100" r="I702"/>
      <c s="100" r="J702"/>
      <c s="157" r="K702">
        <f>(I702-J702)/10</f>
        <v>0</v>
      </c>
      <c s="157" r="L702"/>
      <c s="157" r="M702"/>
      <c s="157" r="N702"/>
      <c s="157" r="O702"/>
    </row>
    <row customHeight="1" r="703" ht="15.0">
      <c t="s" s="157" r="A703">
        <v>180</v>
      </c>
      <c s="157" r="B703">
        <v>34</v>
      </c>
      <c s="157" r="C703">
        <v>294</v>
      </c>
      <c t="s" s="157" r="D703">
        <v>1962</v>
      </c>
      <c t="s" s="157" r="E703">
        <v>814</v>
      </c>
      <c t="s" s="157" r="F703">
        <v>1963</v>
      </c>
      <c s="100" r="G703">
        <v>-10</v>
      </c>
      <c s="100" r="H703">
        <v>10</v>
      </c>
      <c s="100" r="I703">
        <v>10</v>
      </c>
      <c s="100" r="J703">
        <v>0</v>
      </c>
      <c s="157" r="K703">
        <f>(I703-J703)/10</f>
        <v>1</v>
      </c>
      <c t="s" s="157" r="L703">
        <v>124</v>
      </c>
      <c s="157" r="M703"/>
      <c s="157" r="N703"/>
      <c s="157" r="O703"/>
    </row>
    <row customHeight="1" r="704" ht="15.0">
      <c t="s" s="157" r="A704">
        <v>180</v>
      </c>
      <c s="157" r="B704">
        <v>34</v>
      </c>
      <c s="157" r="C704">
        <v>294</v>
      </c>
      <c t="s" s="157" r="D704">
        <v>1964</v>
      </c>
      <c t="s" s="157" r="E704">
        <v>814</v>
      </c>
      <c t="s" s="157" r="F704">
        <v>1963</v>
      </c>
      <c s="100" r="G704">
        <v>-10</v>
      </c>
      <c s="100" r="H704">
        <v>10</v>
      </c>
      <c s="100" r="I704">
        <v>10</v>
      </c>
      <c s="100" r="J704">
        <v>0</v>
      </c>
      <c s="157" r="K704">
        <f>(I704-J704)/10</f>
        <v>1</v>
      </c>
      <c t="s" s="157" r="L704">
        <v>124</v>
      </c>
      <c s="157" r="M704"/>
      <c s="157" r="N704"/>
      <c s="157" r="O704"/>
    </row>
    <row customHeight="1" r="705" ht="15.0">
      <c t="s" s="157" r="A705">
        <v>180</v>
      </c>
      <c s="157" r="B705">
        <v>34</v>
      </c>
      <c s="157" r="C705">
        <v>294</v>
      </c>
      <c t="s" s="157" r="D705">
        <v>1965</v>
      </c>
      <c t="s" s="157" r="E705">
        <v>814</v>
      </c>
      <c t="s" s="157" r="F705">
        <v>1966</v>
      </c>
      <c s="100" r="G705">
        <v>-10</v>
      </c>
      <c s="100" r="H705">
        <v>10</v>
      </c>
      <c s="100" r="I705">
        <v>10</v>
      </c>
      <c s="100" r="J705">
        <v>0</v>
      </c>
      <c s="157" r="K705">
        <f>(I705-J705)/10</f>
        <v>1</v>
      </c>
      <c s="157" r="L705"/>
      <c s="157" r="M705"/>
      <c s="157" r="N705"/>
      <c s="157" r="O705"/>
    </row>
    <row customHeight="1" r="706" ht="15.0">
      <c t="s" s="157" r="A706">
        <v>180</v>
      </c>
      <c s="157" r="B706">
        <v>34</v>
      </c>
      <c s="157" r="C706">
        <v>294</v>
      </c>
      <c t="s" s="157" r="D706">
        <v>1967</v>
      </c>
      <c t="s" s="157" r="E706">
        <v>814</v>
      </c>
      <c t="s" s="157" r="F706">
        <v>1968</v>
      </c>
      <c s="100" r="G706">
        <v>-10</v>
      </c>
      <c s="100" r="H706">
        <v>10</v>
      </c>
      <c s="100" r="I706">
        <v>10</v>
      </c>
      <c s="100" r="J706">
        <v>0</v>
      </c>
      <c s="157" r="K706">
        <f>(I706-J706)/10</f>
        <v>1</v>
      </c>
      <c s="157" r="L706"/>
      <c s="157" r="M706"/>
      <c s="157" r="N706"/>
      <c s="157" r="O706"/>
    </row>
    <row customHeight="1" r="707" ht="15.0">
      <c t="s" s="157" r="A707">
        <v>180</v>
      </c>
      <c s="157" r="B707">
        <v>34</v>
      </c>
      <c s="157" r="C707">
        <v>294</v>
      </c>
      <c t="s" s="157" r="D707">
        <v>1969</v>
      </c>
      <c t="s" s="157" r="E707">
        <v>823</v>
      </c>
      <c t="s" s="157" r="F707">
        <v>1970</v>
      </c>
      <c t="s" s="100" r="G707">
        <v>1971</v>
      </c>
      <c t="s" s="100" r="H707">
        <v>890</v>
      </c>
      <c s="100" r="I707"/>
      <c s="100" r="J707"/>
      <c s="157" r="K707">
        <f>(I707-J707)/10</f>
        <v>0</v>
      </c>
      <c s="157" r="L707">
        <v>255</v>
      </c>
      <c s="157" r="M707"/>
      <c s="157" r="N707"/>
      <c s="157" r="O707"/>
    </row>
    <row customHeight="1" r="708" ht="15.0">
      <c t="s" s="157" r="A708">
        <v>180</v>
      </c>
      <c s="157" r="B708">
        <v>34</v>
      </c>
      <c s="157" r="C708">
        <v>294</v>
      </c>
      <c t="s" s="157" r="D708">
        <v>1972</v>
      </c>
      <c t="s" s="157" r="E708">
        <v>823</v>
      </c>
      <c t="s" s="157" r="F708">
        <v>1973</v>
      </c>
      <c t="s" s="100" r="G708">
        <v>1971</v>
      </c>
      <c t="s" s="100" r="H708">
        <v>890</v>
      </c>
      <c s="100" r="I708"/>
      <c s="100" r="J708"/>
      <c s="157" r="K708">
        <f>(I708-J708)/10</f>
        <v>0</v>
      </c>
      <c s="157" r="L708">
        <v>255</v>
      </c>
      <c s="157" r="M708"/>
      <c s="157" r="N708"/>
      <c s="157" r="O708"/>
    </row>
    <row customHeight="1" r="709" ht="15.0">
      <c t="s" s="157" r="A709">
        <v>180</v>
      </c>
      <c s="157" r="B709">
        <v>34</v>
      </c>
      <c s="157" r="C709">
        <v>294</v>
      </c>
      <c t="s" s="157" r="D709">
        <v>1974</v>
      </c>
      <c t="s" s="157" r="E709">
        <v>823</v>
      </c>
      <c t="s" s="157" r="F709">
        <v>1975</v>
      </c>
      <c t="s" s="100" r="G709">
        <v>1971</v>
      </c>
      <c t="s" s="100" r="H709">
        <v>890</v>
      </c>
      <c s="100" r="I709"/>
      <c s="100" r="J709"/>
      <c s="157" r="K709">
        <f>(I709-J709)/10</f>
        <v>0</v>
      </c>
      <c s="157" r="L709">
        <v>255</v>
      </c>
      <c s="157" r="M709"/>
      <c s="157" r="N709"/>
      <c s="157" r="O709"/>
    </row>
    <row customHeight="1" r="710" ht="15.0">
      <c t="s" s="157" r="A710">
        <v>180</v>
      </c>
      <c s="157" r="B710">
        <v>34</v>
      </c>
      <c s="157" r="C710">
        <v>294</v>
      </c>
      <c t="s" s="157" r="D710">
        <v>1976</v>
      </c>
      <c t="s" s="157" r="E710">
        <v>830</v>
      </c>
      <c t="s" s="157" r="F710">
        <v>1794</v>
      </c>
      <c t="s" s="100" r="G710">
        <v>825</v>
      </c>
      <c t="s" s="100" r="H710">
        <v>826</v>
      </c>
      <c s="100" r="I710"/>
      <c s="100" r="J710"/>
      <c s="157" r="K710">
        <f>(I710-J710)/10</f>
        <v>0</v>
      </c>
      <c s="157" r="L710">
        <v>255</v>
      </c>
      <c s="157" r="M710"/>
      <c s="157" r="N710"/>
      <c s="157" r="O710"/>
    </row>
    <row customHeight="1" r="711" ht="15.0">
      <c t="s" s="157" r="A711">
        <v>180</v>
      </c>
      <c s="157" r="B711">
        <v>34</v>
      </c>
      <c s="157" r="C711">
        <v>294</v>
      </c>
      <c t="s" s="157" r="D711">
        <v>1977</v>
      </c>
      <c t="s" s="157" r="E711">
        <v>830</v>
      </c>
      <c t="s" s="157" r="F711">
        <v>1978</v>
      </c>
      <c t="s" s="100" r="G711">
        <v>889</v>
      </c>
      <c t="s" s="100" r="H711">
        <v>890</v>
      </c>
      <c s="100" r="I711"/>
      <c s="100" r="J711"/>
      <c s="157" r="K711">
        <f>(I711-J711)/10</f>
        <v>0</v>
      </c>
      <c s="157" r="L711">
        <v>255</v>
      </c>
      <c s="157" r="M711"/>
      <c s="157" r="N711"/>
      <c s="157" r="O711"/>
    </row>
    <row customHeight="1" r="712" ht="15.0">
      <c t="s" s="157" r="A712">
        <v>180</v>
      </c>
      <c s="157" r="B712">
        <v>34</v>
      </c>
      <c s="157" r="C712">
        <v>294</v>
      </c>
      <c t="s" s="157" r="D712">
        <v>1979</v>
      </c>
      <c t="s" s="157" r="E712">
        <v>830</v>
      </c>
      <c t="s" s="157" r="F712">
        <v>1980</v>
      </c>
      <c t="s" s="100" r="G712">
        <v>890</v>
      </c>
      <c t="s" s="100" r="H712">
        <v>889</v>
      </c>
      <c s="100" r="I712"/>
      <c s="100" r="J712"/>
      <c s="157" r="K712">
        <f>(I712-J712)/10</f>
        <v>0</v>
      </c>
      <c s="157" r="L712">
        <v>0</v>
      </c>
      <c s="157" r="M712"/>
      <c s="157" r="N712"/>
      <c s="157" r="O712"/>
    </row>
    <row customHeight="1" r="713" ht="15.0">
      <c t="s" s="157" r="A713">
        <v>180</v>
      </c>
      <c s="157" r="B713">
        <v>34</v>
      </c>
      <c s="157" r="C713">
        <v>294</v>
      </c>
      <c t="s" s="157" r="D713">
        <v>1981</v>
      </c>
      <c t="s" s="157" r="E713">
        <v>830</v>
      </c>
      <c t="s" s="157" r="F713">
        <v>982</v>
      </c>
      <c t="s" s="100" r="G713">
        <v>1791</v>
      </c>
      <c t="s" s="100" r="H713">
        <v>980</v>
      </c>
      <c s="100" r="I713"/>
      <c s="100" r="J713"/>
      <c s="157" r="K713">
        <f>(I713-J713)/10</f>
        <v>0</v>
      </c>
      <c s="157" r="L713">
        <v>255</v>
      </c>
      <c s="157" r="M713"/>
      <c s="157" r="N713"/>
      <c s="157" r="O713"/>
    </row>
    <row customHeight="1" r="714" ht="15.0">
      <c t="s" s="157" r="A714">
        <v>180</v>
      </c>
      <c s="157" r="B714">
        <v>34</v>
      </c>
      <c s="157" r="C714">
        <v>294</v>
      </c>
      <c t="s" s="157" r="D714">
        <v>1982</v>
      </c>
      <c t="s" s="157" r="E714">
        <v>830</v>
      </c>
      <c t="s" s="157" r="F714">
        <v>1790</v>
      </c>
      <c t="s" s="100" r="G714">
        <v>1791</v>
      </c>
      <c t="s" s="100" r="H714">
        <v>980</v>
      </c>
      <c s="100" r="I714"/>
      <c s="100" r="J714"/>
      <c s="157" r="K714">
        <f>(I714-J714)/10</f>
        <v>0</v>
      </c>
      <c s="157" r="L714">
        <v>255</v>
      </c>
      <c s="157" r="M714"/>
      <c s="157" r="N714"/>
      <c s="157" r="O714"/>
    </row>
    <row customHeight="1" r="715" ht="15.0">
      <c t="s" s="157" r="A715">
        <v>180</v>
      </c>
      <c s="157" r="B715">
        <v>34</v>
      </c>
      <c s="157" r="C715">
        <v>294</v>
      </c>
      <c t="s" s="157" r="D715">
        <v>1983</v>
      </c>
      <c t="s" s="157" r="E715">
        <v>830</v>
      </c>
      <c t="s" s="157" r="F715">
        <v>1984</v>
      </c>
      <c t="s" s="100" r="G715">
        <v>847</v>
      </c>
      <c t="s" s="100" r="H715">
        <v>848</v>
      </c>
      <c s="100" r="I715"/>
      <c s="100" r="J715"/>
      <c s="157" r="K715">
        <f>(I715-J715)/10</f>
        <v>0</v>
      </c>
      <c s="157" r="L715">
        <v>255</v>
      </c>
      <c s="157" r="M715"/>
      <c s="157" r="N715"/>
      <c s="157" r="O715"/>
    </row>
    <row customHeight="1" r="716" ht="15.0">
      <c t="s" s="157" r="A716">
        <v>180</v>
      </c>
      <c s="157" r="B716">
        <v>34</v>
      </c>
      <c s="157" r="C716">
        <v>294</v>
      </c>
      <c t="s" s="157" r="D716">
        <v>1985</v>
      </c>
      <c t="s" s="157" r="E716">
        <v>830</v>
      </c>
      <c t="s" s="157" r="F716">
        <v>1802</v>
      </c>
      <c t="s" s="100" r="G716">
        <v>825</v>
      </c>
      <c t="s" s="100" r="H716">
        <v>826</v>
      </c>
      <c s="100" r="I716"/>
      <c s="100" r="J716"/>
      <c s="157" r="K716">
        <f>(I716-J716)/10</f>
        <v>0</v>
      </c>
      <c s="157" r="L716">
        <v>255</v>
      </c>
      <c s="157" r="M716"/>
      <c s="157" r="N716"/>
      <c s="157" r="O716"/>
    </row>
    <row customHeight="1" r="717" ht="15.0">
      <c t="s" s="157" r="A717">
        <v>180</v>
      </c>
      <c s="157" r="B717">
        <v>34</v>
      </c>
      <c s="157" r="C717">
        <v>294</v>
      </c>
      <c t="s" s="157" r="D717">
        <v>1986</v>
      </c>
      <c t="s" s="157" r="E717">
        <v>830</v>
      </c>
      <c t="s" s="157" r="F717">
        <v>1978</v>
      </c>
      <c t="s" s="100" r="G717">
        <v>889</v>
      </c>
      <c t="s" s="100" r="H717">
        <v>890</v>
      </c>
      <c s="100" r="I717"/>
      <c s="100" r="J717"/>
      <c s="157" r="K717">
        <f>(I717-J717)/10</f>
        <v>0</v>
      </c>
      <c s="157" r="L717">
        <v>255</v>
      </c>
      <c s="157" r="M717"/>
      <c s="157" r="N717"/>
      <c s="157" r="O717"/>
    </row>
    <row customHeight="1" r="718" ht="15.0">
      <c t="s" s="157" r="A718">
        <v>180</v>
      </c>
      <c s="157" r="B718">
        <v>34</v>
      </c>
      <c s="157" r="C718">
        <v>294</v>
      </c>
      <c t="s" s="157" r="D718">
        <v>1987</v>
      </c>
      <c t="s" s="157" r="E718">
        <v>830</v>
      </c>
      <c t="s" s="157" r="F718">
        <v>1980</v>
      </c>
      <c t="s" s="100" r="G718">
        <v>890</v>
      </c>
      <c t="s" s="100" r="H718">
        <v>889</v>
      </c>
      <c s="100" r="I718"/>
      <c s="100" r="J718"/>
      <c s="157" r="K718">
        <f>(I718-J718)/10</f>
        <v>0</v>
      </c>
      <c s="157" r="L718">
        <v>0</v>
      </c>
      <c s="157" r="M718"/>
      <c s="157" r="N718"/>
      <c s="157" r="O718"/>
    </row>
    <row customHeight="1" r="719" ht="15.0">
      <c t="s" s="157" r="A719">
        <v>180</v>
      </c>
      <c s="157" r="B719">
        <v>34</v>
      </c>
      <c s="157" r="C719">
        <v>294</v>
      </c>
      <c t="s" s="157" r="D719">
        <v>1988</v>
      </c>
      <c t="s" s="157" r="E719">
        <v>830</v>
      </c>
      <c t="s" s="157" r="F719">
        <v>1800</v>
      </c>
      <c t="s" s="100" r="G719">
        <v>1791</v>
      </c>
      <c t="s" s="100" r="H719">
        <v>980</v>
      </c>
      <c s="100" r="I719"/>
      <c s="100" r="J719"/>
      <c s="157" r="K719">
        <f>(I719-J719)/10</f>
        <v>0</v>
      </c>
      <c s="157" r="L719">
        <v>255</v>
      </c>
      <c s="157" r="M719"/>
      <c s="157" r="N719"/>
      <c s="157" r="O719"/>
    </row>
    <row customHeight="1" r="720" ht="15.0">
      <c t="s" s="157" r="A720">
        <v>180</v>
      </c>
      <c s="157" r="B720">
        <v>34</v>
      </c>
      <c s="157" r="C720">
        <v>294</v>
      </c>
      <c t="s" s="157" r="D720">
        <v>1989</v>
      </c>
      <c t="s" s="157" r="E720">
        <v>830</v>
      </c>
      <c t="s" s="157" r="F720">
        <v>1790</v>
      </c>
      <c t="s" s="100" r="G720">
        <v>1791</v>
      </c>
      <c t="s" s="100" r="H720">
        <v>980</v>
      </c>
      <c s="100" r="I720"/>
      <c s="100" r="J720"/>
      <c s="157" r="K720">
        <f>(I720-J720)/10</f>
        <v>0</v>
      </c>
      <c s="157" r="L720">
        <v>255</v>
      </c>
      <c s="157" r="M720"/>
      <c s="157" r="N720"/>
      <c s="157" r="O720"/>
    </row>
    <row customHeight="1" r="721" ht="15.0">
      <c t="s" s="157" r="A721">
        <v>180</v>
      </c>
      <c s="157" r="B721">
        <v>34</v>
      </c>
      <c s="157" r="C721">
        <v>294</v>
      </c>
      <c t="s" s="157" r="D721">
        <v>1990</v>
      </c>
      <c t="s" s="157" r="E721">
        <v>830</v>
      </c>
      <c t="s" s="157" r="F721">
        <v>1991</v>
      </c>
      <c t="s" s="100" r="G721">
        <v>847</v>
      </c>
      <c t="s" s="100" r="H721">
        <v>848</v>
      </c>
      <c s="100" r="I721"/>
      <c s="100" r="J721"/>
      <c s="157" r="K721">
        <f>(I721-J721)/10</f>
        <v>0</v>
      </c>
      <c s="157" r="L721">
        <v>255</v>
      </c>
      <c s="157" r="M721"/>
      <c s="157" r="N721"/>
      <c s="157" r="O721"/>
    </row>
    <row customHeight="1" r="722" ht="15.0">
      <c t="s" s="157" r="A722">
        <v>180</v>
      </c>
      <c s="157" r="B722">
        <v>34</v>
      </c>
      <c s="157" r="C722">
        <v>294</v>
      </c>
      <c t="s" s="157" r="D722">
        <v>1992</v>
      </c>
      <c t="s" s="157" r="E722">
        <v>830</v>
      </c>
      <c t="s" s="157" r="F722">
        <v>1802</v>
      </c>
      <c t="s" s="100" r="G722">
        <v>825</v>
      </c>
      <c t="s" s="100" r="H722">
        <v>826</v>
      </c>
      <c s="100" r="I722"/>
      <c s="100" r="J722"/>
      <c s="157" r="K722">
        <f>(I722-J722)/10</f>
        <v>0</v>
      </c>
      <c s="157" r="L722">
        <v>255</v>
      </c>
      <c s="157" r="M722"/>
      <c s="157" r="N722"/>
      <c s="157" r="O722"/>
    </row>
    <row customHeight="1" r="723" ht="15.0">
      <c t="s" s="157" r="A723">
        <v>180</v>
      </c>
      <c s="157" r="B723">
        <v>34</v>
      </c>
      <c s="157" r="C723">
        <v>294</v>
      </c>
      <c t="s" s="157" r="D723">
        <v>1993</v>
      </c>
      <c t="s" s="157" r="E723">
        <v>830</v>
      </c>
      <c t="s" s="157" r="F723">
        <v>1994</v>
      </c>
      <c t="s" s="100" r="G723">
        <v>1971</v>
      </c>
      <c t="s" s="100" r="H723">
        <v>890</v>
      </c>
      <c s="100" r="I723"/>
      <c s="100" r="J723"/>
      <c s="157" r="K723">
        <f>(I723-J723)/10</f>
        <v>0</v>
      </c>
      <c s="157" r="L723">
        <v>255</v>
      </c>
      <c s="157" r="M723"/>
      <c s="157" r="N723"/>
      <c s="157" r="O723"/>
    </row>
    <row customHeight="1" r="724" ht="15.0">
      <c t="s" s="157" r="A724">
        <v>180</v>
      </c>
      <c s="157" r="B724">
        <v>34</v>
      </c>
      <c s="157" r="C724">
        <v>294</v>
      </c>
      <c t="s" s="157" r="D724">
        <v>1995</v>
      </c>
      <c t="s" s="157" r="E724">
        <v>830</v>
      </c>
      <c t="s" s="157" r="F724">
        <v>1996</v>
      </c>
      <c t="s" s="100" r="G724">
        <v>890</v>
      </c>
      <c t="s" s="100" r="H724">
        <v>1971</v>
      </c>
      <c s="100" r="I724"/>
      <c s="100" r="J724"/>
      <c s="157" r="K724">
        <f>(I724-J724)/10</f>
        <v>0</v>
      </c>
      <c s="157" r="L724">
        <v>0</v>
      </c>
      <c s="157" r="M724"/>
      <c s="157" r="N724"/>
      <c s="157" r="O724"/>
    </row>
    <row customHeight="1" r="725" ht="15.0">
      <c t="s" s="157" r="A725">
        <v>180</v>
      </c>
      <c s="157" r="B725">
        <v>34</v>
      </c>
      <c s="157" r="C725">
        <v>294</v>
      </c>
      <c t="s" s="157" r="D725">
        <v>1997</v>
      </c>
      <c t="s" s="157" r="E725">
        <v>830</v>
      </c>
      <c t="s" s="157" r="F725">
        <v>1998</v>
      </c>
      <c t="s" s="100" r="G725">
        <v>1999</v>
      </c>
      <c t="s" s="100" r="H725">
        <v>2000</v>
      </c>
      <c s="100" r="I725"/>
      <c s="100" r="J725"/>
      <c s="157" r="K725">
        <f>(I725-J725)/10</f>
        <v>0</v>
      </c>
      <c s="157" r="L725">
        <v>255</v>
      </c>
      <c s="157" r="M725"/>
      <c s="157" r="N725"/>
      <c s="157" r="O725"/>
    </row>
    <row customHeight="1" r="726" ht="15.0">
      <c t="s" s="157" r="A726">
        <v>180</v>
      </c>
      <c s="157" r="B726">
        <v>34</v>
      </c>
      <c s="157" r="C726">
        <v>294</v>
      </c>
      <c t="s" s="157" r="D726">
        <v>2001</v>
      </c>
      <c t="s" s="157" r="E726">
        <v>830</v>
      </c>
      <c t="s" s="157" r="F726">
        <v>2002</v>
      </c>
      <c t="s" s="100" r="G726">
        <v>1791</v>
      </c>
      <c t="s" s="100" r="H726">
        <v>980</v>
      </c>
      <c s="100" r="I726"/>
      <c s="100" r="J726"/>
      <c s="157" r="K726">
        <f>(I726-J726)/10</f>
        <v>0</v>
      </c>
      <c s="157" r="L726">
        <v>255</v>
      </c>
      <c s="157" r="M726"/>
      <c s="157" r="N726"/>
      <c s="157" r="O726"/>
    </row>
    <row customHeight="1" r="727" ht="15.0">
      <c t="s" s="157" r="A727">
        <v>180</v>
      </c>
      <c s="157" r="B727">
        <v>34</v>
      </c>
      <c s="157" r="C727">
        <v>294</v>
      </c>
      <c t="s" s="157" r="D727">
        <v>2003</v>
      </c>
      <c t="s" s="157" r="E727">
        <v>830</v>
      </c>
      <c t="s" s="157" r="F727">
        <v>2004</v>
      </c>
      <c t="s" s="100" r="G727">
        <v>847</v>
      </c>
      <c t="s" s="100" r="H727">
        <v>2005</v>
      </c>
      <c s="100" r="I727"/>
      <c s="100" r="J727"/>
      <c s="157" r="K727">
        <f>(I727-J727)/10</f>
        <v>0</v>
      </c>
      <c s="157" r="L727">
        <v>255</v>
      </c>
      <c s="157" r="M727"/>
      <c s="157" r="N727"/>
      <c s="157" r="O727"/>
    </row>
    <row customHeight="1" r="728" ht="15.0">
      <c t="s" s="157" r="A728">
        <v>180</v>
      </c>
      <c s="157" r="B728">
        <v>34</v>
      </c>
      <c s="157" r="C728">
        <v>294</v>
      </c>
      <c t="s" s="157" r="D728">
        <v>2006</v>
      </c>
      <c t="s" s="157" r="E728">
        <v>830</v>
      </c>
      <c t="s" s="157" r="F728">
        <v>2007</v>
      </c>
      <c t="s" s="100" r="G728">
        <v>2008</v>
      </c>
      <c t="s" s="100" r="H728">
        <v>2009</v>
      </c>
      <c s="100" r="I728"/>
      <c s="100" r="J728"/>
      <c s="157" r="K728">
        <f>(I728-J728)/10</f>
        <v>0</v>
      </c>
      <c s="157" r="L728">
        <v>255</v>
      </c>
      <c s="157" r="M728"/>
      <c s="157" r="N728"/>
      <c s="157" r="O728"/>
    </row>
    <row customHeight="1" r="729" ht="15.0">
      <c s="157" r="A729"/>
      <c s="157" r="B729"/>
      <c s="157" r="C729"/>
      <c s="157" r="D729"/>
      <c s="157" r="E729"/>
      <c s="157" r="F729"/>
      <c s="100" r="G729"/>
      <c s="100" r="H729"/>
      <c s="100" r="I729"/>
      <c s="100" r="J729"/>
      <c s="157" r="K729">
        <f>(I729-J729)/10</f>
        <v>0</v>
      </c>
      <c s="157" r="L729"/>
      <c s="157" r="M729"/>
      <c s="157" r="N729"/>
      <c s="157" r="O729"/>
    </row>
    <row customHeight="1" r="730" ht="15.0">
      <c t="s" s="157" r="A730">
        <v>194</v>
      </c>
      <c s="157" r="B730">
        <v>35</v>
      </c>
      <c s="157" r="C730">
        <v>344</v>
      </c>
      <c t="s" s="157" r="D730">
        <v>2010</v>
      </c>
      <c t="s" s="157" r="E730">
        <v>802</v>
      </c>
      <c t="s" s="157" r="F730">
        <v>2011</v>
      </c>
      <c s="100" r="G730">
        <v>0</v>
      </c>
      <c s="100" r="H730">
        <v>400</v>
      </c>
      <c s="100" r="I730">
        <v>470</v>
      </c>
      <c s="100" r="J730">
        <v>0</v>
      </c>
      <c s="157" r="K730">
        <f>(I730-J730)/10</f>
        <v>47</v>
      </c>
      <c s="157" r="L730">
        <v>124.1</v>
      </c>
      <c s="157" r="M730"/>
      <c s="157" r="N730"/>
      <c s="157" r="O730"/>
    </row>
    <row customHeight="1" r="731" ht="15.0">
      <c t="s" s="157" r="A731">
        <v>194</v>
      </c>
      <c s="157" r="B731">
        <v>35</v>
      </c>
      <c s="157" r="C731">
        <v>344</v>
      </c>
      <c t="s" s="157" r="D731">
        <v>2012</v>
      </c>
      <c t="s" s="157" r="E731">
        <v>814</v>
      </c>
      <c t="s" s="157" r="F731">
        <v>2013</v>
      </c>
      <c s="100" r="G731">
        <v>-1000</v>
      </c>
      <c s="100" r="H731">
        <v>470</v>
      </c>
      <c s="100" r="I731">
        <v>1000</v>
      </c>
      <c s="100" r="J731">
        <v>0</v>
      </c>
      <c s="157" r="K731">
        <f>(I731-J731)/10</f>
        <v>100</v>
      </c>
      <c s="157" r="L731">
        <v>999.908</v>
      </c>
      <c s="157" r="M731"/>
      <c s="157" r="N731"/>
      <c s="157" r="O731"/>
    </row>
    <row customHeight="1" r="732" ht="15.0">
      <c t="s" s="157" r="A732">
        <v>194</v>
      </c>
      <c s="157" r="B732">
        <v>35</v>
      </c>
      <c s="157" r="C732">
        <v>344</v>
      </c>
      <c t="s" s="157" r="D732">
        <v>2014</v>
      </c>
      <c t="s" s="157" r="E732">
        <v>823</v>
      </c>
      <c t="s" s="157" r="F732">
        <v>1599</v>
      </c>
      <c t="s" s="100" r="G732">
        <v>825</v>
      </c>
      <c t="s" s="100" r="H732">
        <v>826</v>
      </c>
      <c s="100" r="I732"/>
      <c s="100" r="J732"/>
      <c s="157" r="K732">
        <f>(I732-J732)/10</f>
        <v>0</v>
      </c>
      <c s="157" r="L732">
        <v>255</v>
      </c>
      <c s="157" r="M732"/>
      <c s="157" r="N732"/>
      <c s="157" r="O732"/>
    </row>
    <row customHeight="1" r="733" ht="15.0">
      <c t="s" s="157" r="A733">
        <v>194</v>
      </c>
      <c s="157" r="B733">
        <v>35</v>
      </c>
      <c s="157" r="C733">
        <v>344</v>
      </c>
      <c t="s" s="157" r="D733">
        <v>2015</v>
      </c>
      <c t="s" s="157" r="E733">
        <v>830</v>
      </c>
      <c t="s" s="157" r="F733">
        <v>2016</v>
      </c>
      <c t="s" s="100" r="G733">
        <v>825</v>
      </c>
      <c t="s" s="100" r="H733">
        <v>826</v>
      </c>
      <c s="100" r="I733"/>
      <c s="100" r="J733"/>
      <c s="157" r="K733">
        <f>(I733-J733)/10</f>
        <v>0</v>
      </c>
      <c s="157" r="L733">
        <v>0</v>
      </c>
      <c s="157" r="M733"/>
      <c s="157" r="N733"/>
      <c s="157" r="O733"/>
    </row>
    <row customHeight="1" r="734" ht="15.0">
      <c t="s" s="157" r="A734">
        <v>194</v>
      </c>
      <c s="157" r="B734">
        <v>35</v>
      </c>
      <c s="157" r="C734">
        <v>344</v>
      </c>
      <c t="s" s="157" r="D734">
        <v>2017</v>
      </c>
      <c t="s" s="157" r="E734">
        <v>830</v>
      </c>
      <c t="s" s="157" r="F734">
        <v>2018</v>
      </c>
      <c t="s" s="100" r="G734">
        <v>825</v>
      </c>
      <c t="s" s="100" r="H734">
        <v>826</v>
      </c>
      <c s="100" r="I734"/>
      <c s="100" r="J734"/>
      <c s="157" r="K734">
        <f>(I734-J734)/10</f>
        <v>0</v>
      </c>
      <c s="157" r="L734">
        <v>255</v>
      </c>
      <c s="157" r="M734"/>
      <c s="157" r="N734"/>
      <c s="157" r="O734"/>
    </row>
    <row customHeight="1" r="735" ht="15.0">
      <c t="s" s="157" r="A735">
        <v>194</v>
      </c>
      <c s="157" r="B735">
        <v>35</v>
      </c>
      <c s="157" r="C735">
        <v>344</v>
      </c>
      <c t="s" s="157" r="D735">
        <v>2019</v>
      </c>
      <c t="s" s="157" r="E735">
        <v>830</v>
      </c>
      <c t="s" s="157" r="F735">
        <v>2020</v>
      </c>
      <c t="s" s="100" r="G735">
        <v>825</v>
      </c>
      <c t="s" s="100" r="H735">
        <v>826</v>
      </c>
      <c s="100" r="I735"/>
      <c s="100" r="J735"/>
      <c s="157" r="K735">
        <f>(I735-J735)/10</f>
        <v>0</v>
      </c>
      <c s="157" r="L735">
        <v>255</v>
      </c>
      <c s="157" r="M735"/>
      <c s="157" r="N735"/>
      <c s="157" r="O735"/>
    </row>
    <row customHeight="1" r="736" ht="15.0">
      <c t="s" s="157" r="A736">
        <v>194</v>
      </c>
      <c s="157" r="B736">
        <v>35</v>
      </c>
      <c s="157" r="C736">
        <v>344</v>
      </c>
      <c t="s" s="157" r="D736">
        <v>2021</v>
      </c>
      <c t="s" s="157" r="E736">
        <v>830</v>
      </c>
      <c t="s" s="157" r="F736">
        <v>1612</v>
      </c>
      <c t="s" s="100" r="G736">
        <v>825</v>
      </c>
      <c t="s" s="100" r="H736">
        <v>826</v>
      </c>
      <c s="100" r="I736"/>
      <c s="100" r="J736"/>
      <c s="157" r="K736">
        <f>(I736-J736)/10</f>
        <v>0</v>
      </c>
      <c s="157" r="L736">
        <v>255</v>
      </c>
      <c s="157" r="M736"/>
      <c s="157" r="N736"/>
      <c s="157" r="O736"/>
    </row>
    <row customHeight="1" r="737" ht="15.0">
      <c t="s" s="157" r="A737">
        <v>194</v>
      </c>
      <c s="157" r="B737">
        <v>35</v>
      </c>
      <c s="157" r="C737">
        <v>344</v>
      </c>
      <c t="s" s="157" r="D737">
        <v>2022</v>
      </c>
      <c t="s" s="157" r="E737">
        <v>830</v>
      </c>
      <c t="s" s="157" r="F737">
        <v>1614</v>
      </c>
      <c t="s" s="100" r="G737">
        <v>825</v>
      </c>
      <c t="s" s="100" r="H737">
        <v>826</v>
      </c>
      <c s="100" r="I737"/>
      <c s="100" r="J737"/>
      <c s="157" r="K737">
        <f>(I737-J737)/10</f>
        <v>0</v>
      </c>
      <c s="157" r="L737">
        <v>255</v>
      </c>
      <c s="157" r="M737"/>
      <c s="157" r="N737"/>
      <c s="157" r="O737"/>
    </row>
    <row customHeight="1" r="738" ht="15.0">
      <c s="157" r="A738"/>
      <c s="157" r="B738"/>
      <c s="157" r="C738"/>
      <c s="157" r="D738"/>
      <c s="157" r="E738"/>
      <c s="157" r="F738"/>
      <c s="100" r="G738"/>
      <c s="100" r="H738"/>
      <c s="100" r="I738"/>
      <c s="100" r="J738"/>
      <c s="157" r="K738">
        <f>(I738-J738)/10</f>
        <v>0</v>
      </c>
      <c s="157" r="L738"/>
      <c s="157" r="M738"/>
      <c s="157" r="N738"/>
      <c s="157" r="O738"/>
    </row>
    <row customHeight="1" r="739" ht="15.0">
      <c t="s" s="157" r="A739">
        <v>194</v>
      </c>
      <c s="157" r="B739">
        <v>36</v>
      </c>
      <c s="157" r="C739">
        <v>287</v>
      </c>
      <c t="s" s="157" r="D739">
        <v>2023</v>
      </c>
      <c t="s" s="157" r="E739">
        <v>802</v>
      </c>
      <c t="s" s="157" r="F739">
        <v>2011</v>
      </c>
      <c s="100" r="G739">
        <v>0</v>
      </c>
      <c s="100" r="H739">
        <v>400</v>
      </c>
      <c s="100" r="I739">
        <v>470</v>
      </c>
      <c s="100" r="J739">
        <v>0</v>
      </c>
      <c s="157" r="K739">
        <f>(I739-J739)/10</f>
        <v>47</v>
      </c>
      <c s="157" r="L739">
        <v>178.79</v>
      </c>
      <c s="157" r="M739"/>
      <c s="157" r="N739"/>
      <c s="157" r="O739"/>
    </row>
    <row customHeight="1" r="740" ht="15.0">
      <c t="s" s="157" r="A740">
        <v>194</v>
      </c>
      <c s="157" r="B740">
        <v>36</v>
      </c>
      <c s="157" r="C740">
        <v>287</v>
      </c>
      <c t="s" s="157" r="D740">
        <v>2024</v>
      </c>
      <c t="s" s="157" r="E740">
        <v>802</v>
      </c>
      <c t="s" s="157" r="F740">
        <v>2011</v>
      </c>
      <c s="100" r="G740">
        <v>0</v>
      </c>
      <c s="100" r="H740">
        <v>400</v>
      </c>
      <c s="100" r="I740">
        <v>470</v>
      </c>
      <c s="100" r="J740">
        <v>0</v>
      </c>
      <c s="157" r="K740">
        <f>(I740-J740)/10</f>
        <v>47</v>
      </c>
      <c s="157" r="L740">
        <v>309.983</v>
      </c>
      <c s="157" r="M740"/>
      <c s="157" r="N740"/>
      <c s="157" r="O740"/>
    </row>
    <row customHeight="1" r="741" ht="15.0">
      <c t="s" s="157" r="A741">
        <v>194</v>
      </c>
      <c s="157" r="B741">
        <v>36</v>
      </c>
      <c s="157" r="C741">
        <v>287</v>
      </c>
      <c t="s" s="157" r="D741">
        <v>2025</v>
      </c>
      <c t="s" s="157" r="E741">
        <v>814</v>
      </c>
      <c t="s" s="157" r="F741">
        <v>2013</v>
      </c>
      <c s="100" r="G741">
        <v>-1000</v>
      </c>
      <c s="100" r="H741">
        <v>470</v>
      </c>
      <c s="100" r="I741">
        <v>1000</v>
      </c>
      <c s="100" r="J741">
        <v>0</v>
      </c>
      <c s="157" r="K741">
        <f>(I741-J741)/10</f>
        <v>100</v>
      </c>
      <c s="157" r="L741">
        <v>1000</v>
      </c>
      <c s="157" r="M741"/>
      <c s="157" r="N741"/>
      <c s="157" r="O741"/>
    </row>
    <row customHeight="1" r="742" ht="15.0">
      <c t="s" s="157" r="A742">
        <v>194</v>
      </c>
      <c s="157" r="B742">
        <v>36</v>
      </c>
      <c s="157" r="C742">
        <v>287</v>
      </c>
      <c t="s" s="157" r="D742">
        <v>2026</v>
      </c>
      <c t="s" s="157" r="E742">
        <v>814</v>
      </c>
      <c t="s" s="157" r="F742">
        <v>2013</v>
      </c>
      <c s="100" r="G742">
        <v>-1000</v>
      </c>
      <c s="100" r="H742">
        <v>470</v>
      </c>
      <c s="100" r="I742">
        <v>1000</v>
      </c>
      <c s="100" r="J742">
        <v>0</v>
      </c>
      <c s="157" r="K742">
        <f>(I742-J742)/10</f>
        <v>100</v>
      </c>
      <c s="157" r="L742">
        <v>1000</v>
      </c>
      <c s="157" r="M742"/>
      <c s="157" r="N742"/>
      <c s="157" r="O742"/>
    </row>
    <row customHeight="1" r="743" ht="15.0">
      <c t="s" s="157" r="A743">
        <v>194</v>
      </c>
      <c s="157" r="B743">
        <v>36</v>
      </c>
      <c s="157" r="C743">
        <v>287</v>
      </c>
      <c t="s" s="157" r="D743">
        <v>2027</v>
      </c>
      <c t="s" s="157" r="E743">
        <v>823</v>
      </c>
      <c t="s" s="157" r="F743">
        <v>2028</v>
      </c>
      <c t="s" s="100" r="G743">
        <v>1817</v>
      </c>
      <c t="s" s="100" r="H743">
        <v>1818</v>
      </c>
      <c s="100" r="I743"/>
      <c s="100" r="J743"/>
      <c s="157" r="K743">
        <f>(I743-J743)/10</f>
        <v>0</v>
      </c>
      <c s="157" r="L743">
        <v>255</v>
      </c>
      <c s="157" r="M743"/>
      <c s="157" r="N743"/>
      <c s="157" r="O743"/>
    </row>
    <row customHeight="1" r="744" ht="15.0">
      <c t="s" s="157" r="A744">
        <v>194</v>
      </c>
      <c s="157" r="B744">
        <v>36</v>
      </c>
      <c s="157" r="C744">
        <v>287</v>
      </c>
      <c t="s" s="157" r="D744">
        <v>2029</v>
      </c>
      <c t="s" s="157" r="E744">
        <v>823</v>
      </c>
      <c t="s" s="157" r="F744">
        <v>1599</v>
      </c>
      <c t="s" s="100" r="G744">
        <v>825</v>
      </c>
      <c t="s" s="100" r="H744">
        <v>826</v>
      </c>
      <c s="100" r="I744"/>
      <c s="100" r="J744"/>
      <c s="157" r="K744">
        <f>(I744-J744)/10</f>
        <v>0</v>
      </c>
      <c s="157" r="L744">
        <v>255</v>
      </c>
      <c s="157" r="M744"/>
      <c s="157" r="N744"/>
      <c s="157" r="O744"/>
    </row>
    <row customHeight="1" r="745" ht="15.0">
      <c t="s" s="157" r="A745">
        <v>194</v>
      </c>
      <c s="157" r="B745">
        <v>36</v>
      </c>
      <c s="157" r="C745">
        <v>287</v>
      </c>
      <c t="s" s="157" r="D745">
        <v>2030</v>
      </c>
      <c t="s" s="157" r="E745">
        <v>823</v>
      </c>
      <c t="s" s="157" r="F745">
        <v>1599</v>
      </c>
      <c t="s" s="100" r="G745">
        <v>825</v>
      </c>
      <c t="s" s="100" r="H745">
        <v>826</v>
      </c>
      <c s="100" r="I745"/>
      <c s="100" r="J745"/>
      <c s="157" r="K745">
        <f>(I745-J745)/10</f>
        <v>0</v>
      </c>
      <c s="157" r="L745">
        <v>255</v>
      </c>
      <c s="157" r="M745"/>
      <c s="157" r="N745"/>
      <c s="157" r="O745"/>
    </row>
    <row customHeight="1" r="746" ht="15.0">
      <c t="s" s="157" r="A746">
        <v>194</v>
      </c>
      <c s="157" r="B746">
        <v>36</v>
      </c>
      <c s="157" r="C746">
        <v>287</v>
      </c>
      <c t="s" s="157" r="D746">
        <v>2031</v>
      </c>
      <c t="s" s="157" r="E746">
        <v>830</v>
      </c>
      <c t="s" s="157" r="F746">
        <v>2032</v>
      </c>
      <c t="s" s="100" r="G746">
        <v>825</v>
      </c>
      <c t="s" s="100" r="H746">
        <v>826</v>
      </c>
      <c s="100" r="I746"/>
      <c s="100" r="J746"/>
      <c s="157" r="K746">
        <f>(I746-J746)/10</f>
        <v>0</v>
      </c>
      <c s="157" r="L746">
        <v>0</v>
      </c>
      <c s="157" r="M746"/>
      <c s="157" r="N746"/>
      <c s="157" r="O746"/>
    </row>
    <row customHeight="1" r="747" ht="15.0">
      <c t="s" s="157" r="A747">
        <v>194</v>
      </c>
      <c s="157" r="B747">
        <v>36</v>
      </c>
      <c s="157" r="C747">
        <v>287</v>
      </c>
      <c t="s" s="157" r="D747">
        <v>2033</v>
      </c>
      <c t="s" s="157" r="E747">
        <v>830</v>
      </c>
      <c t="s" s="157" r="F747">
        <v>2018</v>
      </c>
      <c t="s" s="100" r="G747">
        <v>825</v>
      </c>
      <c t="s" s="100" r="H747">
        <v>826</v>
      </c>
      <c s="100" r="I747"/>
      <c s="100" r="J747"/>
      <c s="157" r="K747">
        <f>(I747-J747)/10</f>
        <v>0</v>
      </c>
      <c s="157" r="L747">
        <v>0</v>
      </c>
      <c s="157" r="M747"/>
      <c s="157" r="N747"/>
      <c s="157" r="O747"/>
    </row>
    <row customHeight="1" r="748" ht="15.0">
      <c t="s" s="157" r="A748">
        <v>194</v>
      </c>
      <c s="157" r="B748">
        <v>36</v>
      </c>
      <c s="157" r="C748">
        <v>287</v>
      </c>
      <c t="s" s="157" r="D748">
        <v>2034</v>
      </c>
      <c t="s" s="157" r="E748">
        <v>830</v>
      </c>
      <c t="s" s="157" r="F748">
        <v>2020</v>
      </c>
      <c t="s" s="100" r="G748">
        <v>825</v>
      </c>
      <c t="s" s="100" r="H748">
        <v>826</v>
      </c>
      <c s="100" r="I748"/>
      <c s="100" r="J748"/>
      <c s="157" r="K748">
        <f>(I748-J748)/10</f>
        <v>0</v>
      </c>
      <c s="157" r="L748">
        <v>255</v>
      </c>
      <c s="157" r="M748"/>
      <c s="157" r="N748"/>
      <c s="157" r="O748"/>
    </row>
    <row customHeight="1" r="749" ht="15.0">
      <c t="s" s="157" r="A749">
        <v>194</v>
      </c>
      <c s="157" r="B749">
        <v>36</v>
      </c>
      <c s="157" r="C749">
        <v>287</v>
      </c>
      <c t="s" s="157" r="D749">
        <v>2035</v>
      </c>
      <c t="s" s="157" r="E749">
        <v>830</v>
      </c>
      <c t="s" s="157" r="F749">
        <v>1612</v>
      </c>
      <c t="s" s="100" r="G749">
        <v>825</v>
      </c>
      <c t="s" s="100" r="H749">
        <v>826</v>
      </c>
      <c s="100" r="I749"/>
      <c s="100" r="J749"/>
      <c s="157" r="K749">
        <f>(I749-J749)/10</f>
        <v>0</v>
      </c>
      <c s="157" r="L749">
        <v>255</v>
      </c>
      <c s="157" r="M749"/>
      <c s="157" r="N749"/>
      <c s="157" r="O749"/>
    </row>
    <row customHeight="1" r="750" ht="15.0">
      <c t="s" s="157" r="A750">
        <v>194</v>
      </c>
      <c s="157" r="B750">
        <v>36</v>
      </c>
      <c s="157" r="C750">
        <v>287</v>
      </c>
      <c t="s" s="157" r="D750">
        <v>2036</v>
      </c>
      <c t="s" s="157" r="E750">
        <v>830</v>
      </c>
      <c t="s" s="157" r="F750">
        <v>1614</v>
      </c>
      <c t="s" s="100" r="G750">
        <v>825</v>
      </c>
      <c t="s" s="100" r="H750">
        <v>826</v>
      </c>
      <c s="100" r="I750"/>
      <c s="100" r="J750"/>
      <c s="157" r="K750">
        <f>(I750-J750)/10</f>
        <v>0</v>
      </c>
      <c s="157" r="L750">
        <v>255</v>
      </c>
      <c s="157" r="M750"/>
      <c s="157" r="N750"/>
      <c s="157" r="O750"/>
    </row>
    <row customHeight="1" r="751" ht="15.0">
      <c t="s" s="157" r="A751">
        <v>194</v>
      </c>
      <c s="157" r="B751">
        <v>36</v>
      </c>
      <c s="157" r="C751">
        <v>287</v>
      </c>
      <c t="s" s="157" r="D751">
        <v>2037</v>
      </c>
      <c t="s" s="157" r="E751">
        <v>830</v>
      </c>
      <c t="s" s="157" r="F751">
        <v>2032</v>
      </c>
      <c t="s" s="100" r="G751">
        <v>825</v>
      </c>
      <c t="s" s="100" r="H751">
        <v>826</v>
      </c>
      <c s="100" r="I751"/>
      <c s="100" r="J751"/>
      <c s="157" r="K751">
        <f>(I751-J751)/10</f>
        <v>0</v>
      </c>
      <c s="157" r="L751">
        <v>255</v>
      </c>
      <c s="157" r="M751"/>
      <c s="157" r="N751"/>
      <c s="157" r="O751"/>
    </row>
    <row customHeight="1" r="752" ht="15.0">
      <c t="s" s="157" r="A752">
        <v>194</v>
      </c>
      <c s="157" r="B752">
        <v>36</v>
      </c>
      <c s="157" r="C752">
        <v>287</v>
      </c>
      <c t="s" s="157" r="D752">
        <v>2038</v>
      </c>
      <c t="s" s="157" r="E752">
        <v>830</v>
      </c>
      <c t="s" s="157" r="F752">
        <v>2018</v>
      </c>
      <c t="s" s="100" r="G752">
        <v>825</v>
      </c>
      <c t="s" s="100" r="H752">
        <v>826</v>
      </c>
      <c s="100" r="I752"/>
      <c s="100" r="J752"/>
      <c s="157" r="K752">
        <f>(I752-J752)/10</f>
        <v>0</v>
      </c>
      <c s="157" r="L752">
        <v>255</v>
      </c>
      <c s="157" r="M752"/>
      <c s="157" r="N752"/>
      <c s="157" r="O752"/>
    </row>
    <row customHeight="1" r="753" ht="15.0">
      <c t="s" s="157" r="A753">
        <v>194</v>
      </c>
      <c s="157" r="B753">
        <v>36</v>
      </c>
      <c s="157" r="C753">
        <v>287</v>
      </c>
      <c t="s" s="157" r="D753">
        <v>2039</v>
      </c>
      <c t="s" s="157" r="E753">
        <v>830</v>
      </c>
      <c t="s" s="157" r="F753">
        <v>2020</v>
      </c>
      <c t="s" s="100" r="G753">
        <v>825</v>
      </c>
      <c t="s" s="100" r="H753">
        <v>826</v>
      </c>
      <c s="100" r="I753"/>
      <c s="100" r="J753"/>
      <c s="157" r="K753">
        <f>(I753-J753)/10</f>
        <v>0</v>
      </c>
      <c s="157" r="L753">
        <v>255</v>
      </c>
      <c s="157" r="M753"/>
      <c s="157" r="N753"/>
      <c s="157" r="O753"/>
    </row>
    <row customHeight="1" r="754" ht="15.0">
      <c t="s" s="157" r="A754">
        <v>194</v>
      </c>
      <c s="157" r="B754">
        <v>36</v>
      </c>
      <c s="157" r="C754">
        <v>287</v>
      </c>
      <c t="s" s="157" r="D754">
        <v>2040</v>
      </c>
      <c t="s" s="157" r="E754">
        <v>830</v>
      </c>
      <c t="s" s="157" r="F754">
        <v>1612</v>
      </c>
      <c t="s" s="100" r="G754">
        <v>825</v>
      </c>
      <c t="s" s="100" r="H754">
        <v>826</v>
      </c>
      <c s="100" r="I754"/>
      <c s="100" r="J754"/>
      <c s="157" r="K754">
        <f>(I754-J754)/10</f>
        <v>0</v>
      </c>
      <c s="157" r="L754">
        <v>255</v>
      </c>
      <c s="157" r="M754"/>
      <c s="157" r="N754"/>
      <c s="157" r="O754"/>
    </row>
    <row customHeight="1" r="755" ht="15.0">
      <c t="s" s="157" r="A755">
        <v>194</v>
      </c>
      <c s="157" r="B755">
        <v>36</v>
      </c>
      <c s="157" r="C755">
        <v>287</v>
      </c>
      <c t="s" s="157" r="D755">
        <v>2041</v>
      </c>
      <c t="s" s="157" r="E755">
        <v>830</v>
      </c>
      <c t="s" s="157" r="F755">
        <v>1614</v>
      </c>
      <c t="s" s="100" r="G755">
        <v>825</v>
      </c>
      <c t="s" s="100" r="H755">
        <v>826</v>
      </c>
      <c s="100" r="I755"/>
      <c s="100" r="J755"/>
      <c s="157" r="K755">
        <f>(I755-J755)/10</f>
        <v>0</v>
      </c>
      <c s="157" r="L755">
        <v>255</v>
      </c>
      <c s="157" r="M755"/>
      <c s="157" r="N755"/>
      <c s="157" r="O755"/>
    </row>
    <row customHeight="1" r="756" ht="15.0">
      <c t="s" s="157" r="A756">
        <v>194</v>
      </c>
      <c s="157" r="B756">
        <v>36</v>
      </c>
      <c s="157" r="C756">
        <v>287</v>
      </c>
      <c t="s" s="157" r="D756">
        <v>2042</v>
      </c>
      <c t="s" s="157" r="E756">
        <v>830</v>
      </c>
      <c t="s" s="157" r="F756">
        <v>2043</v>
      </c>
      <c t="s" s="100" r="G756">
        <v>825</v>
      </c>
      <c t="s" s="100" r="H756">
        <v>826</v>
      </c>
      <c s="100" r="I756"/>
      <c s="100" r="J756"/>
      <c s="157" r="K756">
        <f>(I756-J756)/10</f>
        <v>0</v>
      </c>
      <c s="157" r="L756">
        <v>0</v>
      </c>
      <c s="157" r="M756"/>
      <c s="157" r="N756"/>
      <c s="157" r="O756"/>
    </row>
    <row customHeight="1" r="757" ht="15.0">
      <c s="157" r="A757"/>
      <c s="157" r="B757"/>
      <c s="157" r="C757"/>
      <c s="157" r="D757"/>
      <c s="157" r="E757"/>
      <c s="157" r="F757"/>
      <c s="100" r="G757"/>
      <c s="100" r="H757"/>
      <c s="100" r="I757"/>
      <c s="100" r="J757"/>
      <c s="157" r="K757">
        <f>(I757-J757)/10</f>
        <v>0</v>
      </c>
      <c s="157" r="L757"/>
      <c s="157" r="M757"/>
      <c s="157" r="N757"/>
      <c s="157" r="O757"/>
    </row>
    <row customHeight="1" r="758" ht="15.0">
      <c t="s" s="157" r="A758">
        <v>203</v>
      </c>
      <c s="157" r="B758">
        <v>37</v>
      </c>
      <c s="157" r="C758">
        <v>345</v>
      </c>
      <c t="s" s="157" r="D758">
        <v>2044</v>
      </c>
      <c t="s" s="157" r="E758">
        <v>802</v>
      </c>
      <c t="s" s="157" r="F758">
        <v>1804</v>
      </c>
      <c s="100" r="G758">
        <v>0</v>
      </c>
      <c s="100" r="H758">
        <v>110</v>
      </c>
      <c s="100" r="I758">
        <v>292</v>
      </c>
      <c s="100" r="J758">
        <v>0</v>
      </c>
      <c s="157" r="K758">
        <f>(I758-J758)/10</f>
        <v>29.2</v>
      </c>
      <c s="157" r="L758">
        <v>95.317</v>
      </c>
      <c s="157" r="M758"/>
      <c s="157" r="N758"/>
      <c s="157" r="O758"/>
    </row>
    <row customHeight="1" r="759" ht="15.0">
      <c t="s" s="157" r="A759">
        <v>203</v>
      </c>
      <c s="157" r="B759">
        <v>37</v>
      </c>
      <c s="157" r="C759">
        <v>345</v>
      </c>
      <c t="s" s="157" r="D759">
        <v>2045</v>
      </c>
      <c t="s" s="157" r="E759">
        <v>814</v>
      </c>
      <c t="s" s="157" r="F759">
        <v>1806</v>
      </c>
      <c s="100" r="G759">
        <v>-220</v>
      </c>
      <c s="100" r="H759">
        <v>220</v>
      </c>
      <c s="100" r="I759">
        <v>-1081.1</v>
      </c>
      <c s="100" r="J759">
        <v>-16.2</v>
      </c>
      <c s="157" r="K759">
        <f>(I759-J759)/10</f>
        <v>-106.49</v>
      </c>
      <c s="157" r="L759">
        <v>15.095</v>
      </c>
      <c s="157" r="M759"/>
      <c s="157" r="N759"/>
      <c s="157" r="O759"/>
    </row>
    <row customHeight="1" r="760" ht="15.0">
      <c t="s" s="157" r="A760">
        <v>203</v>
      </c>
      <c s="157" r="B760">
        <v>37</v>
      </c>
      <c s="157" r="C760">
        <v>345</v>
      </c>
      <c t="s" s="157" r="D760">
        <v>2046</v>
      </c>
      <c t="s" s="157" r="E760">
        <v>814</v>
      </c>
      <c t="s" s="157" r="F760">
        <v>1809</v>
      </c>
      <c s="100" r="G760">
        <v>-4</v>
      </c>
      <c s="100" r="H760">
        <v>5</v>
      </c>
      <c s="100" r="I760">
        <v>10</v>
      </c>
      <c s="100" r="J760">
        <v>0</v>
      </c>
      <c s="157" r="K760">
        <f>(I760-J760)/10</f>
        <v>1</v>
      </c>
      <c s="157" r="L760"/>
      <c s="157" r="M760"/>
      <c s="157" r="N760"/>
      <c s="157" r="O760"/>
    </row>
    <row customHeight="1" r="761" ht="15.0">
      <c t="s" s="157" r="A761">
        <v>203</v>
      </c>
      <c s="157" r="B761">
        <v>37</v>
      </c>
      <c s="157" r="C761">
        <v>345</v>
      </c>
      <c t="s" s="157" r="D761">
        <v>2047</v>
      </c>
      <c t="s" s="157" r="E761">
        <v>814</v>
      </c>
      <c t="s" s="157" r="F761">
        <v>1811</v>
      </c>
      <c s="100" r="G761">
        <v>-100</v>
      </c>
      <c s="100" r="H761">
        <v>100</v>
      </c>
      <c s="100" r="I761">
        <v>100</v>
      </c>
      <c s="100" r="J761">
        <v>-10</v>
      </c>
      <c s="157" r="K761">
        <f>(I761-J761)/10</f>
        <v>11</v>
      </c>
      <c s="157" r="L761"/>
      <c s="157" r="M761"/>
      <c s="157" r="N761"/>
      <c s="157" r="O761"/>
    </row>
    <row customHeight="1" r="762" ht="15.0">
      <c t="s" s="157" r="A762">
        <v>203</v>
      </c>
      <c s="157" r="B762">
        <v>37</v>
      </c>
      <c s="157" r="C762">
        <v>345</v>
      </c>
      <c t="s" s="157" r="D762">
        <v>2048</v>
      </c>
      <c t="s" s="157" r="E762">
        <v>814</v>
      </c>
      <c t="s" s="157" r="F762">
        <v>1813</v>
      </c>
      <c s="100" r="G762">
        <v>-100</v>
      </c>
      <c s="100" r="H762">
        <v>100</v>
      </c>
      <c s="100" r="I762">
        <v>100</v>
      </c>
      <c s="100" r="J762">
        <v>-40</v>
      </c>
      <c s="157" r="K762">
        <f>(I762-J762)/10</f>
        <v>14</v>
      </c>
      <c s="157" r="L762"/>
      <c s="157" r="M762"/>
      <c s="157" r="N762"/>
      <c s="157" r="O762"/>
    </row>
    <row customHeight="1" r="763" ht="15.0">
      <c t="s" s="157" r="A763">
        <v>203</v>
      </c>
      <c s="157" r="B763">
        <v>37</v>
      </c>
      <c s="157" r="C763">
        <v>345</v>
      </c>
      <c t="s" s="157" r="D763">
        <v>2049</v>
      </c>
      <c t="s" s="157" r="E763">
        <v>823</v>
      </c>
      <c t="s" s="157" r="F763">
        <v>1180</v>
      </c>
      <c t="s" s="100" r="G763">
        <v>825</v>
      </c>
      <c t="s" s="100" r="H763">
        <v>826</v>
      </c>
      <c s="100" r="I763"/>
      <c s="100" r="J763"/>
      <c s="157" r="K763">
        <f>(I763-J763)/10</f>
        <v>0</v>
      </c>
      <c s="157" r="L763">
        <v>255</v>
      </c>
      <c s="157" r="M763"/>
      <c s="157" r="N763"/>
      <c s="157" r="O763"/>
    </row>
    <row customHeight="1" r="764" ht="15.0">
      <c t="s" s="157" r="A764">
        <v>203</v>
      </c>
      <c s="157" r="B764">
        <v>37</v>
      </c>
      <c s="157" r="C764">
        <v>345</v>
      </c>
      <c t="s" s="157" r="D764">
        <v>2050</v>
      </c>
      <c t="s" s="157" r="E764">
        <v>823</v>
      </c>
      <c t="s" s="157" r="F764">
        <v>1816</v>
      </c>
      <c t="s" s="100" r="G764">
        <v>1817</v>
      </c>
      <c t="s" s="100" r="H764">
        <v>1818</v>
      </c>
      <c s="100" r="I764"/>
      <c s="100" r="J764"/>
      <c s="157" r="K764">
        <f>(I764-J764)/10</f>
        <v>0</v>
      </c>
      <c s="157" r="L764">
        <v>255</v>
      </c>
      <c s="157" r="M764"/>
      <c s="157" r="N764"/>
      <c s="157" r="O764"/>
    </row>
    <row customHeight="1" r="765" ht="15.0">
      <c t="s" s="157" r="A765">
        <v>203</v>
      </c>
      <c s="157" r="B765">
        <v>37</v>
      </c>
      <c s="157" r="C765">
        <v>345</v>
      </c>
      <c t="s" s="157" r="D765">
        <v>2051</v>
      </c>
      <c t="s" s="157" r="E765">
        <v>830</v>
      </c>
      <c t="s" s="157" r="F765">
        <v>1820</v>
      </c>
      <c t="s" s="100" r="G765">
        <v>847</v>
      </c>
      <c t="s" s="100" r="H765">
        <v>848</v>
      </c>
      <c s="100" r="I765"/>
      <c s="100" r="J765"/>
      <c s="157" r="K765">
        <f>(I765-J765)/10</f>
        <v>0</v>
      </c>
      <c s="157" r="L765">
        <v>255</v>
      </c>
      <c s="157" r="M765"/>
      <c s="157" r="N765"/>
      <c s="157" r="O765"/>
    </row>
    <row customHeight="1" r="766" ht="15.0">
      <c t="s" s="157" r="A766">
        <v>203</v>
      </c>
      <c s="157" r="B766">
        <v>37</v>
      </c>
      <c s="157" r="C766">
        <v>345</v>
      </c>
      <c t="s" s="157" r="D766">
        <v>2052</v>
      </c>
      <c t="s" s="157" r="E766">
        <v>830</v>
      </c>
      <c t="s" s="157" r="F766">
        <v>1822</v>
      </c>
      <c t="s" s="100" r="G766">
        <v>825</v>
      </c>
      <c t="s" s="100" r="H766">
        <v>826</v>
      </c>
      <c s="100" r="I766"/>
      <c s="100" r="J766"/>
      <c s="157" r="K766">
        <f>(I766-J766)/10</f>
        <v>0</v>
      </c>
      <c s="157" r="L766">
        <v>255</v>
      </c>
      <c s="157" r="M766"/>
      <c s="157" r="N766"/>
      <c s="157" r="O766"/>
    </row>
    <row customHeight="1" r="767" ht="15.0">
      <c t="s" s="157" r="A767">
        <v>203</v>
      </c>
      <c s="157" r="B767">
        <v>37</v>
      </c>
      <c s="157" r="C767">
        <v>345</v>
      </c>
      <c t="s" s="157" r="D767">
        <v>2053</v>
      </c>
      <c t="s" s="157" r="E767">
        <v>830</v>
      </c>
      <c t="s" s="157" r="F767">
        <v>1824</v>
      </c>
      <c t="s" s="100" r="G767">
        <v>825</v>
      </c>
      <c t="s" s="100" r="H767">
        <v>826</v>
      </c>
      <c s="100" r="I767"/>
      <c s="100" r="J767"/>
      <c s="157" r="K767">
        <f>(I767-J767)/10</f>
        <v>0</v>
      </c>
      <c s="157" r="L767">
        <v>255</v>
      </c>
      <c s="157" r="M767"/>
      <c s="157" r="N767"/>
      <c s="157" r="O767"/>
    </row>
    <row customHeight="1" r="768" ht="15.0">
      <c t="s" s="157" r="A768">
        <v>203</v>
      </c>
      <c s="157" r="B768">
        <v>37</v>
      </c>
      <c s="157" r="C768">
        <v>345</v>
      </c>
      <c t="s" s="157" r="D768">
        <v>2054</v>
      </c>
      <c t="s" s="157" r="E768">
        <v>830</v>
      </c>
      <c t="s" s="157" r="F768">
        <v>1826</v>
      </c>
      <c t="s" s="100" r="G768">
        <v>825</v>
      </c>
      <c t="s" s="100" r="H768">
        <v>826</v>
      </c>
      <c s="100" r="I768"/>
      <c s="100" r="J768"/>
      <c s="157" r="K768">
        <f>(I768-J768)/10</f>
        <v>0</v>
      </c>
      <c s="157" r="L768">
        <v>255</v>
      </c>
      <c s="157" r="M768"/>
      <c s="157" r="N768"/>
      <c s="157" r="O768"/>
    </row>
    <row customHeight="1" r="769" ht="15.0">
      <c t="s" s="157" r="A769">
        <v>203</v>
      </c>
      <c s="157" r="B769">
        <v>37</v>
      </c>
      <c s="157" r="C769">
        <v>345</v>
      </c>
      <c t="s" s="157" r="D769">
        <v>2055</v>
      </c>
      <c t="s" s="157" r="E769">
        <v>830</v>
      </c>
      <c t="s" s="157" r="F769">
        <v>1828</v>
      </c>
      <c t="s" s="100" r="G769">
        <v>1829</v>
      </c>
      <c t="s" s="100" r="H769">
        <v>980</v>
      </c>
      <c s="100" r="I769"/>
      <c s="100" r="J769"/>
      <c s="157" r="K769">
        <f>(I769-J769)/10</f>
        <v>0</v>
      </c>
      <c s="157" r="L769">
        <v>255</v>
      </c>
      <c s="157" r="M769"/>
      <c s="157" r="N769"/>
      <c s="157" r="O769"/>
    </row>
    <row customHeight="1" r="770" ht="15.0">
      <c t="s" s="157" r="A770">
        <v>203</v>
      </c>
      <c s="157" r="B770">
        <v>37</v>
      </c>
      <c s="157" r="C770">
        <v>345</v>
      </c>
      <c t="s" s="157" r="D770">
        <v>2056</v>
      </c>
      <c t="s" s="157" r="E770">
        <v>830</v>
      </c>
      <c t="s" s="157" r="F770">
        <v>1831</v>
      </c>
      <c t="s" s="100" r="G770">
        <v>847</v>
      </c>
      <c t="s" s="100" r="H770">
        <v>848</v>
      </c>
      <c s="100" r="I770"/>
      <c s="100" r="J770"/>
      <c s="157" r="K770">
        <f>(I770-J770)/10</f>
        <v>0</v>
      </c>
      <c s="157" r="L770">
        <v>255</v>
      </c>
      <c s="157" r="M770"/>
      <c s="157" r="N770"/>
      <c s="157" r="O770"/>
    </row>
    <row customHeight="1" r="771" ht="15.0">
      <c t="s" s="157" r="A771">
        <v>203</v>
      </c>
      <c s="157" r="B771">
        <v>37</v>
      </c>
      <c s="157" r="C771">
        <v>345</v>
      </c>
      <c t="s" s="157" r="D771">
        <v>2057</v>
      </c>
      <c t="s" s="157" r="E771">
        <v>830</v>
      </c>
      <c t="s" s="157" r="F771">
        <v>1833</v>
      </c>
      <c t="s" s="100" r="G771">
        <v>890</v>
      </c>
      <c t="s" s="100" r="H771">
        <v>889</v>
      </c>
      <c s="100" r="I771"/>
      <c s="100" r="J771"/>
      <c s="157" r="K771">
        <f>(I771-J771)/10</f>
        <v>0</v>
      </c>
      <c s="157" r="L771">
        <v>255</v>
      </c>
      <c s="157" r="M771"/>
      <c s="157" r="N771"/>
      <c s="157" r="O771"/>
    </row>
    <row customHeight="1" r="772" ht="15.0">
      <c t="s" s="157" r="A772">
        <v>203</v>
      </c>
      <c s="157" r="B772">
        <v>37</v>
      </c>
      <c s="157" r="C772">
        <v>345</v>
      </c>
      <c t="s" s="157" r="D772">
        <v>2058</v>
      </c>
      <c t="s" s="157" r="E772">
        <v>830</v>
      </c>
      <c t="s" s="157" r="F772">
        <v>1835</v>
      </c>
      <c t="s" s="100" r="G772">
        <v>1829</v>
      </c>
      <c t="s" s="100" r="H772">
        <v>980</v>
      </c>
      <c s="100" r="I772"/>
      <c s="100" r="J772"/>
      <c s="157" r="K772">
        <f>(I772-J772)/10</f>
        <v>0</v>
      </c>
      <c s="157" r="L772">
        <v>255</v>
      </c>
      <c s="157" r="M772"/>
      <c s="157" r="N772"/>
      <c s="157" r="O772"/>
    </row>
    <row customHeight="1" r="773" ht="15.0">
      <c t="s" s="157" r="A773">
        <v>203</v>
      </c>
      <c s="157" r="B773">
        <v>37</v>
      </c>
      <c s="157" r="C773">
        <v>345</v>
      </c>
      <c t="s" s="157" r="D773">
        <v>2059</v>
      </c>
      <c t="s" s="157" r="E773">
        <v>830</v>
      </c>
      <c t="s" s="157" r="F773">
        <v>1837</v>
      </c>
      <c t="s" s="100" r="G773">
        <v>847</v>
      </c>
      <c t="s" s="100" r="H773">
        <v>848</v>
      </c>
      <c s="100" r="I773"/>
      <c s="100" r="J773"/>
      <c s="157" r="K773">
        <f>(I773-J773)/10</f>
        <v>0</v>
      </c>
      <c s="157" r="L773">
        <v>0</v>
      </c>
      <c s="157" r="M773"/>
      <c s="157" r="N773"/>
      <c s="157" r="O773"/>
    </row>
    <row customHeight="1" r="774" ht="15.0">
      <c t="s" s="157" r="A774">
        <v>203</v>
      </c>
      <c s="157" r="B774">
        <v>37</v>
      </c>
      <c s="157" r="C774">
        <v>345</v>
      </c>
      <c t="s" s="157" r="D774">
        <v>2060</v>
      </c>
      <c t="s" s="157" r="E774">
        <v>830</v>
      </c>
      <c t="s" s="157" r="F774">
        <v>1839</v>
      </c>
      <c t="s" s="100" r="G774">
        <v>825</v>
      </c>
      <c t="s" s="100" r="H774">
        <v>826</v>
      </c>
      <c s="100" r="I774"/>
      <c s="100" r="J774"/>
      <c s="157" r="K774">
        <f>(I774-J774)/10</f>
        <v>0</v>
      </c>
      <c s="157" r="L774">
        <v>255</v>
      </c>
      <c s="157" r="M774"/>
      <c s="157" r="N774"/>
      <c s="157" r="O774"/>
    </row>
    <row customHeight="1" r="775" ht="15.0">
      <c t="s" s="157" r="A775">
        <v>203</v>
      </c>
      <c s="157" r="B775">
        <v>37</v>
      </c>
      <c s="157" r="C775">
        <v>345</v>
      </c>
      <c t="s" s="157" r="D775">
        <v>2061</v>
      </c>
      <c t="s" s="157" r="E775">
        <v>830</v>
      </c>
      <c t="s" s="157" r="F775">
        <v>1841</v>
      </c>
      <c t="s" s="100" r="G775">
        <v>825</v>
      </c>
      <c t="s" s="100" r="H775">
        <v>826</v>
      </c>
      <c s="100" r="I775"/>
      <c s="100" r="J775"/>
      <c s="157" r="K775">
        <f>(I775-J775)/10</f>
        <v>0</v>
      </c>
      <c s="157" r="L775">
        <v>255</v>
      </c>
      <c s="157" r="M775"/>
      <c s="157" r="N775"/>
      <c s="157" r="O775"/>
    </row>
    <row customHeight="1" r="776" ht="15.0">
      <c t="s" s="157" r="A776">
        <v>203</v>
      </c>
      <c s="157" r="B776">
        <v>37</v>
      </c>
      <c s="157" r="C776">
        <v>345</v>
      </c>
      <c t="s" s="157" r="D776">
        <v>2062</v>
      </c>
      <c t="s" s="157" r="E776">
        <v>830</v>
      </c>
      <c t="s" s="157" r="F776">
        <v>1843</v>
      </c>
      <c t="s" s="100" r="G776">
        <v>980</v>
      </c>
      <c t="s" s="100" r="H776">
        <v>1829</v>
      </c>
      <c s="100" r="I776"/>
      <c s="100" r="J776"/>
      <c s="157" r="K776">
        <f>(I776-J776)/10</f>
        <v>0</v>
      </c>
      <c s="157" r="L776">
        <v>0</v>
      </c>
      <c s="157" r="M776"/>
      <c s="157" r="N776"/>
      <c s="157" r="O776"/>
    </row>
    <row customHeight="1" r="777" ht="15.0">
      <c t="s" s="157" r="A777">
        <v>203</v>
      </c>
      <c s="157" r="B777">
        <v>37</v>
      </c>
      <c s="157" r="C777">
        <v>345</v>
      </c>
      <c t="s" s="157" r="D777">
        <v>2063</v>
      </c>
      <c t="s" s="157" r="E777">
        <v>830</v>
      </c>
      <c t="s" s="157" r="F777">
        <v>1845</v>
      </c>
      <c t="s" s="100" r="G777">
        <v>980</v>
      </c>
      <c t="s" s="100" r="H777">
        <v>1829</v>
      </c>
      <c s="100" r="I777"/>
      <c s="100" r="J777"/>
      <c s="157" r="K777">
        <f>(I777-J777)/10</f>
        <v>0</v>
      </c>
      <c s="157" r="L777">
        <v>0</v>
      </c>
      <c s="157" r="M777"/>
      <c s="157" r="N777"/>
      <c s="157" r="O777"/>
    </row>
    <row customHeight="1" r="778" ht="15.0">
      <c s="157" r="A778"/>
      <c s="157" r="B778"/>
      <c s="157" r="C778"/>
      <c s="157" r="D778"/>
      <c s="157" r="E778"/>
      <c s="157" r="F778"/>
      <c s="100" r="G778"/>
      <c s="100" r="H778"/>
      <c s="100" r="I778"/>
      <c s="100" r="J778"/>
      <c s="157" r="K778">
        <f>(I778-J778)/10</f>
        <v>0</v>
      </c>
      <c s="157" r="L778"/>
      <c s="157" r="M778"/>
      <c s="157" r="N778"/>
      <c s="157" r="O778"/>
    </row>
    <row customHeight="1" r="779" ht="15.0">
      <c t="s" s="157" r="A779">
        <v>208</v>
      </c>
      <c s="157" r="B779">
        <v>38</v>
      </c>
      <c s="157" r="C779">
        <v>297</v>
      </c>
      <c t="s" s="157" r="D779">
        <v>2064</v>
      </c>
      <c t="s" s="157" r="E779">
        <v>802</v>
      </c>
      <c t="s" s="157" r="F779">
        <v>2011</v>
      </c>
      <c s="100" r="G779">
        <v>0</v>
      </c>
      <c s="100" r="H779">
        <v>1675</v>
      </c>
      <c s="100" r="I779">
        <v>4800</v>
      </c>
      <c s="100" r="J779">
        <v>0</v>
      </c>
      <c s="157" r="K779">
        <f>(I779-J779)/10</f>
        <v>480</v>
      </c>
      <c s="157" r="L779">
        <v>1338.7</v>
      </c>
      <c s="157" r="M779">
        <v>2.789</v>
      </c>
      <c s="157" r="N779"/>
      <c s="157" r="O779"/>
    </row>
    <row customHeight="1" r="780" ht="15.0">
      <c t="s" s="157" r="A780">
        <v>208</v>
      </c>
      <c s="157" r="B780">
        <v>38</v>
      </c>
      <c s="157" r="C780">
        <v>297</v>
      </c>
      <c t="s" s="157" r="D780">
        <v>2065</v>
      </c>
      <c t="s" s="157" r="E780">
        <v>802</v>
      </c>
      <c t="s" s="157" r="F780">
        <v>2011</v>
      </c>
      <c s="100" r="G780">
        <v>0</v>
      </c>
      <c s="100" r="H780">
        <v>4425</v>
      </c>
      <c s="100" r="I780">
        <v>5915</v>
      </c>
      <c s="100" r="J780">
        <v>0</v>
      </c>
      <c s="157" r="K780">
        <f>(I780-J780)/10</f>
        <v>591.5</v>
      </c>
      <c s="157" r="L780">
        <v>3968.9</v>
      </c>
      <c s="157" r="M780"/>
      <c s="157" r="N780"/>
      <c s="157" r="O780"/>
    </row>
    <row customHeight="1" r="781" ht="15.0">
      <c t="s" s="157" r="A781">
        <v>208</v>
      </c>
      <c s="157" r="B781">
        <v>38</v>
      </c>
      <c s="157" r="C781">
        <v>297</v>
      </c>
      <c t="s" s="157" r="D781">
        <v>2066</v>
      </c>
      <c t="s" s="157" r="E781">
        <v>814</v>
      </c>
      <c t="s" s="157" r="F781">
        <v>2013</v>
      </c>
      <c s="100" r="G781">
        <v>-1000</v>
      </c>
      <c s="100" r="H781">
        <v>4100</v>
      </c>
      <c s="100" r="I781">
        <v>5694</v>
      </c>
      <c s="100" r="J781">
        <v>0</v>
      </c>
      <c s="157" r="K781">
        <f>(I781-J781)/10</f>
        <v>569.4</v>
      </c>
      <c s="157" r="L781">
        <v>2119.328</v>
      </c>
      <c s="157" r="M781"/>
      <c s="157" r="N781"/>
      <c s="157" r="O781"/>
    </row>
    <row customHeight="1" r="782" ht="15.0">
      <c t="s" s="157" r="A782">
        <v>208</v>
      </c>
      <c s="157" r="B782">
        <v>38</v>
      </c>
      <c s="157" r="C782">
        <v>297</v>
      </c>
      <c t="s" s="157" r="D782">
        <v>2067</v>
      </c>
      <c t="s" s="157" r="E782">
        <v>814</v>
      </c>
      <c t="s" s="157" r="F782">
        <v>2013</v>
      </c>
      <c s="100" r="G782">
        <v>-5650</v>
      </c>
      <c s="100" r="H782">
        <v>5100</v>
      </c>
      <c s="100" r="I782">
        <v>5649</v>
      </c>
      <c s="100" r="J782">
        <v>0</v>
      </c>
      <c s="157" r="K782">
        <f>(I782-J782)/10</f>
        <v>564.9</v>
      </c>
      <c s="157" r="L782">
        <v>2606.674</v>
      </c>
      <c s="157" r="M782"/>
      <c s="157" r="N782"/>
      <c s="157" r="O782"/>
    </row>
    <row customHeight="1" r="783" ht="15.0">
      <c t="s" s="157" r="A783">
        <v>208</v>
      </c>
      <c s="157" r="B783">
        <v>38</v>
      </c>
      <c s="157" r="C783">
        <v>297</v>
      </c>
      <c t="s" s="157" r="D783">
        <v>2068</v>
      </c>
      <c t="s" s="157" r="E783">
        <v>823</v>
      </c>
      <c t="s" s="157" r="F783">
        <v>2069</v>
      </c>
      <c t="s" s="100" r="G783">
        <v>825</v>
      </c>
      <c t="s" s="100" r="H783">
        <v>826</v>
      </c>
      <c s="100" r="I783"/>
      <c s="100" r="J783"/>
      <c s="157" r="K783">
        <f>(I783-J783)/10</f>
        <v>0</v>
      </c>
      <c s="157" r="L783">
        <v>255</v>
      </c>
      <c s="157" r="M783"/>
      <c s="157" r="N783"/>
      <c s="157" r="O783"/>
    </row>
    <row customHeight="1" r="784" ht="15.0">
      <c t="s" s="157" r="A784">
        <v>208</v>
      </c>
      <c s="157" r="B784">
        <v>38</v>
      </c>
      <c s="157" r="C784">
        <v>297</v>
      </c>
      <c t="s" s="157" r="D784">
        <v>2070</v>
      </c>
      <c t="s" s="157" r="E784">
        <v>823</v>
      </c>
      <c t="s" s="157" r="F784">
        <v>2069</v>
      </c>
      <c t="s" s="100" r="G784">
        <v>825</v>
      </c>
      <c t="s" s="100" r="H784">
        <v>826</v>
      </c>
      <c s="100" r="I784"/>
      <c s="100" r="J784"/>
      <c s="157" r="K784">
        <f>(I784-J784)/10</f>
        <v>0</v>
      </c>
      <c s="157" r="L784">
        <v>255</v>
      </c>
      <c s="157" r="M784"/>
      <c s="157" r="N784"/>
      <c s="157" r="O784"/>
    </row>
    <row customHeight="1" r="785" ht="15.0">
      <c t="s" s="157" r="A785">
        <v>208</v>
      </c>
      <c s="157" r="B785">
        <v>38</v>
      </c>
      <c s="157" r="C785">
        <v>297</v>
      </c>
      <c t="s" s="157" r="D785">
        <v>2071</v>
      </c>
      <c t="s" s="157" r="E785">
        <v>823</v>
      </c>
      <c t="s" s="157" r="F785">
        <v>2072</v>
      </c>
      <c t="s" s="100" r="G785">
        <v>2073</v>
      </c>
      <c t="s" s="100" r="H785">
        <v>1818</v>
      </c>
      <c s="100" r="I785"/>
      <c s="100" r="J785"/>
      <c s="157" r="K785">
        <f>(I785-J785)/10</f>
        <v>0</v>
      </c>
      <c s="157" r="L785">
        <v>255</v>
      </c>
      <c s="157" r="M785"/>
      <c s="157" r="N785"/>
      <c s="157" r="O785"/>
    </row>
    <row customHeight="1" r="786" ht="15.0">
      <c t="s" s="157" r="A786">
        <v>208</v>
      </c>
      <c s="157" r="B786">
        <v>38</v>
      </c>
      <c s="157" r="C786">
        <v>297</v>
      </c>
      <c t="s" s="157" r="D786">
        <v>2074</v>
      </c>
      <c t="s" s="157" r="E786">
        <v>823</v>
      </c>
      <c t="s" s="157" r="F786">
        <v>2072</v>
      </c>
      <c t="s" s="100" r="G786">
        <v>2073</v>
      </c>
      <c t="s" s="100" r="H786">
        <v>1818</v>
      </c>
      <c s="100" r="I786"/>
      <c s="100" r="J786"/>
      <c s="157" r="K786">
        <f>(I786-J786)/10</f>
        <v>0</v>
      </c>
      <c s="157" r="L786">
        <v>255</v>
      </c>
      <c s="157" r="M786"/>
      <c s="157" r="N786"/>
      <c s="157" r="O786"/>
    </row>
    <row customHeight="1" r="787" ht="15.0">
      <c t="s" s="157" r="A787">
        <v>208</v>
      </c>
      <c s="157" r="B787">
        <v>38</v>
      </c>
      <c s="157" r="C787">
        <v>297</v>
      </c>
      <c t="s" s="157" r="D787">
        <v>2075</v>
      </c>
      <c t="s" s="157" r="E787">
        <v>830</v>
      </c>
      <c t="s" s="157" r="F787">
        <v>2076</v>
      </c>
      <c t="s" s="100" r="G787">
        <v>825</v>
      </c>
      <c t="s" s="100" r="H787">
        <v>826</v>
      </c>
      <c s="100" r="I787"/>
      <c s="100" r="J787"/>
      <c s="157" r="K787">
        <f>(I787-J787)/10</f>
        <v>0</v>
      </c>
      <c s="157" r="L787">
        <v>255</v>
      </c>
      <c s="157" r="M787"/>
      <c s="157" r="N787"/>
      <c s="157" r="O787"/>
    </row>
    <row customHeight="1" r="788" ht="15.0">
      <c t="s" s="157" r="A788">
        <v>208</v>
      </c>
      <c s="157" r="B788">
        <v>38</v>
      </c>
      <c s="157" r="C788">
        <v>297</v>
      </c>
      <c t="s" s="157" r="D788">
        <v>2077</v>
      </c>
      <c t="s" s="157" r="E788">
        <v>830</v>
      </c>
      <c t="s" s="157" r="F788">
        <v>2078</v>
      </c>
      <c t="s" s="100" r="G788">
        <v>980</v>
      </c>
      <c t="s" s="100" r="H788">
        <v>1791</v>
      </c>
      <c s="100" r="I788"/>
      <c s="100" r="J788"/>
      <c s="157" r="K788">
        <f>(I788-J788)/10</f>
        <v>0</v>
      </c>
      <c s="157" r="L788">
        <v>0</v>
      </c>
      <c s="157" r="M788"/>
      <c s="157" r="N788"/>
      <c s="157" r="O788"/>
    </row>
    <row customHeight="1" r="789" ht="15.0">
      <c t="s" s="157" r="A789">
        <v>208</v>
      </c>
      <c s="157" r="B789">
        <v>38</v>
      </c>
      <c s="157" r="C789">
        <v>297</v>
      </c>
      <c t="s" s="157" r="D789">
        <v>2079</v>
      </c>
      <c t="s" s="157" r="E789">
        <v>830</v>
      </c>
      <c t="s" s="157" r="F789">
        <v>2080</v>
      </c>
      <c t="s" s="100" r="G789">
        <v>825</v>
      </c>
      <c t="s" s="100" r="H789">
        <v>826</v>
      </c>
      <c s="100" r="I789"/>
      <c s="100" r="J789"/>
      <c s="157" r="K789">
        <f>(I789-J789)/10</f>
        <v>0</v>
      </c>
      <c s="157" r="L789">
        <v>255</v>
      </c>
      <c s="157" r="M789"/>
      <c s="157" r="N789"/>
      <c s="157" r="O789"/>
    </row>
    <row customHeight="1" r="790" ht="15.0">
      <c t="s" s="157" r="A790">
        <v>208</v>
      </c>
      <c s="157" r="B790">
        <v>38</v>
      </c>
      <c s="157" r="C790">
        <v>297</v>
      </c>
      <c t="s" s="157" r="D790">
        <v>2081</v>
      </c>
      <c t="s" s="157" r="E790">
        <v>830</v>
      </c>
      <c t="s" s="157" r="F790">
        <v>2082</v>
      </c>
      <c t="s" s="100" r="G790">
        <v>825</v>
      </c>
      <c t="s" s="100" r="H790">
        <v>826</v>
      </c>
      <c s="100" r="I790"/>
      <c s="100" r="J790"/>
      <c s="157" r="K790">
        <f>(I790-J790)/10</f>
        <v>0</v>
      </c>
      <c s="157" r="L790">
        <v>255</v>
      </c>
      <c s="157" r="M790"/>
      <c s="157" r="N790"/>
      <c s="157" r="O790"/>
    </row>
    <row customHeight="1" r="791" ht="15.0">
      <c t="s" s="157" r="A791">
        <v>208</v>
      </c>
      <c s="157" r="B791">
        <v>38</v>
      </c>
      <c s="157" r="C791">
        <v>297</v>
      </c>
      <c t="s" s="157" r="D791">
        <v>2083</v>
      </c>
      <c t="s" s="157" r="E791">
        <v>830</v>
      </c>
      <c t="s" s="157" r="F791">
        <v>2084</v>
      </c>
      <c t="s" s="100" r="G791">
        <v>826</v>
      </c>
      <c t="s" s="100" r="H791">
        <v>825</v>
      </c>
      <c s="100" r="I791"/>
      <c s="100" r="J791"/>
      <c s="157" r="K791">
        <f>(I791-J791)/10</f>
        <v>0</v>
      </c>
      <c s="157" r="L791">
        <v>0</v>
      </c>
      <c s="157" r="M791"/>
      <c s="157" r="N791"/>
      <c s="157" r="O791"/>
    </row>
    <row customHeight="1" r="792" ht="15.0">
      <c t="s" s="157" r="A792">
        <v>208</v>
      </c>
      <c s="157" r="B792">
        <v>38</v>
      </c>
      <c s="157" r="C792">
        <v>297</v>
      </c>
      <c t="s" s="157" r="D792">
        <v>2085</v>
      </c>
      <c t="s" s="157" r="E792">
        <v>830</v>
      </c>
      <c t="s" s="157" r="F792">
        <v>2086</v>
      </c>
      <c t="s" s="100" r="G792">
        <v>825</v>
      </c>
      <c t="s" s="100" r="H792">
        <v>826</v>
      </c>
      <c s="100" r="I792"/>
      <c s="100" r="J792"/>
      <c s="157" r="K792">
        <f>(I792-J792)/10</f>
        <v>0</v>
      </c>
      <c s="157" r="L792">
        <v>255</v>
      </c>
      <c s="157" r="M792"/>
      <c s="157" r="N792"/>
      <c s="157" r="O792"/>
    </row>
    <row customHeight="1" r="793" ht="15.0">
      <c t="s" s="157" r="A793">
        <v>208</v>
      </c>
      <c s="157" r="B793">
        <v>38</v>
      </c>
      <c s="157" r="C793">
        <v>297</v>
      </c>
      <c t="s" s="157" r="D793">
        <v>2087</v>
      </c>
      <c t="s" s="157" r="E793">
        <v>830</v>
      </c>
      <c t="s" s="157" r="F793">
        <v>2088</v>
      </c>
      <c t="s" s="100" r="G793">
        <v>825</v>
      </c>
      <c t="s" s="100" r="H793">
        <v>826</v>
      </c>
      <c s="100" r="I793"/>
      <c s="100" r="J793"/>
      <c s="157" r="K793">
        <f>(I793-J793)/10</f>
        <v>0</v>
      </c>
      <c s="157" r="L793">
        <v>255</v>
      </c>
      <c s="157" r="M793"/>
      <c s="157" r="N793"/>
      <c s="157" r="O793"/>
    </row>
    <row customHeight="1" r="794" ht="15.0">
      <c t="s" s="157" r="A794">
        <v>208</v>
      </c>
      <c s="157" r="B794">
        <v>38</v>
      </c>
      <c s="157" r="C794">
        <v>297</v>
      </c>
      <c t="s" s="157" r="D794">
        <v>2089</v>
      </c>
      <c t="s" s="157" r="E794">
        <v>830</v>
      </c>
      <c t="s" s="157" r="F794">
        <v>2076</v>
      </c>
      <c t="s" s="100" r="G794">
        <v>825</v>
      </c>
      <c t="s" s="100" r="H794">
        <v>826</v>
      </c>
      <c s="100" r="I794"/>
      <c s="100" r="J794"/>
      <c s="157" r="K794">
        <f>(I794-J794)/10</f>
        <v>0</v>
      </c>
      <c s="157" r="L794">
        <v>255</v>
      </c>
      <c s="157" r="M794"/>
      <c s="157" r="N794"/>
      <c s="157" r="O794"/>
    </row>
    <row customHeight="1" r="795" ht="15.0">
      <c t="s" s="157" r="A795">
        <v>208</v>
      </c>
      <c s="157" r="B795">
        <v>38</v>
      </c>
      <c s="157" r="C795">
        <v>297</v>
      </c>
      <c t="s" s="157" r="D795">
        <v>2090</v>
      </c>
      <c t="s" s="157" r="E795">
        <v>830</v>
      </c>
      <c t="s" s="157" r="F795">
        <v>2078</v>
      </c>
      <c t="s" s="100" r="G795">
        <v>980</v>
      </c>
      <c t="s" s="100" r="H795">
        <v>1791</v>
      </c>
      <c s="100" r="I795"/>
      <c s="100" r="J795"/>
      <c s="157" r="K795">
        <f>(I795-J795)/10</f>
        <v>0</v>
      </c>
      <c s="157" r="L795">
        <v>0</v>
      </c>
      <c s="157" r="M795"/>
      <c s="157" r="N795"/>
      <c s="157" r="O795"/>
    </row>
    <row customHeight="1" r="796" ht="15.0">
      <c t="s" s="157" r="A796">
        <v>208</v>
      </c>
      <c s="157" r="B796">
        <v>38</v>
      </c>
      <c s="157" r="C796">
        <v>297</v>
      </c>
      <c t="s" s="157" r="D796">
        <v>2091</v>
      </c>
      <c t="s" s="157" r="E796">
        <v>830</v>
      </c>
      <c t="s" s="157" r="F796">
        <v>2080</v>
      </c>
      <c t="s" s="100" r="G796">
        <v>825</v>
      </c>
      <c t="s" s="100" r="H796">
        <v>826</v>
      </c>
      <c s="100" r="I796"/>
      <c s="100" r="J796"/>
      <c s="157" r="K796">
        <f>(I796-J796)/10</f>
        <v>0</v>
      </c>
      <c s="157" r="L796">
        <v>255</v>
      </c>
      <c s="157" r="M796"/>
      <c s="157" r="N796"/>
      <c s="157" r="O796"/>
    </row>
    <row customHeight="1" r="797" ht="15.0">
      <c t="s" s="157" r="A797">
        <v>208</v>
      </c>
      <c s="157" r="B797">
        <v>38</v>
      </c>
      <c s="157" r="C797">
        <v>297</v>
      </c>
      <c t="s" s="157" r="D797">
        <v>2092</v>
      </c>
      <c t="s" s="157" r="E797">
        <v>830</v>
      </c>
      <c t="s" s="157" r="F797">
        <v>2082</v>
      </c>
      <c t="s" s="100" r="G797">
        <v>825</v>
      </c>
      <c t="s" s="100" r="H797">
        <v>826</v>
      </c>
      <c s="100" r="I797"/>
      <c s="100" r="J797"/>
      <c s="157" r="K797">
        <f>(I797-J797)/10</f>
        <v>0</v>
      </c>
      <c s="157" r="L797">
        <v>255</v>
      </c>
      <c s="157" r="M797"/>
      <c s="157" r="N797"/>
      <c s="157" r="O797"/>
    </row>
    <row customHeight="1" r="798" ht="15.0">
      <c t="s" s="157" r="A798">
        <v>208</v>
      </c>
      <c s="157" r="B798">
        <v>38</v>
      </c>
      <c s="157" r="C798">
        <v>297</v>
      </c>
      <c t="s" s="157" r="D798">
        <v>2093</v>
      </c>
      <c t="s" s="157" r="E798">
        <v>830</v>
      </c>
      <c t="s" s="157" r="F798">
        <v>2094</v>
      </c>
      <c t="s" s="100" r="G798">
        <v>980</v>
      </c>
      <c t="s" s="100" r="H798">
        <v>1791</v>
      </c>
      <c s="100" r="I798"/>
      <c s="100" r="J798"/>
      <c s="157" r="K798">
        <f>(I798-J798)/10</f>
        <v>0</v>
      </c>
      <c s="157" r="L798">
        <v>0</v>
      </c>
      <c s="157" r="M798"/>
      <c s="157" r="N798"/>
      <c s="157" r="O798"/>
    </row>
    <row customHeight="1" r="799" ht="15.0">
      <c t="s" s="157" r="A799">
        <v>208</v>
      </c>
      <c s="157" r="B799">
        <v>38</v>
      </c>
      <c s="157" r="C799">
        <v>297</v>
      </c>
      <c t="s" s="157" r="D799">
        <v>2095</v>
      </c>
      <c t="s" s="157" r="E799">
        <v>830</v>
      </c>
      <c t="s" s="157" r="F799">
        <v>2086</v>
      </c>
      <c t="s" s="100" r="G799">
        <v>825</v>
      </c>
      <c t="s" s="100" r="H799">
        <v>826</v>
      </c>
      <c s="100" r="I799"/>
      <c s="100" r="J799"/>
      <c s="157" r="K799">
        <f>(I799-J799)/10</f>
        <v>0</v>
      </c>
      <c s="157" r="L799">
        <v>255</v>
      </c>
      <c s="157" r="M799"/>
      <c s="157" r="N799"/>
      <c s="157" r="O799"/>
    </row>
    <row customHeight="1" r="800" ht="15.0">
      <c t="s" s="157" r="A800">
        <v>208</v>
      </c>
      <c s="157" r="B800">
        <v>38</v>
      </c>
      <c s="157" r="C800">
        <v>297</v>
      </c>
      <c t="s" s="157" r="D800">
        <v>2096</v>
      </c>
      <c t="s" s="157" r="E800">
        <v>830</v>
      </c>
      <c t="s" s="157" r="F800">
        <v>2088</v>
      </c>
      <c t="s" s="100" r="G800">
        <v>825</v>
      </c>
      <c t="s" s="100" r="H800">
        <v>826</v>
      </c>
      <c s="100" r="I800"/>
      <c s="100" r="J800"/>
      <c s="157" r="K800">
        <f>(I800-J800)/10</f>
        <v>0</v>
      </c>
      <c s="157" r="L800">
        <v>255</v>
      </c>
      <c s="157" r="M800"/>
      <c s="157" r="N800"/>
      <c s="157" r="O800"/>
    </row>
    <row customHeight="1" r="801" ht="15.0">
      <c s="157" r="A801"/>
      <c s="157" r="B801"/>
      <c s="157" r="C801"/>
      <c s="157" r="D801"/>
      <c s="157" r="E801"/>
      <c s="157" r="F801"/>
      <c s="100" r="G801"/>
      <c s="100" r="H801"/>
      <c s="100" r="I801"/>
      <c s="100" r="J801"/>
      <c s="157" r="K801">
        <f>(I801-J801)/10</f>
        <v>0</v>
      </c>
      <c s="157" r="L801"/>
      <c s="157" r="M801"/>
      <c s="157" r="N801"/>
      <c s="157" r="O801"/>
    </row>
    <row customHeight="1" r="802" ht="15.0">
      <c t="s" s="157" r="A802">
        <v>213</v>
      </c>
      <c s="157" r="B802">
        <v>39</v>
      </c>
      <c s="157" r="C802">
        <v>284</v>
      </c>
      <c t="s" s="157" r="D802">
        <v>2097</v>
      </c>
      <c t="s" s="157" r="E802">
        <v>802</v>
      </c>
      <c t="s" s="157" r="F802">
        <v>1899</v>
      </c>
      <c s="100" r="G802">
        <v>-10</v>
      </c>
      <c s="100" r="H802">
        <v>10</v>
      </c>
      <c s="100" r="I802">
        <v>10</v>
      </c>
      <c s="100" r="J802">
        <v>0</v>
      </c>
      <c s="157" r="K802">
        <f>(I802-J802)/10</f>
        <v>1</v>
      </c>
      <c s="157" r="L802"/>
      <c s="157" r="M802"/>
      <c s="157" r="N802"/>
      <c s="157" r="O802"/>
    </row>
    <row customHeight="1" r="803" ht="15.0">
      <c t="s" s="157" r="A803">
        <v>213</v>
      </c>
      <c s="157" r="B803">
        <v>39</v>
      </c>
      <c s="157" r="C803">
        <v>284</v>
      </c>
      <c t="s" s="157" r="D803">
        <v>2098</v>
      </c>
      <c t="s" s="157" r="E803">
        <v>814</v>
      </c>
      <c t="s" s="157" r="F803">
        <v>1902</v>
      </c>
      <c s="100" r="G803">
        <v>-10.1</v>
      </c>
      <c s="100" r="H803">
        <v>10.1</v>
      </c>
      <c s="100" r="I803">
        <v>10.1</v>
      </c>
      <c s="100" r="J803">
        <v>0</v>
      </c>
      <c s="157" r="K803">
        <f>(I803-J803)/10</f>
        <v>1.01</v>
      </c>
      <c s="157" r="L803"/>
      <c s="157" r="M803"/>
      <c s="157" r="N803"/>
      <c s="157" r="O803"/>
    </row>
    <row customHeight="1" r="804" ht="15.0">
      <c t="s" s="157" r="A804">
        <v>213</v>
      </c>
      <c s="157" r="B804">
        <v>39</v>
      </c>
      <c s="157" r="C804">
        <v>284</v>
      </c>
      <c t="s" s="157" r="D804">
        <v>2099</v>
      </c>
      <c t="s" s="157" r="E804">
        <v>823</v>
      </c>
      <c t="s" s="157" r="F804">
        <v>1905</v>
      </c>
      <c t="s" s="100" r="G804">
        <v>1005</v>
      </c>
      <c t="s" s="100" r="H804">
        <v>1006</v>
      </c>
      <c s="100" r="I804"/>
      <c s="100" r="J804"/>
      <c s="157" r="K804">
        <f>(I804-J804)/10</f>
        <v>0</v>
      </c>
      <c s="157" r="L804">
        <v>0</v>
      </c>
      <c s="157" r="M804"/>
      <c s="157" r="N804"/>
      <c s="157" r="O804"/>
    </row>
    <row customHeight="1" r="805" ht="15.0">
      <c t="s" s="157" r="A805">
        <v>213</v>
      </c>
      <c s="157" r="B805">
        <v>39</v>
      </c>
      <c s="157" r="C805">
        <v>284</v>
      </c>
      <c t="s" s="157" r="D805">
        <v>2100</v>
      </c>
      <c t="s" s="157" r="E805">
        <v>823</v>
      </c>
      <c t="s" s="157" r="F805">
        <v>1907</v>
      </c>
      <c t="s" s="100" r="G805">
        <v>825</v>
      </c>
      <c t="s" s="100" r="H805">
        <v>826</v>
      </c>
      <c s="100" r="I805"/>
      <c s="100" r="J805"/>
      <c s="157" r="K805">
        <f>(I805-J805)/10</f>
        <v>0</v>
      </c>
      <c s="157" r="L805">
        <v>0</v>
      </c>
      <c s="157" r="M805"/>
      <c s="157" r="N805"/>
      <c s="157" r="O805"/>
    </row>
    <row customHeight="1" r="806" ht="15.0">
      <c t="s" s="157" r="A806">
        <v>213</v>
      </c>
      <c s="157" r="B806">
        <v>39</v>
      </c>
      <c s="157" r="C806">
        <v>284</v>
      </c>
      <c t="s" s="157" r="D806">
        <v>2101</v>
      </c>
      <c t="s" s="157" r="E806">
        <v>823</v>
      </c>
      <c t="s" s="157" r="F806">
        <v>1936</v>
      </c>
      <c t="s" s="100" r="G806">
        <v>889</v>
      </c>
      <c t="s" s="100" r="H806">
        <v>890</v>
      </c>
      <c s="100" r="I806"/>
      <c s="100" r="J806"/>
      <c s="157" r="K806">
        <f>(I806-J806)/10</f>
        <v>0</v>
      </c>
      <c s="157" r="L806">
        <v>255</v>
      </c>
      <c s="157" r="M806"/>
      <c s="157" r="N806"/>
      <c s="157" r="O806"/>
    </row>
    <row customHeight="1" r="807" ht="15.0">
      <c t="s" s="157" r="A807">
        <v>213</v>
      </c>
      <c s="157" r="B807">
        <v>39</v>
      </c>
      <c s="157" r="C807">
        <v>284</v>
      </c>
      <c t="s" s="157" r="D807">
        <v>2102</v>
      </c>
      <c t="s" s="157" r="E807">
        <v>823</v>
      </c>
      <c t="s" s="157" r="F807">
        <v>1936</v>
      </c>
      <c t="s" s="100" r="G807">
        <v>889</v>
      </c>
      <c t="s" s="100" r="H807">
        <v>890</v>
      </c>
      <c s="100" r="I807"/>
      <c s="100" r="J807"/>
      <c s="157" r="K807">
        <f>(I807-J807)/10</f>
        <v>0</v>
      </c>
      <c s="157" r="L807">
        <v>255</v>
      </c>
      <c s="157" r="M807"/>
      <c s="157" r="N807"/>
      <c s="157" r="O807"/>
    </row>
    <row customHeight="1" r="808" ht="15.0">
      <c t="s" s="157" r="A808">
        <v>213</v>
      </c>
      <c s="157" r="B808">
        <v>39</v>
      </c>
      <c s="157" r="C808">
        <v>284</v>
      </c>
      <c t="s" s="157" r="D808">
        <v>2103</v>
      </c>
      <c t="s" s="157" r="E808">
        <v>830</v>
      </c>
      <c t="s" s="157" r="F808">
        <v>1926</v>
      </c>
      <c t="s" s="100" r="G808">
        <v>1005</v>
      </c>
      <c t="s" s="100" r="H808">
        <v>1006</v>
      </c>
      <c s="100" r="I808"/>
      <c s="100" r="J808"/>
      <c s="157" r="K808">
        <f>(I808-J808)/10</f>
        <v>0</v>
      </c>
      <c s="157" r="L808">
        <v>0</v>
      </c>
      <c s="157" r="M808"/>
      <c s="157" r="N808"/>
      <c s="157" r="O808"/>
    </row>
    <row customHeight="1" r="809" ht="15.0">
      <c t="s" s="157" r="A809">
        <v>213</v>
      </c>
      <c s="157" r="B809">
        <v>39</v>
      </c>
      <c s="157" r="C809">
        <v>284</v>
      </c>
      <c t="s" s="157" r="D809">
        <v>2104</v>
      </c>
      <c t="s" s="157" r="E809">
        <v>830</v>
      </c>
      <c t="s" s="157" r="F809">
        <v>1928</v>
      </c>
      <c t="s" s="100" r="G809">
        <v>1006</v>
      </c>
      <c t="s" s="100" r="H809">
        <v>1005</v>
      </c>
      <c s="100" r="I809"/>
      <c s="100" r="J809"/>
      <c s="157" r="K809">
        <f>(I809-J809)/10</f>
        <v>0</v>
      </c>
      <c s="157" r="L809">
        <v>255</v>
      </c>
      <c s="157" r="M809"/>
      <c s="157" r="N809"/>
      <c s="157" r="O809"/>
    </row>
    <row customHeight="1" r="810" ht="15.0">
      <c t="s" s="157" r="A810">
        <v>213</v>
      </c>
      <c s="157" r="B810">
        <v>39</v>
      </c>
      <c s="157" r="C810">
        <v>284</v>
      </c>
      <c t="s" s="157" r="D810">
        <v>2105</v>
      </c>
      <c t="s" s="157" r="E810">
        <v>830</v>
      </c>
      <c t="s" s="157" r="F810">
        <v>1915</v>
      </c>
      <c t="s" s="100" r="G810">
        <v>980</v>
      </c>
      <c t="s" s="100" r="H810">
        <v>1916</v>
      </c>
      <c s="100" r="I810"/>
      <c s="100" r="J810"/>
      <c s="157" r="K810">
        <f>(I810-J810)/10</f>
        <v>0</v>
      </c>
      <c s="157" r="L810">
        <v>0</v>
      </c>
      <c s="157" r="M810"/>
      <c s="157" r="N810"/>
      <c s="157" r="O810"/>
    </row>
    <row customHeight="1" r="811" ht="15.0">
      <c t="s" s="157" r="A811">
        <v>213</v>
      </c>
      <c s="157" r="B811">
        <v>39</v>
      </c>
      <c s="157" r="C811">
        <v>284</v>
      </c>
      <c t="s" s="157" r="D811">
        <v>2106</v>
      </c>
      <c t="s" s="157" r="E811">
        <v>830</v>
      </c>
      <c t="s" s="157" r="F811">
        <v>1931</v>
      </c>
      <c t="s" s="100" r="G811">
        <v>980</v>
      </c>
      <c t="s" s="100" r="H811">
        <v>1916</v>
      </c>
      <c s="100" r="I811"/>
      <c s="100" r="J811"/>
      <c s="157" r="K811">
        <f>(I811-J811)/10</f>
        <v>0</v>
      </c>
      <c s="157" r="L811">
        <v>0</v>
      </c>
      <c s="157" r="M811"/>
      <c s="157" r="N811"/>
      <c s="157" r="O811"/>
    </row>
    <row customHeight="1" r="812" ht="15.0">
      <c t="s" s="157" r="A812">
        <v>213</v>
      </c>
      <c s="157" r="B812">
        <v>39</v>
      </c>
      <c s="157" r="C812">
        <v>284</v>
      </c>
      <c t="s" s="157" r="D812">
        <v>2107</v>
      </c>
      <c t="s" s="157" r="E812">
        <v>830</v>
      </c>
      <c t="s" s="157" r="F812">
        <v>1922</v>
      </c>
      <c t="s" s="100" r="G812">
        <v>847</v>
      </c>
      <c t="s" s="100" r="H812">
        <v>848</v>
      </c>
      <c s="100" r="I812"/>
      <c s="100" r="J812"/>
      <c s="157" r="K812">
        <f>(I812-J812)/10</f>
        <v>0</v>
      </c>
      <c s="157" r="L812">
        <v>255</v>
      </c>
      <c s="157" r="M812"/>
      <c s="157" r="N812"/>
      <c s="157" r="O812"/>
    </row>
    <row customHeight="1" r="813" ht="15.0">
      <c t="s" s="157" r="A813">
        <v>213</v>
      </c>
      <c s="157" r="B813">
        <v>39</v>
      </c>
      <c s="157" r="C813">
        <v>284</v>
      </c>
      <c t="s" s="157" r="D813">
        <v>2108</v>
      </c>
      <c t="s" s="157" r="E813">
        <v>830</v>
      </c>
      <c t="s" s="157" r="F813">
        <v>1922</v>
      </c>
      <c t="s" s="100" r="G813">
        <v>847</v>
      </c>
      <c t="s" s="100" r="H813">
        <v>848</v>
      </c>
      <c s="100" r="I813"/>
      <c s="100" r="J813"/>
      <c s="157" r="K813">
        <f>(I813-J813)/10</f>
        <v>0</v>
      </c>
      <c s="157" r="L813">
        <v>255</v>
      </c>
      <c s="157" r="M813"/>
      <c s="157" r="N813"/>
      <c s="157" r="O813"/>
    </row>
    <row customHeight="1" r="814" ht="15.0">
      <c t="s" s="157" r="A814">
        <v>213</v>
      </c>
      <c s="157" r="B814">
        <v>39</v>
      </c>
      <c s="157" r="C814">
        <v>284</v>
      </c>
      <c t="s" s="157" r="D814">
        <v>2109</v>
      </c>
      <c t="s" s="157" r="E814">
        <v>830</v>
      </c>
      <c t="s" s="157" r="F814">
        <v>1924</v>
      </c>
      <c t="s" s="100" r="G814">
        <v>825</v>
      </c>
      <c t="s" s="100" r="H814">
        <v>826</v>
      </c>
      <c s="100" r="I814"/>
      <c s="100" r="J814"/>
      <c s="157" r="K814">
        <f>(I814-J814)/10</f>
        <v>0</v>
      </c>
      <c s="157" r="L814">
        <v>255</v>
      </c>
      <c s="157" r="M814"/>
      <c s="157" r="N814"/>
      <c s="157" r="O814"/>
    </row>
    <row customHeight="1" r="815" ht="15.0">
      <c t="s" s="157" r="A815">
        <v>213</v>
      </c>
      <c s="157" r="B815">
        <v>39</v>
      </c>
      <c s="157" r="C815">
        <v>284</v>
      </c>
      <c t="s" s="157" r="D815">
        <v>2110</v>
      </c>
      <c t="s" s="157" r="E815">
        <v>830</v>
      </c>
      <c t="s" s="157" r="F815">
        <v>1802</v>
      </c>
      <c t="s" s="100" r="G815">
        <v>825</v>
      </c>
      <c t="s" s="100" r="H815">
        <v>826</v>
      </c>
      <c s="100" r="I815"/>
      <c s="100" r="J815"/>
      <c s="157" r="K815">
        <f>(I815-J815)/10</f>
        <v>0</v>
      </c>
      <c s="157" r="L815">
        <v>255</v>
      </c>
      <c s="157" r="M815"/>
      <c s="157" r="N815"/>
      <c s="157" r="O815"/>
    </row>
    <row customHeight="1" r="816" ht="15.0">
      <c t="s" s="157" r="A816">
        <v>213</v>
      </c>
      <c s="157" r="B816">
        <v>39</v>
      </c>
      <c s="157" r="C816">
        <v>284</v>
      </c>
      <c t="s" s="157" r="D816">
        <v>2111</v>
      </c>
      <c t="s" s="157" r="E816">
        <v>830</v>
      </c>
      <c t="s" s="157" r="F816">
        <v>1941</v>
      </c>
      <c t="s" s="100" r="G816">
        <v>889</v>
      </c>
      <c t="s" s="100" r="H816">
        <v>890</v>
      </c>
      <c s="100" r="I816"/>
      <c s="100" r="J816"/>
      <c s="157" r="K816">
        <f>(I816-J816)/10</f>
        <v>0</v>
      </c>
      <c s="157" r="L816">
        <v>255</v>
      </c>
      <c s="157" r="M816"/>
      <c s="157" r="N816"/>
      <c s="157" r="O816"/>
    </row>
    <row customHeight="1" r="817" ht="15.0">
      <c t="s" s="157" r="A817">
        <v>213</v>
      </c>
      <c s="157" r="B817">
        <v>39</v>
      </c>
      <c s="157" r="C817">
        <v>284</v>
      </c>
      <c t="s" s="157" r="D817">
        <v>2112</v>
      </c>
      <c t="s" s="157" r="E817">
        <v>830</v>
      </c>
      <c t="s" s="157" r="F817">
        <v>1943</v>
      </c>
      <c t="s" s="100" r="G817">
        <v>890</v>
      </c>
      <c t="s" s="100" r="H817">
        <v>889</v>
      </c>
      <c s="100" r="I817"/>
      <c s="100" r="J817"/>
      <c s="157" r="K817">
        <f>(I817-J817)/10</f>
        <v>0</v>
      </c>
      <c s="157" r="L817">
        <v>0</v>
      </c>
      <c s="157" r="M817"/>
      <c s="157" r="N817"/>
      <c s="157" r="O817"/>
    </row>
    <row customHeight="1" r="818" ht="15.0">
      <c t="s" s="157" r="A818">
        <v>213</v>
      </c>
      <c s="157" r="B818">
        <v>39</v>
      </c>
      <c s="157" r="C818">
        <v>284</v>
      </c>
      <c t="s" s="157" r="D818">
        <v>2113</v>
      </c>
      <c t="s" s="157" r="E818">
        <v>830</v>
      </c>
      <c t="s" s="157" r="F818">
        <v>1800</v>
      </c>
      <c t="s" s="100" r="G818">
        <v>1791</v>
      </c>
      <c t="s" s="100" r="H818">
        <v>980</v>
      </c>
      <c s="100" r="I818"/>
      <c s="100" r="J818"/>
      <c s="157" r="K818">
        <f>(I818-J818)/10</f>
        <v>0</v>
      </c>
      <c s="157" r="L818">
        <v>255</v>
      </c>
      <c s="157" r="M818"/>
      <c s="157" r="N818"/>
      <c s="157" r="O818"/>
    </row>
    <row customHeight="1" r="819" ht="15.0">
      <c t="s" s="157" r="A819">
        <v>213</v>
      </c>
      <c s="157" r="B819">
        <v>39</v>
      </c>
      <c s="157" r="C819">
        <v>284</v>
      </c>
      <c t="s" s="157" r="D819">
        <v>2114</v>
      </c>
      <c t="s" s="157" r="E819">
        <v>830</v>
      </c>
      <c t="s" s="157" r="F819">
        <v>1790</v>
      </c>
      <c t="s" s="100" r="G819">
        <v>1791</v>
      </c>
      <c t="s" s="100" r="H819">
        <v>980</v>
      </c>
      <c s="100" r="I819"/>
      <c s="100" r="J819"/>
      <c s="157" r="K819">
        <f>(I819-J819)/10</f>
        <v>0</v>
      </c>
      <c s="157" r="L819">
        <v>255</v>
      </c>
      <c s="157" r="M819"/>
      <c s="157" r="N819"/>
      <c s="157" r="O819"/>
    </row>
    <row customHeight="1" r="820" ht="15.0">
      <c t="s" s="157" r="A820">
        <v>213</v>
      </c>
      <c s="157" r="B820">
        <v>39</v>
      </c>
      <c s="157" r="C820">
        <v>284</v>
      </c>
      <c t="s" s="157" r="D820">
        <v>2115</v>
      </c>
      <c t="s" s="157" r="E820">
        <v>830</v>
      </c>
      <c t="s" s="157" r="F820">
        <v>1788</v>
      </c>
      <c t="s" s="100" r="G820">
        <v>847</v>
      </c>
      <c t="s" s="100" r="H820">
        <v>848</v>
      </c>
      <c s="100" r="I820"/>
      <c s="100" r="J820"/>
      <c s="157" r="K820">
        <f>(I820-J820)/10</f>
        <v>0</v>
      </c>
      <c s="157" r="L820">
        <v>255</v>
      </c>
      <c s="157" r="M820"/>
      <c s="157" r="N820"/>
      <c s="157" r="O820"/>
    </row>
    <row customHeight="1" r="821" ht="15.0">
      <c t="s" s="157" r="A821">
        <v>213</v>
      </c>
      <c s="157" r="B821">
        <v>39</v>
      </c>
      <c s="157" r="C821">
        <v>284</v>
      </c>
      <c t="s" s="157" r="D821">
        <v>2116</v>
      </c>
      <c t="s" s="157" r="E821">
        <v>830</v>
      </c>
      <c t="s" s="157" r="F821">
        <v>1802</v>
      </c>
      <c t="s" s="100" r="G821">
        <v>825</v>
      </c>
      <c t="s" s="100" r="H821">
        <v>826</v>
      </c>
      <c s="100" r="I821"/>
      <c s="100" r="J821"/>
      <c s="157" r="K821">
        <f>(I821-J821)/10</f>
        <v>0</v>
      </c>
      <c s="157" r="L821">
        <v>255</v>
      </c>
      <c s="157" r="M821"/>
      <c s="157" r="N821"/>
      <c s="157" r="O821"/>
    </row>
    <row customHeight="1" r="822" ht="15.0">
      <c t="s" s="157" r="A822">
        <v>213</v>
      </c>
      <c s="157" r="B822">
        <v>39</v>
      </c>
      <c s="157" r="C822">
        <v>284</v>
      </c>
      <c t="s" s="157" r="D822">
        <v>2117</v>
      </c>
      <c t="s" s="157" r="E822">
        <v>830</v>
      </c>
      <c t="s" s="157" r="F822">
        <v>1941</v>
      </c>
      <c t="s" s="100" r="G822">
        <v>889</v>
      </c>
      <c t="s" s="100" r="H822">
        <v>890</v>
      </c>
      <c s="100" r="I822"/>
      <c s="100" r="J822"/>
      <c s="157" r="K822">
        <f>(I822-J822)/10</f>
        <v>0</v>
      </c>
      <c s="157" r="L822">
        <v>255</v>
      </c>
      <c s="157" r="M822"/>
      <c s="157" r="N822"/>
      <c s="157" r="O822"/>
    </row>
    <row customHeight="1" r="823" ht="15.0">
      <c t="s" s="157" r="A823">
        <v>213</v>
      </c>
      <c s="157" r="B823">
        <v>39</v>
      </c>
      <c s="157" r="C823">
        <v>284</v>
      </c>
      <c t="s" s="157" r="D823">
        <v>2118</v>
      </c>
      <c t="s" s="157" r="E823">
        <v>830</v>
      </c>
      <c t="s" s="157" r="F823">
        <v>1943</v>
      </c>
      <c t="s" s="100" r="G823">
        <v>890</v>
      </c>
      <c t="s" s="100" r="H823">
        <v>889</v>
      </c>
      <c s="100" r="I823"/>
      <c s="100" r="J823"/>
      <c s="157" r="K823">
        <f>(I823-J823)/10</f>
        <v>0</v>
      </c>
      <c s="157" r="L823">
        <v>0</v>
      </c>
      <c s="157" r="M823"/>
      <c s="157" r="N823"/>
      <c s="157" r="O823"/>
    </row>
    <row customHeight="1" r="824" ht="15.0">
      <c t="s" s="157" r="A824">
        <v>213</v>
      </c>
      <c s="157" r="B824">
        <v>39</v>
      </c>
      <c s="157" r="C824">
        <v>284</v>
      </c>
      <c t="s" s="157" r="D824">
        <v>2119</v>
      </c>
      <c t="s" s="157" r="E824">
        <v>830</v>
      </c>
      <c t="s" s="157" r="F824">
        <v>1800</v>
      </c>
      <c t="s" s="100" r="G824">
        <v>1791</v>
      </c>
      <c t="s" s="100" r="H824">
        <v>980</v>
      </c>
      <c s="100" r="I824"/>
      <c s="100" r="J824"/>
      <c s="157" r="K824">
        <f>(I824-J824)/10</f>
        <v>0</v>
      </c>
      <c s="157" r="L824">
        <v>255</v>
      </c>
      <c s="157" r="M824"/>
      <c s="157" r="N824"/>
      <c s="157" r="O824"/>
    </row>
    <row customHeight="1" r="825" ht="15.0">
      <c t="s" s="157" r="A825">
        <v>213</v>
      </c>
      <c s="157" r="B825">
        <v>39</v>
      </c>
      <c s="157" r="C825">
        <v>284</v>
      </c>
      <c t="s" s="157" r="D825">
        <v>2120</v>
      </c>
      <c t="s" s="157" r="E825">
        <v>830</v>
      </c>
      <c t="s" s="157" r="F825">
        <v>1790</v>
      </c>
      <c t="s" s="100" r="G825">
        <v>1791</v>
      </c>
      <c t="s" s="100" r="H825">
        <v>980</v>
      </c>
      <c s="100" r="I825"/>
      <c s="100" r="J825"/>
      <c s="157" r="K825">
        <f>(I825-J825)/10</f>
        <v>0</v>
      </c>
      <c s="157" r="L825">
        <v>255</v>
      </c>
      <c s="157" r="M825"/>
      <c s="157" r="N825"/>
      <c s="157" r="O825"/>
    </row>
    <row customHeight="1" r="826" ht="15.0">
      <c t="s" s="157" r="A826">
        <v>213</v>
      </c>
      <c s="157" r="B826">
        <v>39</v>
      </c>
      <c s="157" r="C826">
        <v>284</v>
      </c>
      <c t="s" s="157" r="D826">
        <v>2121</v>
      </c>
      <c t="s" s="157" r="E826">
        <v>830</v>
      </c>
      <c t="s" s="157" r="F826">
        <v>1788</v>
      </c>
      <c t="s" s="100" r="G826">
        <v>847</v>
      </c>
      <c t="s" s="100" r="H826">
        <v>848</v>
      </c>
      <c s="100" r="I826"/>
      <c s="100" r="J826"/>
      <c s="157" r="K826">
        <f>(I826-J826)/10</f>
        <v>0</v>
      </c>
      <c s="157" r="L826">
        <v>255</v>
      </c>
      <c s="157" r="M826"/>
      <c s="157" r="N826"/>
      <c s="157" r="O826"/>
    </row>
    <row customHeight="1" r="827" ht="15.0">
      <c s="157" r="A827"/>
      <c s="157" r="B827"/>
      <c s="157" r="C827"/>
      <c s="157" r="D827"/>
      <c s="157" r="E827"/>
      <c s="157" r="F827"/>
      <c s="100" r="G827"/>
      <c s="100" r="H827"/>
      <c s="100" r="I827"/>
      <c s="100" r="J827"/>
      <c s="157" r="K827">
        <f>(I827-J827)/10</f>
        <v>0</v>
      </c>
      <c s="157" r="L827"/>
      <c s="157" r="M827"/>
      <c s="157" r="N827"/>
      <c s="157" r="O827"/>
    </row>
    <row customHeight="1" r="828" ht="15.0">
      <c t="s" s="157" r="A828">
        <v>224</v>
      </c>
      <c s="157" r="B828">
        <v>40</v>
      </c>
      <c s="157" r="C828">
        <v>285</v>
      </c>
      <c t="s" s="157" r="D828">
        <v>2122</v>
      </c>
      <c t="s" s="157" r="E828">
        <v>802</v>
      </c>
      <c t="s" s="157" r="F828">
        <v>1899</v>
      </c>
      <c s="100" r="G828">
        <v>-10</v>
      </c>
      <c s="100" r="H828">
        <v>10</v>
      </c>
      <c s="100" r="I828">
        <v>10</v>
      </c>
      <c s="100" r="J828">
        <v>0</v>
      </c>
      <c s="157" r="K828">
        <f>(I828-J828)/10</f>
        <v>1</v>
      </c>
      <c s="157" r="L828"/>
      <c s="157" r="M828"/>
      <c s="157" r="N828"/>
      <c s="157" r="O828"/>
    </row>
    <row customHeight="1" r="829" ht="15.0">
      <c t="s" s="157" r="A829">
        <v>224</v>
      </c>
      <c s="157" r="B829">
        <v>40</v>
      </c>
      <c s="157" r="C829">
        <v>285</v>
      </c>
      <c t="s" s="157" r="D829">
        <v>2123</v>
      </c>
      <c t="s" s="157" r="E829">
        <v>814</v>
      </c>
      <c t="s" s="157" r="F829">
        <v>1902</v>
      </c>
      <c s="100" r="G829">
        <v>-10.1</v>
      </c>
      <c s="100" r="H829">
        <v>10.1</v>
      </c>
      <c s="100" r="I829">
        <v>10.1</v>
      </c>
      <c s="100" r="J829">
        <v>0</v>
      </c>
      <c s="157" r="K829">
        <f>(I829-J829)/10</f>
        <v>1.01</v>
      </c>
      <c s="157" r="L829"/>
      <c s="157" r="M829"/>
      <c s="157" r="N829"/>
      <c s="157" r="O829"/>
    </row>
    <row customHeight="1" r="830" ht="15.0">
      <c t="s" s="157" r="A830">
        <v>224</v>
      </c>
      <c s="157" r="B830">
        <v>40</v>
      </c>
      <c s="157" r="C830">
        <v>285</v>
      </c>
      <c t="s" s="157" r="D830">
        <v>2124</v>
      </c>
      <c t="s" s="157" r="E830">
        <v>823</v>
      </c>
      <c t="s" s="157" r="F830">
        <v>1905</v>
      </c>
      <c t="s" s="100" r="G830">
        <v>1005</v>
      </c>
      <c t="s" s="100" r="H830">
        <v>1006</v>
      </c>
      <c s="100" r="I830"/>
      <c s="100" r="J830"/>
      <c s="157" r="K830">
        <f>(I830-J830)/10</f>
        <v>0</v>
      </c>
      <c s="157" r="L830">
        <v>0</v>
      </c>
      <c s="157" r="M830"/>
      <c s="157" r="N830"/>
      <c s="157" r="O830"/>
    </row>
    <row customHeight="1" r="831" ht="15.0">
      <c t="s" s="157" r="A831">
        <v>224</v>
      </c>
      <c s="157" r="B831">
        <v>40</v>
      </c>
      <c s="157" r="C831">
        <v>285</v>
      </c>
      <c t="s" s="157" r="D831">
        <v>2125</v>
      </c>
      <c t="s" s="157" r="E831">
        <v>823</v>
      </c>
      <c t="s" s="157" r="F831">
        <v>1907</v>
      </c>
      <c t="s" s="100" r="G831">
        <v>825</v>
      </c>
      <c t="s" s="100" r="H831">
        <v>826</v>
      </c>
      <c s="100" r="I831"/>
      <c s="100" r="J831"/>
      <c s="157" r="K831">
        <f>(I831-J831)/10</f>
        <v>0</v>
      </c>
      <c s="157" r="L831">
        <v>0</v>
      </c>
      <c s="157" r="M831"/>
      <c s="157" r="N831"/>
      <c s="157" r="O831"/>
    </row>
    <row customHeight="1" r="832" ht="15.0">
      <c t="s" s="157" r="A832">
        <v>224</v>
      </c>
      <c s="157" r="B832">
        <v>40</v>
      </c>
      <c s="157" r="C832">
        <v>285</v>
      </c>
      <c t="s" s="157" r="D832">
        <v>2126</v>
      </c>
      <c t="s" s="157" r="E832">
        <v>823</v>
      </c>
      <c t="s" s="157" r="F832">
        <v>1936</v>
      </c>
      <c t="s" s="100" r="G832">
        <v>889</v>
      </c>
      <c t="s" s="100" r="H832">
        <v>890</v>
      </c>
      <c s="100" r="I832"/>
      <c s="100" r="J832"/>
      <c s="157" r="K832">
        <f>(I832-J832)/10</f>
        <v>0</v>
      </c>
      <c s="157" r="L832">
        <v>255</v>
      </c>
      <c s="157" r="M832"/>
      <c s="157" r="N832"/>
      <c s="157" r="O832"/>
    </row>
    <row customHeight="1" r="833" ht="15.0">
      <c t="s" s="157" r="A833">
        <v>224</v>
      </c>
      <c s="157" r="B833">
        <v>40</v>
      </c>
      <c s="157" r="C833">
        <v>285</v>
      </c>
      <c t="s" s="157" r="D833">
        <v>2127</v>
      </c>
      <c t="s" s="157" r="E833">
        <v>823</v>
      </c>
      <c t="s" s="157" r="F833">
        <v>1936</v>
      </c>
      <c t="s" s="100" r="G833">
        <v>889</v>
      </c>
      <c t="s" s="100" r="H833">
        <v>890</v>
      </c>
      <c s="100" r="I833"/>
      <c s="100" r="J833"/>
      <c s="157" r="K833">
        <f>(I833-J833)/10</f>
        <v>0</v>
      </c>
      <c s="157" r="L833">
        <v>255</v>
      </c>
      <c s="157" r="M833"/>
      <c s="157" r="N833"/>
      <c s="157" r="O833"/>
    </row>
    <row customHeight="1" r="834" ht="15.0">
      <c t="s" s="157" r="A834">
        <v>224</v>
      </c>
      <c s="157" r="B834">
        <v>40</v>
      </c>
      <c s="157" r="C834">
        <v>285</v>
      </c>
      <c t="s" s="157" r="D834">
        <v>2128</v>
      </c>
      <c t="s" s="157" r="E834">
        <v>830</v>
      </c>
      <c t="s" s="157" r="F834">
        <v>1926</v>
      </c>
      <c t="s" s="100" r="G834">
        <v>1005</v>
      </c>
      <c t="s" s="100" r="H834">
        <v>1006</v>
      </c>
      <c s="100" r="I834"/>
      <c s="100" r="J834"/>
      <c s="157" r="K834">
        <f>(I834-J834)/10</f>
        <v>0</v>
      </c>
      <c s="157" r="L834">
        <v>0</v>
      </c>
      <c s="157" r="M834"/>
      <c s="157" r="N834"/>
      <c s="157" r="O834"/>
    </row>
    <row customHeight="1" r="835" ht="15.0">
      <c t="s" s="157" r="A835">
        <v>224</v>
      </c>
      <c s="157" r="B835">
        <v>40</v>
      </c>
      <c s="157" r="C835">
        <v>285</v>
      </c>
      <c t="s" s="157" r="D835">
        <v>2129</v>
      </c>
      <c t="s" s="157" r="E835">
        <v>830</v>
      </c>
      <c t="s" s="157" r="F835">
        <v>1928</v>
      </c>
      <c t="s" s="100" r="G835">
        <v>1006</v>
      </c>
      <c t="s" s="100" r="H835">
        <v>1005</v>
      </c>
      <c s="100" r="I835"/>
      <c s="100" r="J835"/>
      <c s="157" r="K835">
        <f>(I835-J835)/10</f>
        <v>0</v>
      </c>
      <c s="157" r="L835">
        <v>255</v>
      </c>
      <c s="157" r="M835"/>
      <c s="157" r="N835"/>
      <c s="157" r="O835"/>
    </row>
    <row customHeight="1" r="836" ht="15.0">
      <c t="s" s="157" r="A836">
        <v>224</v>
      </c>
      <c s="157" r="B836">
        <v>40</v>
      </c>
      <c s="157" r="C836">
        <v>285</v>
      </c>
      <c t="s" s="157" r="D836">
        <v>2130</v>
      </c>
      <c t="s" s="157" r="E836">
        <v>830</v>
      </c>
      <c t="s" s="157" r="F836">
        <v>1915</v>
      </c>
      <c t="s" s="100" r="G836">
        <v>980</v>
      </c>
      <c t="s" s="100" r="H836">
        <v>1916</v>
      </c>
      <c s="100" r="I836"/>
      <c s="100" r="J836"/>
      <c s="157" r="K836">
        <f>(I836-J836)/10</f>
        <v>0</v>
      </c>
      <c s="157" r="L836">
        <v>0</v>
      </c>
      <c s="157" r="M836"/>
      <c s="157" r="N836"/>
      <c s="157" r="O836"/>
    </row>
    <row customHeight="1" r="837" ht="15.0">
      <c t="s" s="157" r="A837">
        <v>224</v>
      </c>
      <c s="157" r="B837">
        <v>40</v>
      </c>
      <c s="157" r="C837">
        <v>285</v>
      </c>
      <c t="s" s="157" r="D837">
        <v>2131</v>
      </c>
      <c t="s" s="157" r="E837">
        <v>830</v>
      </c>
      <c t="s" s="157" r="F837">
        <v>1931</v>
      </c>
      <c t="s" s="100" r="G837">
        <v>980</v>
      </c>
      <c t="s" s="100" r="H837">
        <v>1916</v>
      </c>
      <c s="100" r="I837"/>
      <c s="100" r="J837"/>
      <c s="157" r="K837">
        <f>(I837-J837)/10</f>
        <v>0</v>
      </c>
      <c s="157" r="L837">
        <v>0</v>
      </c>
      <c s="157" r="M837"/>
      <c s="157" r="N837"/>
      <c s="157" r="O837"/>
    </row>
    <row customHeight="1" r="838" ht="15.0">
      <c t="s" s="157" r="A838">
        <v>224</v>
      </c>
      <c s="157" r="B838">
        <v>40</v>
      </c>
      <c s="157" r="C838">
        <v>285</v>
      </c>
      <c t="s" s="157" r="D838">
        <v>2132</v>
      </c>
      <c t="s" s="157" r="E838">
        <v>830</v>
      </c>
      <c t="s" s="157" r="F838">
        <v>1922</v>
      </c>
      <c t="s" s="100" r="G838">
        <v>847</v>
      </c>
      <c t="s" s="100" r="H838">
        <v>848</v>
      </c>
      <c s="100" r="I838"/>
      <c s="100" r="J838"/>
      <c s="157" r="K838">
        <f>(I838-J838)/10</f>
        <v>0</v>
      </c>
      <c s="157" r="L838">
        <v>255</v>
      </c>
      <c s="157" r="M838"/>
      <c s="157" r="N838"/>
      <c s="157" r="O838"/>
    </row>
    <row customHeight="1" r="839" ht="15.0">
      <c t="s" s="157" r="A839">
        <v>224</v>
      </c>
      <c s="157" r="B839">
        <v>40</v>
      </c>
      <c s="157" r="C839">
        <v>285</v>
      </c>
      <c t="s" s="157" r="D839">
        <v>2133</v>
      </c>
      <c t="s" s="157" r="E839">
        <v>830</v>
      </c>
      <c t="s" s="157" r="F839">
        <v>1922</v>
      </c>
      <c t="s" s="100" r="G839">
        <v>847</v>
      </c>
      <c t="s" s="100" r="H839">
        <v>848</v>
      </c>
      <c s="100" r="I839"/>
      <c s="100" r="J839"/>
      <c s="157" r="K839">
        <f>(I839-J839)/10</f>
        <v>0</v>
      </c>
      <c s="157" r="L839">
        <v>255</v>
      </c>
      <c s="157" r="M839"/>
      <c s="157" r="N839"/>
      <c s="157" r="O839"/>
    </row>
    <row customHeight="1" r="840" ht="15.0">
      <c t="s" s="157" r="A840">
        <v>224</v>
      </c>
      <c s="157" r="B840">
        <v>40</v>
      </c>
      <c s="157" r="C840">
        <v>285</v>
      </c>
      <c t="s" s="157" r="D840">
        <v>2134</v>
      </c>
      <c t="s" s="157" r="E840">
        <v>830</v>
      </c>
      <c t="s" s="157" r="F840">
        <v>1924</v>
      </c>
      <c t="s" s="100" r="G840">
        <v>825</v>
      </c>
      <c t="s" s="100" r="H840">
        <v>826</v>
      </c>
      <c s="100" r="I840"/>
      <c s="100" r="J840"/>
      <c s="157" r="K840">
        <f>(I840-J840)/10</f>
        <v>0</v>
      </c>
      <c s="157" r="L840">
        <v>255</v>
      </c>
      <c s="157" r="M840"/>
      <c s="157" r="N840"/>
      <c s="157" r="O840"/>
    </row>
    <row customHeight="1" r="841" ht="15.0">
      <c t="s" s="157" r="A841">
        <v>224</v>
      </c>
      <c s="157" r="B841">
        <v>40</v>
      </c>
      <c s="157" r="C841">
        <v>285</v>
      </c>
      <c t="s" s="157" r="D841">
        <v>2135</v>
      </c>
      <c t="s" s="157" r="E841">
        <v>830</v>
      </c>
      <c t="s" s="157" r="F841">
        <v>1802</v>
      </c>
      <c t="s" s="100" r="G841">
        <v>825</v>
      </c>
      <c t="s" s="100" r="H841">
        <v>826</v>
      </c>
      <c s="100" r="I841"/>
      <c s="100" r="J841"/>
      <c s="157" r="K841">
        <f>(I841-J841)/10</f>
        <v>0</v>
      </c>
      <c s="157" r="L841">
        <v>255</v>
      </c>
      <c s="157" r="M841"/>
      <c s="157" r="N841"/>
      <c s="157" r="O841"/>
    </row>
    <row customHeight="1" r="842" ht="15.0">
      <c t="s" s="157" r="A842">
        <v>224</v>
      </c>
      <c s="157" r="B842">
        <v>40</v>
      </c>
      <c s="157" r="C842">
        <v>285</v>
      </c>
      <c t="s" s="157" r="D842">
        <v>2136</v>
      </c>
      <c t="s" s="157" r="E842">
        <v>830</v>
      </c>
      <c t="s" s="157" r="F842">
        <v>1941</v>
      </c>
      <c t="s" s="100" r="G842">
        <v>889</v>
      </c>
      <c t="s" s="100" r="H842">
        <v>890</v>
      </c>
      <c s="100" r="I842"/>
      <c s="100" r="J842"/>
      <c s="157" r="K842">
        <f>(I842-J842)/10</f>
        <v>0</v>
      </c>
      <c s="157" r="L842">
        <v>255</v>
      </c>
      <c s="157" r="M842"/>
      <c s="157" r="N842"/>
      <c s="157" r="O842"/>
    </row>
    <row customHeight="1" r="843" ht="15.0">
      <c t="s" s="157" r="A843">
        <v>224</v>
      </c>
      <c s="157" r="B843">
        <v>40</v>
      </c>
      <c s="157" r="C843">
        <v>285</v>
      </c>
      <c t="s" s="157" r="D843">
        <v>2137</v>
      </c>
      <c t="s" s="157" r="E843">
        <v>830</v>
      </c>
      <c t="s" s="157" r="F843">
        <v>1943</v>
      </c>
      <c t="s" s="100" r="G843">
        <v>890</v>
      </c>
      <c t="s" s="100" r="H843">
        <v>889</v>
      </c>
      <c s="100" r="I843"/>
      <c s="100" r="J843"/>
      <c s="157" r="K843">
        <f>(I843-J843)/10</f>
        <v>0</v>
      </c>
      <c s="157" r="L843">
        <v>0</v>
      </c>
      <c s="157" r="M843"/>
      <c s="157" r="N843"/>
      <c s="157" r="O843"/>
    </row>
    <row customHeight="1" r="844" ht="15.0">
      <c t="s" s="157" r="A844">
        <v>224</v>
      </c>
      <c s="157" r="B844">
        <v>40</v>
      </c>
      <c s="157" r="C844">
        <v>285</v>
      </c>
      <c t="s" s="157" r="D844">
        <v>2138</v>
      </c>
      <c t="s" s="157" r="E844">
        <v>830</v>
      </c>
      <c t="s" s="157" r="F844">
        <v>1800</v>
      </c>
      <c t="s" s="100" r="G844">
        <v>1791</v>
      </c>
      <c t="s" s="100" r="H844">
        <v>980</v>
      </c>
      <c s="100" r="I844"/>
      <c s="100" r="J844"/>
      <c s="157" r="K844">
        <f>(I844-J844)/10</f>
        <v>0</v>
      </c>
      <c s="157" r="L844">
        <v>255</v>
      </c>
      <c s="157" r="M844"/>
      <c s="157" r="N844"/>
      <c s="157" r="O844"/>
    </row>
    <row customHeight="1" r="845" ht="15.0">
      <c t="s" s="157" r="A845">
        <v>224</v>
      </c>
      <c s="157" r="B845">
        <v>40</v>
      </c>
      <c s="157" r="C845">
        <v>285</v>
      </c>
      <c t="s" s="157" r="D845">
        <v>2139</v>
      </c>
      <c t="s" s="157" r="E845">
        <v>830</v>
      </c>
      <c t="s" s="157" r="F845">
        <v>1790</v>
      </c>
      <c t="s" s="100" r="G845">
        <v>1791</v>
      </c>
      <c t="s" s="100" r="H845">
        <v>980</v>
      </c>
      <c s="100" r="I845"/>
      <c s="100" r="J845"/>
      <c s="157" r="K845">
        <f>(I845-J845)/10</f>
        <v>0</v>
      </c>
      <c s="157" r="L845">
        <v>255</v>
      </c>
      <c s="157" r="M845"/>
      <c s="157" r="N845"/>
      <c s="157" r="O845"/>
    </row>
    <row customHeight="1" r="846" ht="15.0">
      <c t="s" s="157" r="A846">
        <v>224</v>
      </c>
      <c s="157" r="B846">
        <v>40</v>
      </c>
      <c s="157" r="C846">
        <v>285</v>
      </c>
      <c t="s" s="157" r="D846">
        <v>2140</v>
      </c>
      <c t="s" s="157" r="E846">
        <v>830</v>
      </c>
      <c t="s" s="157" r="F846">
        <v>1788</v>
      </c>
      <c t="s" s="100" r="G846">
        <v>847</v>
      </c>
      <c t="s" s="100" r="H846">
        <v>848</v>
      </c>
      <c s="100" r="I846"/>
      <c s="100" r="J846"/>
      <c s="157" r="K846">
        <f>(I846-J846)/10</f>
        <v>0</v>
      </c>
      <c s="157" r="L846">
        <v>255</v>
      </c>
      <c s="157" r="M846"/>
      <c s="157" r="N846"/>
      <c s="157" r="O846"/>
    </row>
    <row customHeight="1" r="847" ht="15.0">
      <c t="s" s="157" r="A847">
        <v>224</v>
      </c>
      <c s="157" r="B847">
        <v>40</v>
      </c>
      <c s="157" r="C847">
        <v>285</v>
      </c>
      <c t="s" s="157" r="D847">
        <v>2141</v>
      </c>
      <c t="s" s="157" r="E847">
        <v>830</v>
      </c>
      <c t="s" s="157" r="F847">
        <v>1802</v>
      </c>
      <c t="s" s="100" r="G847">
        <v>825</v>
      </c>
      <c t="s" s="100" r="H847">
        <v>826</v>
      </c>
      <c s="100" r="I847"/>
      <c s="100" r="J847"/>
      <c s="157" r="K847">
        <f>(I847-J847)/10</f>
        <v>0</v>
      </c>
      <c s="157" r="L847">
        <v>255</v>
      </c>
      <c s="157" r="M847"/>
      <c s="157" r="N847"/>
      <c s="157" r="O847"/>
    </row>
    <row customHeight="1" r="848" ht="15.0">
      <c t="s" s="157" r="A848">
        <v>224</v>
      </c>
      <c s="157" r="B848">
        <v>40</v>
      </c>
      <c s="157" r="C848">
        <v>285</v>
      </c>
      <c t="s" s="157" r="D848">
        <v>2142</v>
      </c>
      <c t="s" s="157" r="E848">
        <v>830</v>
      </c>
      <c t="s" s="157" r="F848">
        <v>1941</v>
      </c>
      <c t="s" s="100" r="G848">
        <v>889</v>
      </c>
      <c t="s" s="100" r="H848">
        <v>890</v>
      </c>
      <c s="100" r="I848"/>
      <c s="100" r="J848"/>
      <c s="157" r="K848">
        <f>(I848-J848)/10</f>
        <v>0</v>
      </c>
      <c s="157" r="L848">
        <v>255</v>
      </c>
      <c s="157" r="M848"/>
      <c s="157" r="N848"/>
      <c s="157" r="O848"/>
    </row>
    <row customHeight="1" r="849" ht="15.0">
      <c t="s" s="157" r="A849">
        <v>224</v>
      </c>
      <c s="157" r="B849">
        <v>40</v>
      </c>
      <c s="157" r="C849">
        <v>285</v>
      </c>
      <c t="s" s="157" r="D849">
        <v>2143</v>
      </c>
      <c t="s" s="157" r="E849">
        <v>830</v>
      </c>
      <c t="s" s="157" r="F849">
        <v>1943</v>
      </c>
      <c t="s" s="100" r="G849">
        <v>890</v>
      </c>
      <c t="s" s="100" r="H849">
        <v>889</v>
      </c>
      <c s="100" r="I849"/>
      <c s="100" r="J849"/>
      <c s="157" r="K849">
        <f>(I849-J849)/10</f>
        <v>0</v>
      </c>
      <c s="157" r="L849">
        <v>0</v>
      </c>
      <c s="157" r="M849"/>
      <c s="157" r="N849"/>
      <c s="157" r="O849"/>
    </row>
    <row customHeight="1" r="850" ht="15.0">
      <c t="s" s="157" r="A850">
        <v>224</v>
      </c>
      <c s="157" r="B850">
        <v>40</v>
      </c>
      <c s="157" r="C850">
        <v>285</v>
      </c>
      <c t="s" s="157" r="D850">
        <v>2144</v>
      </c>
      <c t="s" s="157" r="E850">
        <v>830</v>
      </c>
      <c t="s" s="157" r="F850">
        <v>1800</v>
      </c>
      <c t="s" s="100" r="G850">
        <v>1791</v>
      </c>
      <c t="s" s="100" r="H850">
        <v>980</v>
      </c>
      <c s="100" r="I850"/>
      <c s="100" r="J850"/>
      <c s="157" r="K850">
        <f>(I850-J850)/10</f>
        <v>0</v>
      </c>
      <c s="157" r="L850">
        <v>255</v>
      </c>
      <c s="157" r="M850"/>
      <c s="157" r="N850"/>
      <c s="157" r="O850"/>
    </row>
    <row customHeight="1" r="851" ht="15.0">
      <c t="s" s="157" r="A851">
        <v>224</v>
      </c>
      <c s="157" r="B851">
        <v>40</v>
      </c>
      <c s="157" r="C851">
        <v>285</v>
      </c>
      <c t="s" s="157" r="D851">
        <v>2145</v>
      </c>
      <c t="s" s="157" r="E851">
        <v>830</v>
      </c>
      <c t="s" s="157" r="F851">
        <v>1790</v>
      </c>
      <c t="s" s="100" r="G851">
        <v>1791</v>
      </c>
      <c t="s" s="100" r="H851">
        <v>980</v>
      </c>
      <c s="100" r="I851"/>
      <c s="100" r="J851"/>
      <c s="157" r="K851">
        <f>(I851-J851)/10</f>
        <v>0</v>
      </c>
      <c s="157" r="L851">
        <v>255</v>
      </c>
      <c s="157" r="M851"/>
      <c s="157" r="N851"/>
      <c s="157" r="O851"/>
    </row>
    <row customHeight="1" r="852" ht="15.0">
      <c t="s" s="157" r="A852">
        <v>224</v>
      </c>
      <c s="157" r="B852">
        <v>40</v>
      </c>
      <c s="157" r="C852">
        <v>285</v>
      </c>
      <c t="s" s="157" r="D852">
        <v>2146</v>
      </c>
      <c t="s" s="157" r="E852">
        <v>830</v>
      </c>
      <c t="s" s="157" r="F852">
        <v>1788</v>
      </c>
      <c t="s" s="100" r="G852">
        <v>847</v>
      </c>
      <c t="s" s="100" r="H852">
        <v>848</v>
      </c>
      <c s="100" r="I852"/>
      <c s="100" r="J852"/>
      <c s="157" r="K852">
        <f>(I852-J852)/10</f>
        <v>0</v>
      </c>
      <c s="157" r="L852">
        <v>255</v>
      </c>
      <c s="157" r="M852"/>
      <c s="157" r="N852"/>
      <c s="157" r="O852"/>
    </row>
    <row customHeight="1" r="853" ht="15.0">
      <c t="s" s="157" r="A853">
        <v>224</v>
      </c>
      <c s="157" r="B853">
        <v>40</v>
      </c>
      <c s="157" r="C853">
        <v>285</v>
      </c>
      <c t="s" s="157" r="D853">
        <v>2147</v>
      </c>
      <c t="s" s="157" r="E853">
        <v>830</v>
      </c>
      <c t="s" s="157" r="F853">
        <v>2148</v>
      </c>
      <c t="s" s="100" r="G853">
        <v>1402</v>
      </c>
      <c t="s" s="100" r="H853">
        <v>980</v>
      </c>
      <c s="100" r="I853"/>
      <c s="100" r="J853"/>
      <c s="157" r="K853">
        <f>(I853-J853)/10</f>
        <v>0</v>
      </c>
      <c s="157" r="L853">
        <v>255</v>
      </c>
      <c s="157" r="M853"/>
      <c s="157" r="N853"/>
      <c s="157" r="O853"/>
    </row>
    <row customHeight="1" r="854" ht="15.0">
      <c s="157" r="A854"/>
      <c s="157" r="B854"/>
      <c s="157" r="C854"/>
      <c s="157" r="D854"/>
      <c s="157" r="E854"/>
      <c s="157" r="F854"/>
      <c s="100" r="G854"/>
      <c s="100" r="H854"/>
      <c s="100" r="I854"/>
      <c s="100" r="J854"/>
      <c s="157" r="K854">
        <f>(I854-J854)/10</f>
        <v>0</v>
      </c>
      <c s="157" r="L854"/>
      <c s="157" r="M854"/>
      <c s="157" r="N854"/>
      <c s="157" r="O854"/>
    </row>
    <row customHeight="1" r="855" ht="15.0">
      <c t="s" s="157" r="A855">
        <v>235</v>
      </c>
      <c s="157" r="B855">
        <v>41</v>
      </c>
      <c s="157" r="C855">
        <v>366</v>
      </c>
      <c t="s" s="157" r="D855">
        <v>2149</v>
      </c>
      <c t="s" s="157" r="E855">
        <v>802</v>
      </c>
      <c t="s" s="157" r="F855">
        <v>1899</v>
      </c>
      <c s="100" r="G855">
        <v>-10</v>
      </c>
      <c s="100" r="H855">
        <v>10</v>
      </c>
      <c s="100" r="I855">
        <v>10</v>
      </c>
      <c s="100" r="J855">
        <v>0</v>
      </c>
      <c s="157" r="K855">
        <f>(I855-J855)/10</f>
        <v>1</v>
      </c>
      <c s="157" r="L855"/>
      <c s="157" r="M855"/>
      <c s="157" r="N855"/>
      <c s="157" r="O855"/>
    </row>
    <row customHeight="1" r="856" ht="15.0">
      <c t="s" s="157" r="A856">
        <v>235</v>
      </c>
      <c s="157" r="B856">
        <v>41</v>
      </c>
      <c s="157" r="C856">
        <v>366</v>
      </c>
      <c t="s" s="157" r="D856">
        <v>2150</v>
      </c>
      <c t="s" s="157" r="E856">
        <v>802</v>
      </c>
      <c t="s" s="157" r="F856">
        <v>1899</v>
      </c>
      <c s="100" r="G856">
        <v>-10</v>
      </c>
      <c s="100" r="H856">
        <v>10</v>
      </c>
      <c s="100" r="I856">
        <v>10</v>
      </c>
      <c s="100" r="J856">
        <v>0</v>
      </c>
      <c s="157" r="K856">
        <f>(I856-J856)/10</f>
        <v>1</v>
      </c>
      <c s="157" r="L856"/>
      <c s="157" r="M856"/>
      <c s="157" r="N856"/>
      <c s="157" r="O856"/>
    </row>
    <row customHeight="1" r="857" ht="15.0">
      <c t="s" s="157" r="A857">
        <v>235</v>
      </c>
      <c s="157" r="B857">
        <v>41</v>
      </c>
      <c s="157" r="C857">
        <v>366</v>
      </c>
      <c t="s" s="157" r="D857">
        <v>2151</v>
      </c>
      <c t="s" s="157" r="E857">
        <v>814</v>
      </c>
      <c t="s" s="157" r="F857">
        <v>1902</v>
      </c>
      <c s="100" r="G857">
        <v>-10</v>
      </c>
      <c s="100" r="H857">
        <v>10</v>
      </c>
      <c s="100" r="I857">
        <v>10</v>
      </c>
      <c s="100" r="J857">
        <v>0</v>
      </c>
      <c s="157" r="K857">
        <f>(I857-J857)/10</f>
        <v>1</v>
      </c>
      <c s="157" r="L857"/>
      <c s="157" r="M857"/>
      <c s="157" r="N857"/>
      <c s="157" r="O857"/>
    </row>
    <row customHeight="1" r="858" ht="15.0">
      <c t="s" s="157" r="A858">
        <v>235</v>
      </c>
      <c s="157" r="B858">
        <v>41</v>
      </c>
      <c s="157" r="C858">
        <v>366</v>
      </c>
      <c t="s" s="157" r="D858">
        <v>2152</v>
      </c>
      <c t="s" s="157" r="E858">
        <v>814</v>
      </c>
      <c t="s" s="157" r="F858">
        <v>1902</v>
      </c>
      <c s="100" r="G858">
        <v>-10</v>
      </c>
      <c s="100" r="H858">
        <v>10</v>
      </c>
      <c s="100" r="I858">
        <v>10</v>
      </c>
      <c s="100" r="J858">
        <v>0</v>
      </c>
      <c s="157" r="K858">
        <f>(I858-J858)/10</f>
        <v>1</v>
      </c>
      <c s="157" r="L858"/>
      <c s="157" r="M858"/>
      <c s="157" r="N858"/>
      <c s="157" r="O858"/>
    </row>
    <row customHeight="1" r="859" ht="15.0">
      <c t="s" s="157" r="A859">
        <v>235</v>
      </c>
      <c s="157" r="B859">
        <v>41</v>
      </c>
      <c s="157" r="C859">
        <v>366</v>
      </c>
      <c t="s" s="157" r="D859">
        <v>2153</v>
      </c>
      <c t="s" s="157" r="E859">
        <v>823</v>
      </c>
      <c t="s" s="157" r="F859">
        <v>1905</v>
      </c>
      <c t="s" s="100" r="G859">
        <v>1005</v>
      </c>
      <c t="s" s="100" r="H859">
        <v>1006</v>
      </c>
      <c s="100" r="I859"/>
      <c s="100" r="J859"/>
      <c s="157" r="K859">
        <f>(I859-J859)/10</f>
        <v>0</v>
      </c>
      <c s="157" r="L859">
        <v>0</v>
      </c>
      <c s="157" r="M859"/>
      <c s="157" r="N859"/>
      <c s="157" r="O859"/>
    </row>
    <row customHeight="1" r="860" ht="15.0">
      <c t="s" s="157" r="A860">
        <v>235</v>
      </c>
      <c s="157" r="B860">
        <v>41</v>
      </c>
      <c s="157" r="C860">
        <v>366</v>
      </c>
      <c t="s" s="157" r="D860">
        <v>2154</v>
      </c>
      <c t="s" s="157" r="E860">
        <v>823</v>
      </c>
      <c t="s" s="157" r="F860">
        <v>1907</v>
      </c>
      <c t="s" s="100" r="G860">
        <v>825</v>
      </c>
      <c t="s" s="100" r="H860">
        <v>826</v>
      </c>
      <c s="100" r="I860"/>
      <c s="100" r="J860"/>
      <c s="157" r="K860">
        <f>(I860-J860)/10</f>
        <v>0</v>
      </c>
      <c s="157" r="L860">
        <v>0</v>
      </c>
      <c s="157" r="M860"/>
      <c s="157" r="N860"/>
      <c s="157" r="O860"/>
    </row>
    <row customHeight="1" r="861" ht="15.0">
      <c t="s" s="157" r="A861">
        <v>235</v>
      </c>
      <c s="157" r="B861">
        <v>41</v>
      </c>
      <c s="157" r="C861">
        <v>366</v>
      </c>
      <c t="s" s="157" r="D861">
        <v>2155</v>
      </c>
      <c t="s" s="157" r="E861">
        <v>823</v>
      </c>
      <c t="s" s="157" r="F861">
        <v>1905</v>
      </c>
      <c t="s" s="100" r="G861">
        <v>1005</v>
      </c>
      <c t="s" s="100" r="H861">
        <v>1006</v>
      </c>
      <c s="100" r="I861"/>
      <c s="100" r="J861"/>
      <c s="157" r="K861">
        <f>(I861-J861)/10</f>
        <v>0</v>
      </c>
      <c s="157" r="L861">
        <v>0</v>
      </c>
      <c s="157" r="M861"/>
      <c s="157" r="N861"/>
      <c s="157" r="O861"/>
    </row>
    <row customHeight="1" r="862" ht="15.0">
      <c t="s" s="157" r="A862">
        <v>235</v>
      </c>
      <c s="157" r="B862">
        <v>41</v>
      </c>
      <c s="157" r="C862">
        <v>366</v>
      </c>
      <c t="s" s="157" r="D862">
        <v>2156</v>
      </c>
      <c t="s" s="157" r="E862">
        <v>823</v>
      </c>
      <c t="s" s="157" r="F862">
        <v>1907</v>
      </c>
      <c t="s" s="100" r="G862">
        <v>825</v>
      </c>
      <c t="s" s="100" r="H862">
        <v>826</v>
      </c>
      <c s="100" r="I862"/>
      <c s="100" r="J862"/>
      <c s="157" r="K862">
        <f>(I862-J862)/10</f>
        <v>0</v>
      </c>
      <c s="157" r="L862">
        <v>0</v>
      </c>
      <c s="157" r="M862"/>
      <c s="157" r="N862"/>
      <c s="157" r="O862"/>
    </row>
    <row customHeight="1" r="863" ht="15.0">
      <c t="s" s="157" r="A863">
        <v>235</v>
      </c>
      <c s="157" r="B863">
        <v>41</v>
      </c>
      <c s="157" r="C863">
        <v>366</v>
      </c>
      <c t="s" s="157" r="D863">
        <v>2157</v>
      </c>
      <c t="s" s="157" r="E863">
        <v>823</v>
      </c>
      <c t="s" s="157" r="F863">
        <v>2158</v>
      </c>
      <c t="s" s="100" r="G863">
        <v>1005</v>
      </c>
      <c t="s" s="100" r="H863">
        <v>1006</v>
      </c>
      <c s="100" r="I863"/>
      <c s="100" r="J863"/>
      <c s="157" r="K863">
        <f>(I863-J863)/10</f>
        <v>0</v>
      </c>
      <c s="157" r="L863">
        <v>0</v>
      </c>
      <c s="157" r="M863"/>
      <c s="157" r="N863"/>
      <c s="157" r="O863"/>
    </row>
    <row customHeight="1" r="864" ht="15.0">
      <c t="s" s="157" r="A864">
        <v>235</v>
      </c>
      <c s="157" r="B864">
        <v>41</v>
      </c>
      <c s="157" r="C864">
        <v>366</v>
      </c>
      <c t="s" s="157" r="D864">
        <v>2159</v>
      </c>
      <c t="s" s="157" r="E864">
        <v>830</v>
      </c>
      <c t="s" s="157" r="F864">
        <v>1926</v>
      </c>
      <c t="s" s="100" r="G864">
        <v>1005</v>
      </c>
      <c t="s" s="100" r="H864">
        <v>1006</v>
      </c>
      <c s="100" r="I864"/>
      <c s="100" r="J864"/>
      <c s="157" r="K864">
        <f>(I864-J864)/10</f>
        <v>0</v>
      </c>
      <c s="157" r="L864">
        <v>0</v>
      </c>
      <c s="157" r="M864"/>
      <c s="157" r="N864"/>
      <c s="157" r="O864"/>
    </row>
    <row customHeight="1" r="865" ht="15.0">
      <c t="s" s="157" r="A865">
        <v>235</v>
      </c>
      <c s="157" r="B865">
        <v>41</v>
      </c>
      <c s="157" r="C865">
        <v>366</v>
      </c>
      <c t="s" s="157" r="D865">
        <v>2160</v>
      </c>
      <c t="s" s="157" r="E865">
        <v>830</v>
      </c>
      <c t="s" s="157" r="F865">
        <v>1928</v>
      </c>
      <c t="s" s="100" r="G865">
        <v>1006</v>
      </c>
      <c t="s" s="100" r="H865">
        <v>1005</v>
      </c>
      <c s="100" r="I865"/>
      <c s="100" r="J865"/>
      <c s="157" r="K865">
        <f>(I865-J865)/10</f>
        <v>0</v>
      </c>
      <c s="157" r="L865">
        <v>255</v>
      </c>
      <c s="157" r="M865"/>
      <c s="157" r="N865"/>
      <c s="157" r="O865"/>
    </row>
    <row customHeight="1" r="866" ht="15.0">
      <c t="s" s="157" r="A866">
        <v>235</v>
      </c>
      <c s="157" r="B866">
        <v>41</v>
      </c>
      <c s="157" r="C866">
        <v>366</v>
      </c>
      <c t="s" s="157" r="D866">
        <v>2161</v>
      </c>
      <c t="s" s="157" r="E866">
        <v>830</v>
      </c>
      <c t="s" s="157" r="F866">
        <v>1915</v>
      </c>
      <c t="s" s="100" r="G866">
        <v>980</v>
      </c>
      <c t="s" s="100" r="H866">
        <v>1916</v>
      </c>
      <c s="100" r="I866"/>
      <c s="100" r="J866"/>
      <c s="157" r="K866">
        <f>(I866-J866)/10</f>
        <v>0</v>
      </c>
      <c s="157" r="L866">
        <v>0</v>
      </c>
      <c s="157" r="M866"/>
      <c s="157" r="N866"/>
      <c s="157" r="O866"/>
    </row>
    <row customHeight="1" r="867" ht="15.0">
      <c t="s" s="157" r="A867">
        <v>235</v>
      </c>
      <c s="157" r="B867">
        <v>41</v>
      </c>
      <c s="157" r="C867">
        <v>366</v>
      </c>
      <c t="s" s="157" r="D867">
        <v>2162</v>
      </c>
      <c t="s" s="157" r="E867">
        <v>830</v>
      </c>
      <c t="s" s="157" r="F867">
        <v>1918</v>
      </c>
      <c t="s" s="100" r="G867">
        <v>980</v>
      </c>
      <c t="s" s="100" r="H867">
        <v>1916</v>
      </c>
      <c s="100" r="I867"/>
      <c s="100" r="J867"/>
      <c s="157" r="K867">
        <f>(I867-J867)/10</f>
        <v>0</v>
      </c>
      <c s="157" r="L867">
        <v>0</v>
      </c>
      <c s="157" r="M867"/>
      <c s="157" r="N867"/>
      <c s="157" r="O867"/>
    </row>
    <row customHeight="1" r="868" ht="15.0">
      <c t="s" s="157" r="A868">
        <v>235</v>
      </c>
      <c s="157" r="B868">
        <v>41</v>
      </c>
      <c s="157" r="C868">
        <v>366</v>
      </c>
      <c t="s" s="157" r="D868">
        <v>2163</v>
      </c>
      <c t="s" s="157" r="E868">
        <v>830</v>
      </c>
      <c t="s" s="157" r="F868">
        <v>1984</v>
      </c>
      <c t="s" s="100" r="G868">
        <v>847</v>
      </c>
      <c t="s" s="100" r="H868">
        <v>848</v>
      </c>
      <c s="100" r="I868"/>
      <c s="100" r="J868"/>
      <c s="157" r="K868">
        <f>(I868-J868)/10</f>
        <v>0</v>
      </c>
      <c s="157" r="L868">
        <v>255</v>
      </c>
      <c s="157" r="M868"/>
      <c s="157" r="N868"/>
      <c s="157" r="O868"/>
    </row>
    <row customHeight="1" r="869" ht="15.0">
      <c t="s" s="157" r="A869">
        <v>235</v>
      </c>
      <c s="157" r="B869">
        <v>41</v>
      </c>
      <c s="157" r="C869">
        <v>366</v>
      </c>
      <c t="s" s="157" r="D869">
        <v>2164</v>
      </c>
      <c t="s" s="157" r="E869">
        <v>830</v>
      </c>
      <c t="s" s="157" r="F869">
        <v>2165</v>
      </c>
      <c t="s" s="100" r="G869">
        <v>847</v>
      </c>
      <c t="s" s="100" r="H869">
        <v>848</v>
      </c>
      <c s="100" r="I869"/>
      <c s="100" r="J869"/>
      <c s="157" r="K869">
        <f>(I869-J869)/10</f>
        <v>0</v>
      </c>
      <c s="157" r="L869">
        <v>255</v>
      </c>
      <c s="157" r="M869"/>
      <c s="157" r="N869"/>
      <c s="157" r="O869"/>
    </row>
    <row customHeight="1" r="870" ht="15.0">
      <c t="s" s="157" r="A870">
        <v>235</v>
      </c>
      <c s="157" r="B870">
        <v>41</v>
      </c>
      <c s="157" r="C870">
        <v>366</v>
      </c>
      <c t="s" s="157" r="D870">
        <v>2166</v>
      </c>
      <c t="s" s="157" r="E870">
        <v>830</v>
      </c>
      <c t="s" s="157" r="F870">
        <v>2167</v>
      </c>
      <c t="s" s="100" r="G870">
        <v>825</v>
      </c>
      <c t="s" s="100" r="H870">
        <v>826</v>
      </c>
      <c s="100" r="I870"/>
      <c s="100" r="J870"/>
      <c s="157" r="K870">
        <f>(I870-J870)/10</f>
        <v>0</v>
      </c>
      <c s="157" r="L870">
        <v>0</v>
      </c>
      <c s="157" r="M870"/>
      <c s="157" r="N870"/>
      <c s="157" r="O870"/>
    </row>
    <row customHeight="1" r="871" ht="15.0">
      <c t="s" s="157" r="A871">
        <v>235</v>
      </c>
      <c s="157" r="B871">
        <v>41</v>
      </c>
      <c s="157" r="C871">
        <v>366</v>
      </c>
      <c t="s" s="157" r="D871">
        <v>2168</v>
      </c>
      <c t="s" s="157" r="E871">
        <v>830</v>
      </c>
      <c t="s" s="157" r="F871">
        <v>1926</v>
      </c>
      <c t="s" s="100" r="G871">
        <v>1005</v>
      </c>
      <c t="s" s="100" r="H871">
        <v>1006</v>
      </c>
      <c s="100" r="I871"/>
      <c s="100" r="J871"/>
      <c s="157" r="K871">
        <f>(I871-J871)/10</f>
        <v>0</v>
      </c>
      <c s="157" r="L871">
        <v>0</v>
      </c>
      <c s="157" r="M871"/>
      <c s="157" r="N871"/>
      <c s="157" r="O871"/>
    </row>
    <row customHeight="1" r="872" ht="15.0">
      <c t="s" s="157" r="A872">
        <v>235</v>
      </c>
      <c s="157" r="B872">
        <v>41</v>
      </c>
      <c s="157" r="C872">
        <v>366</v>
      </c>
      <c t="s" s="157" r="D872">
        <v>2169</v>
      </c>
      <c t="s" s="157" r="E872">
        <v>830</v>
      </c>
      <c t="s" s="157" r="F872">
        <v>1928</v>
      </c>
      <c t="s" s="100" r="G872">
        <v>1006</v>
      </c>
      <c t="s" s="100" r="H872">
        <v>1005</v>
      </c>
      <c s="100" r="I872"/>
      <c s="100" r="J872"/>
      <c s="157" r="K872">
        <f>(I872-J872)/10</f>
        <v>0</v>
      </c>
      <c s="157" r="L872">
        <v>255</v>
      </c>
      <c s="157" r="M872"/>
      <c s="157" r="N872"/>
      <c s="157" r="O872"/>
    </row>
    <row customHeight="1" r="873" ht="15.0">
      <c t="s" s="157" r="A873">
        <v>235</v>
      </c>
      <c s="157" r="B873">
        <v>41</v>
      </c>
      <c s="157" r="C873">
        <v>366</v>
      </c>
      <c t="s" s="157" r="D873">
        <v>2170</v>
      </c>
      <c t="s" s="157" r="E873">
        <v>830</v>
      </c>
      <c t="s" s="157" r="F873">
        <v>1915</v>
      </c>
      <c t="s" s="100" r="G873">
        <v>980</v>
      </c>
      <c t="s" s="100" r="H873">
        <v>1916</v>
      </c>
      <c s="100" r="I873"/>
      <c s="100" r="J873"/>
      <c s="157" r="K873">
        <f>(I873-J873)/10</f>
        <v>0</v>
      </c>
      <c s="157" r="L873">
        <v>0</v>
      </c>
      <c s="157" r="M873"/>
      <c s="157" r="N873"/>
      <c s="157" r="O873"/>
    </row>
    <row customHeight="1" r="874" ht="15.0">
      <c t="s" s="157" r="A874">
        <v>235</v>
      </c>
      <c s="157" r="B874">
        <v>41</v>
      </c>
      <c s="157" r="C874">
        <v>366</v>
      </c>
      <c t="s" s="157" r="D874">
        <v>2171</v>
      </c>
      <c t="s" s="157" r="E874">
        <v>830</v>
      </c>
      <c t="s" s="157" r="F874">
        <v>1918</v>
      </c>
      <c t="s" s="100" r="G874">
        <v>980</v>
      </c>
      <c t="s" s="100" r="H874">
        <v>1916</v>
      </c>
      <c s="100" r="I874"/>
      <c s="100" r="J874"/>
      <c s="157" r="K874">
        <f>(I874-J874)/10</f>
        <v>0</v>
      </c>
      <c s="157" r="L874">
        <v>0</v>
      </c>
      <c s="157" r="M874"/>
      <c s="157" r="N874"/>
      <c s="157" r="O874"/>
    </row>
    <row customHeight="1" r="875" ht="15.0">
      <c t="s" s="157" r="A875">
        <v>235</v>
      </c>
      <c s="157" r="B875">
        <v>41</v>
      </c>
      <c s="157" r="C875">
        <v>366</v>
      </c>
      <c t="s" s="157" r="D875">
        <v>2172</v>
      </c>
      <c t="s" s="157" r="E875">
        <v>830</v>
      </c>
      <c t="s" s="157" r="F875">
        <v>2165</v>
      </c>
      <c t="s" s="100" r="G875">
        <v>847</v>
      </c>
      <c t="s" s="100" r="H875">
        <v>848</v>
      </c>
      <c s="100" r="I875"/>
      <c s="100" r="J875"/>
      <c s="157" r="K875">
        <f>(I875-J875)/10</f>
        <v>0</v>
      </c>
      <c s="157" r="L875">
        <v>255</v>
      </c>
      <c s="157" r="M875"/>
      <c s="157" r="N875"/>
      <c s="157" r="O875"/>
    </row>
    <row customHeight="1" r="876" ht="15.0">
      <c t="s" s="157" r="A876">
        <v>235</v>
      </c>
      <c s="157" r="B876">
        <v>41</v>
      </c>
      <c s="157" r="C876">
        <v>366</v>
      </c>
      <c t="s" s="157" r="D876">
        <v>2173</v>
      </c>
      <c t="s" s="157" r="E876">
        <v>830</v>
      </c>
      <c t="s" s="157" r="F876">
        <v>1922</v>
      </c>
      <c t="s" s="100" r="G876">
        <v>847</v>
      </c>
      <c t="s" s="100" r="H876">
        <v>848</v>
      </c>
      <c s="100" r="I876"/>
      <c s="100" r="J876"/>
      <c s="157" r="K876">
        <f>(I876-J876)/10</f>
        <v>0</v>
      </c>
      <c s="157" r="L876">
        <v>255</v>
      </c>
      <c s="157" r="M876"/>
      <c s="157" r="N876"/>
      <c s="157" r="O876"/>
    </row>
    <row customHeight="1" r="877" ht="15.0">
      <c t="s" s="157" r="A877">
        <v>235</v>
      </c>
      <c s="157" r="B877">
        <v>41</v>
      </c>
      <c s="157" r="C877">
        <v>366</v>
      </c>
      <c t="s" s="157" r="D877">
        <v>2174</v>
      </c>
      <c t="s" s="157" r="E877">
        <v>830</v>
      </c>
      <c t="s" s="157" r="F877">
        <v>1924</v>
      </c>
      <c t="s" s="100" r="G877">
        <v>825</v>
      </c>
      <c t="s" s="100" r="H877">
        <v>826</v>
      </c>
      <c s="100" r="I877"/>
      <c s="100" r="J877"/>
      <c s="157" r="K877">
        <f>(I877-J877)/10</f>
        <v>0</v>
      </c>
      <c s="157" r="L877">
        <v>0</v>
      </c>
      <c s="157" r="M877"/>
      <c s="157" r="N877"/>
      <c s="157" r="O877"/>
    </row>
    <row customHeight="1" r="878" ht="15.0">
      <c t="s" s="157" r="A878">
        <v>235</v>
      </c>
      <c s="157" r="B878">
        <v>41</v>
      </c>
      <c s="157" r="C878">
        <v>366</v>
      </c>
      <c t="s" s="157" r="D878">
        <v>2175</v>
      </c>
      <c t="s" s="157" r="E878">
        <v>830</v>
      </c>
      <c t="s" s="157" r="F878">
        <v>1984</v>
      </c>
      <c t="s" s="100" r="G878">
        <v>847</v>
      </c>
      <c t="s" s="100" r="H878">
        <v>848</v>
      </c>
      <c s="100" r="I878"/>
      <c s="100" r="J878"/>
      <c s="157" r="K878">
        <f>(I878-J878)/10</f>
        <v>0</v>
      </c>
      <c s="157" r="L878">
        <v>255</v>
      </c>
      <c s="157" r="M878"/>
      <c s="157" r="N878"/>
      <c s="157" r="O878"/>
    </row>
    <row customHeight="1" r="879" ht="15.0">
      <c t="s" s="157" r="A879">
        <v>235</v>
      </c>
      <c s="157" r="B879">
        <v>41</v>
      </c>
      <c s="157" r="C879">
        <v>366</v>
      </c>
      <c t="s" s="157" r="D879">
        <v>2176</v>
      </c>
      <c t="s" s="157" r="E879">
        <v>830</v>
      </c>
      <c t="s" s="157" r="F879">
        <v>2177</v>
      </c>
      <c t="s" s="100" r="G879">
        <v>1005</v>
      </c>
      <c t="s" s="100" r="H879">
        <v>1006</v>
      </c>
      <c s="100" r="I879"/>
      <c s="100" r="J879"/>
      <c s="157" r="K879">
        <f>(I879-J879)/10</f>
        <v>0</v>
      </c>
      <c s="157" r="L879">
        <v>0</v>
      </c>
      <c s="157" r="M879"/>
      <c s="157" r="N879"/>
      <c s="157" r="O879"/>
    </row>
    <row customHeight="1" r="880" ht="15.0">
      <c t="s" s="157" r="A880">
        <v>235</v>
      </c>
      <c s="157" r="B880">
        <v>41</v>
      </c>
      <c s="157" r="C880">
        <v>366</v>
      </c>
      <c t="s" s="157" r="D880">
        <v>2178</v>
      </c>
      <c t="s" s="157" r="E880">
        <v>830</v>
      </c>
      <c t="s" s="157" r="F880">
        <v>2179</v>
      </c>
      <c t="s" s="100" r="G880">
        <v>1006</v>
      </c>
      <c t="s" s="100" r="H880">
        <v>1005</v>
      </c>
      <c s="100" r="I880"/>
      <c s="100" r="J880"/>
      <c s="157" r="K880">
        <f>(I880-J880)/10</f>
        <v>0</v>
      </c>
      <c s="157" r="L880">
        <v>255</v>
      </c>
      <c s="157" r="M880"/>
      <c s="157" r="N880"/>
      <c s="157" r="O880"/>
    </row>
    <row customHeight="1" r="881" ht="15.0">
      <c s="157" r="A881"/>
      <c s="157" r="B881"/>
      <c s="157" r="C881"/>
      <c s="157" r="D881"/>
      <c s="157" r="E881"/>
      <c s="157" r="F881"/>
      <c s="100" r="G881"/>
      <c s="100" r="H881"/>
      <c s="100" r="I881"/>
      <c s="100" r="J881"/>
      <c s="157" r="K881">
        <f>(I881-J881)/10</f>
        <v>0</v>
      </c>
      <c s="157" r="L881"/>
      <c s="157" r="M881"/>
      <c s="157" r="N881"/>
      <c s="157" r="O881"/>
    </row>
    <row customHeight="1" r="882" ht="15.0">
      <c t="s" s="157" r="A882">
        <v>235</v>
      </c>
      <c s="157" r="B882">
        <v>42</v>
      </c>
      <c s="157" r="C882">
        <v>367</v>
      </c>
      <c t="s" s="157" r="D882">
        <v>2180</v>
      </c>
      <c t="s" s="157" r="E882">
        <v>802</v>
      </c>
      <c t="s" s="157" r="F882">
        <v>1899</v>
      </c>
      <c s="100" r="G882">
        <v>-10</v>
      </c>
      <c s="100" r="H882">
        <v>10</v>
      </c>
      <c s="100" r="I882">
        <v>10</v>
      </c>
      <c s="100" r="J882">
        <v>0</v>
      </c>
      <c s="157" r="K882">
        <f>(I882-J882)/10</f>
        <v>1</v>
      </c>
      <c s="157" r="L882"/>
      <c s="157" r="M882"/>
      <c s="157" r="N882"/>
      <c s="157" r="O882"/>
    </row>
    <row customHeight="1" r="883" ht="15.0">
      <c t="s" s="157" r="A883">
        <v>235</v>
      </c>
      <c s="157" r="B883">
        <v>42</v>
      </c>
      <c s="157" r="C883">
        <v>367</v>
      </c>
      <c t="s" s="157" r="D883">
        <v>2181</v>
      </c>
      <c t="s" s="157" r="E883">
        <v>802</v>
      </c>
      <c t="s" s="157" r="F883">
        <v>1899</v>
      </c>
      <c s="100" r="G883">
        <v>-10</v>
      </c>
      <c s="100" r="H883">
        <v>10</v>
      </c>
      <c s="100" r="I883">
        <v>10</v>
      </c>
      <c s="100" r="J883">
        <v>0</v>
      </c>
      <c s="157" r="K883">
        <f>(I883-J883)/10</f>
        <v>1</v>
      </c>
      <c s="157" r="L883"/>
      <c s="157" r="M883"/>
      <c s="157" r="N883"/>
      <c s="157" r="O883"/>
    </row>
    <row customHeight="1" r="884" ht="15.0">
      <c t="s" s="157" r="A884">
        <v>235</v>
      </c>
      <c s="157" r="B884">
        <v>42</v>
      </c>
      <c s="157" r="C884">
        <v>367</v>
      </c>
      <c t="s" s="157" r="D884">
        <v>2182</v>
      </c>
      <c t="s" s="157" r="E884">
        <v>814</v>
      </c>
      <c t="s" s="157" r="F884">
        <v>1902</v>
      </c>
      <c s="100" r="G884">
        <v>-10</v>
      </c>
      <c s="100" r="H884">
        <v>10</v>
      </c>
      <c s="100" r="I884">
        <v>10</v>
      </c>
      <c s="100" r="J884">
        <v>0</v>
      </c>
      <c s="157" r="K884">
        <f>(I884-J884)/10</f>
        <v>1</v>
      </c>
      <c s="157" r="L884"/>
      <c s="157" r="M884"/>
      <c s="157" r="N884"/>
      <c s="157" r="O884"/>
    </row>
    <row customHeight="1" r="885" ht="15.0">
      <c t="s" s="157" r="A885">
        <v>235</v>
      </c>
      <c s="157" r="B885">
        <v>42</v>
      </c>
      <c s="157" r="C885">
        <v>367</v>
      </c>
      <c t="s" s="157" r="D885">
        <v>2183</v>
      </c>
      <c t="s" s="157" r="E885">
        <v>814</v>
      </c>
      <c t="s" s="157" r="F885">
        <v>1902</v>
      </c>
      <c s="100" r="G885">
        <v>-10</v>
      </c>
      <c s="100" r="H885">
        <v>10</v>
      </c>
      <c s="100" r="I885">
        <v>10</v>
      </c>
      <c s="100" r="J885">
        <v>0</v>
      </c>
      <c s="157" r="K885">
        <f>(I885-J885)/10</f>
        <v>1</v>
      </c>
      <c s="157" r="L885"/>
      <c s="157" r="M885"/>
      <c s="157" r="N885"/>
      <c s="157" r="O885"/>
    </row>
    <row customHeight="1" r="886" ht="15.0">
      <c t="s" s="157" r="A886">
        <v>235</v>
      </c>
      <c s="157" r="B886">
        <v>42</v>
      </c>
      <c s="157" r="C886">
        <v>367</v>
      </c>
      <c t="s" s="157" r="D886">
        <v>2184</v>
      </c>
      <c t="s" s="157" r="E886">
        <v>823</v>
      </c>
      <c t="s" s="157" r="F886">
        <v>1905</v>
      </c>
      <c t="s" s="100" r="G886">
        <v>1005</v>
      </c>
      <c t="s" s="100" r="H886">
        <v>1006</v>
      </c>
      <c s="100" r="I886"/>
      <c s="100" r="J886"/>
      <c s="157" r="K886">
        <f>(I886-J886)/10</f>
        <v>0</v>
      </c>
      <c s="157" r="L886">
        <v>0</v>
      </c>
      <c s="157" r="M886"/>
      <c s="157" r="N886"/>
      <c s="157" r="O886"/>
    </row>
    <row customHeight="1" r="887" ht="15.0">
      <c t="s" s="157" r="A887">
        <v>235</v>
      </c>
      <c s="157" r="B887">
        <v>42</v>
      </c>
      <c s="157" r="C887">
        <v>367</v>
      </c>
      <c t="s" s="157" r="D887">
        <v>2185</v>
      </c>
      <c t="s" s="157" r="E887">
        <v>823</v>
      </c>
      <c t="s" s="157" r="F887">
        <v>1907</v>
      </c>
      <c t="s" s="100" r="G887">
        <v>825</v>
      </c>
      <c t="s" s="100" r="H887">
        <v>826</v>
      </c>
      <c s="100" r="I887"/>
      <c s="100" r="J887"/>
      <c s="157" r="K887">
        <f>(I887-J887)/10</f>
        <v>0</v>
      </c>
      <c s="157" r="L887">
        <v>0</v>
      </c>
      <c s="157" r="M887"/>
      <c s="157" r="N887"/>
      <c s="157" r="O887"/>
    </row>
    <row customHeight="1" r="888" ht="15.0">
      <c t="s" s="157" r="A888">
        <v>235</v>
      </c>
      <c s="157" r="B888">
        <v>42</v>
      </c>
      <c s="157" r="C888">
        <v>367</v>
      </c>
      <c t="s" s="157" r="D888">
        <v>2186</v>
      </c>
      <c t="s" s="157" r="E888">
        <v>823</v>
      </c>
      <c t="s" s="157" r="F888">
        <v>1905</v>
      </c>
      <c t="s" s="100" r="G888">
        <v>1005</v>
      </c>
      <c t="s" s="100" r="H888">
        <v>1006</v>
      </c>
      <c s="100" r="I888"/>
      <c s="100" r="J888"/>
      <c s="157" r="K888">
        <f>(I888-J888)/10</f>
        <v>0</v>
      </c>
      <c s="157" r="L888">
        <v>0</v>
      </c>
      <c s="157" r="M888"/>
      <c s="157" r="N888"/>
      <c s="157" r="O888"/>
    </row>
    <row customHeight="1" r="889" ht="15.0">
      <c t="s" s="157" r="A889">
        <v>235</v>
      </c>
      <c s="157" r="B889">
        <v>42</v>
      </c>
      <c s="157" r="C889">
        <v>367</v>
      </c>
      <c t="s" s="157" r="D889">
        <v>2187</v>
      </c>
      <c t="s" s="157" r="E889">
        <v>823</v>
      </c>
      <c t="s" s="157" r="F889">
        <v>1907</v>
      </c>
      <c t="s" s="100" r="G889">
        <v>825</v>
      </c>
      <c t="s" s="100" r="H889">
        <v>826</v>
      </c>
      <c s="100" r="I889"/>
      <c s="100" r="J889"/>
      <c s="157" r="K889">
        <f>(I889-J889)/10</f>
        <v>0</v>
      </c>
      <c s="157" r="L889">
        <v>0</v>
      </c>
      <c s="157" r="M889"/>
      <c s="157" r="N889"/>
      <c s="157" r="O889"/>
    </row>
    <row customHeight="1" r="890" ht="15.0">
      <c t="s" s="157" r="A890">
        <v>235</v>
      </c>
      <c s="157" r="B890">
        <v>42</v>
      </c>
      <c s="157" r="C890">
        <v>367</v>
      </c>
      <c t="s" s="157" r="D890">
        <v>2188</v>
      </c>
      <c t="s" s="157" r="E890">
        <v>830</v>
      </c>
      <c t="s" s="157" r="F890">
        <v>1926</v>
      </c>
      <c t="s" s="100" r="G890">
        <v>1005</v>
      </c>
      <c t="s" s="100" r="H890">
        <v>1006</v>
      </c>
      <c s="100" r="I890"/>
      <c s="100" r="J890"/>
      <c s="157" r="K890">
        <f>(I890-J890)/10</f>
        <v>0</v>
      </c>
      <c s="157" r="L890">
        <v>0</v>
      </c>
      <c s="157" r="M890"/>
      <c s="157" r="N890"/>
      <c s="157" r="O890"/>
    </row>
    <row customHeight="1" r="891" ht="15.0">
      <c t="s" s="157" r="A891">
        <v>235</v>
      </c>
      <c s="157" r="B891">
        <v>42</v>
      </c>
      <c s="157" r="C891">
        <v>367</v>
      </c>
      <c t="s" s="157" r="D891">
        <v>2189</v>
      </c>
      <c t="s" s="157" r="E891">
        <v>830</v>
      </c>
      <c t="s" s="157" r="F891">
        <v>1928</v>
      </c>
      <c t="s" s="100" r="G891">
        <v>1006</v>
      </c>
      <c t="s" s="100" r="H891">
        <v>1005</v>
      </c>
      <c s="100" r="I891"/>
      <c s="100" r="J891"/>
      <c s="157" r="K891">
        <f>(I891-J891)/10</f>
        <v>0</v>
      </c>
      <c s="157" r="L891">
        <v>255</v>
      </c>
      <c s="157" r="M891"/>
      <c s="157" r="N891"/>
      <c s="157" r="O891"/>
    </row>
    <row customHeight="1" r="892" ht="15.0">
      <c t="s" s="157" r="A892">
        <v>235</v>
      </c>
      <c s="157" r="B892">
        <v>42</v>
      </c>
      <c s="157" r="C892">
        <v>367</v>
      </c>
      <c t="s" s="157" r="D892">
        <v>2190</v>
      </c>
      <c t="s" s="157" r="E892">
        <v>830</v>
      </c>
      <c t="s" s="157" r="F892">
        <v>1915</v>
      </c>
      <c t="s" s="100" r="G892">
        <v>980</v>
      </c>
      <c t="s" s="100" r="H892">
        <v>1916</v>
      </c>
      <c s="100" r="I892"/>
      <c s="100" r="J892"/>
      <c s="157" r="K892">
        <f>(I892-J892)/10</f>
        <v>0</v>
      </c>
      <c s="157" r="L892">
        <v>0</v>
      </c>
      <c s="157" r="M892"/>
      <c s="157" r="N892"/>
      <c s="157" r="O892"/>
    </row>
    <row customHeight="1" r="893" ht="15.0">
      <c t="s" s="157" r="A893">
        <v>235</v>
      </c>
      <c s="157" r="B893">
        <v>42</v>
      </c>
      <c s="157" r="C893">
        <v>367</v>
      </c>
      <c t="s" s="157" r="D893">
        <v>2191</v>
      </c>
      <c t="s" s="157" r="E893">
        <v>830</v>
      </c>
      <c t="s" s="157" r="F893">
        <v>1931</v>
      </c>
      <c t="s" s="100" r="G893">
        <v>980</v>
      </c>
      <c t="s" s="100" r="H893">
        <v>1916</v>
      </c>
      <c s="100" r="I893"/>
      <c s="100" r="J893"/>
      <c s="157" r="K893">
        <f>(I893-J893)/10</f>
        <v>0</v>
      </c>
      <c s="157" r="L893">
        <v>0</v>
      </c>
      <c s="157" r="M893"/>
      <c s="157" r="N893"/>
      <c s="157" r="O893"/>
    </row>
    <row customHeight="1" r="894" ht="15.0">
      <c t="s" s="157" r="A894">
        <v>235</v>
      </c>
      <c s="157" r="B894">
        <v>42</v>
      </c>
      <c s="157" r="C894">
        <v>367</v>
      </c>
      <c t="s" s="157" r="D894">
        <v>2192</v>
      </c>
      <c t="s" s="157" r="E894">
        <v>830</v>
      </c>
      <c t="s" s="157" r="F894">
        <v>2165</v>
      </c>
      <c t="s" s="100" r="G894">
        <v>847</v>
      </c>
      <c t="s" s="100" r="H894">
        <v>848</v>
      </c>
      <c s="100" r="I894"/>
      <c s="100" r="J894"/>
      <c s="157" r="K894">
        <f>(I894-J894)/10</f>
        <v>0</v>
      </c>
      <c s="157" r="L894">
        <v>255</v>
      </c>
      <c s="157" r="M894"/>
      <c s="157" r="N894"/>
      <c s="157" r="O894"/>
    </row>
    <row customHeight="1" r="895" ht="15.0">
      <c t="s" s="157" r="A895">
        <v>235</v>
      </c>
      <c s="157" r="B895">
        <v>42</v>
      </c>
      <c s="157" r="C895">
        <v>367</v>
      </c>
      <c t="s" s="157" r="D895">
        <v>2193</v>
      </c>
      <c t="s" s="157" r="E895">
        <v>830</v>
      </c>
      <c t="s" s="157" r="F895">
        <v>2165</v>
      </c>
      <c t="s" s="100" r="G895">
        <v>847</v>
      </c>
      <c t="s" s="100" r="H895">
        <v>848</v>
      </c>
      <c s="100" r="I895"/>
      <c s="100" r="J895"/>
      <c s="157" r="K895">
        <f>(I895-J895)/10</f>
        <v>0</v>
      </c>
      <c s="157" r="L895">
        <v>255</v>
      </c>
      <c s="157" r="M895"/>
      <c s="157" r="N895"/>
      <c s="157" r="O895"/>
    </row>
    <row customHeight="1" r="896" ht="15.0">
      <c t="s" s="157" r="A896">
        <v>235</v>
      </c>
      <c s="157" r="B896">
        <v>42</v>
      </c>
      <c s="157" r="C896">
        <v>367</v>
      </c>
      <c t="s" s="157" r="D896">
        <v>2194</v>
      </c>
      <c t="s" s="157" r="E896">
        <v>830</v>
      </c>
      <c t="s" s="157" r="F896">
        <v>1924</v>
      </c>
      <c t="s" s="100" r="G896">
        <v>825</v>
      </c>
      <c t="s" s="100" r="H896">
        <v>826</v>
      </c>
      <c s="100" r="I896"/>
      <c s="100" r="J896"/>
      <c s="157" r="K896">
        <f>(I896-J896)/10</f>
        <v>0</v>
      </c>
      <c s="157" r="L896">
        <v>0</v>
      </c>
      <c s="157" r="M896"/>
      <c s="157" r="N896"/>
      <c s="157" r="O896"/>
    </row>
    <row customHeight="1" r="897" ht="15.0">
      <c t="s" s="157" r="A897">
        <v>235</v>
      </c>
      <c s="157" r="B897">
        <v>42</v>
      </c>
      <c s="157" r="C897">
        <v>367</v>
      </c>
      <c t="s" s="157" r="D897">
        <v>2195</v>
      </c>
      <c t="s" s="157" r="E897">
        <v>830</v>
      </c>
      <c t="s" s="157" r="F897">
        <v>1926</v>
      </c>
      <c t="s" s="100" r="G897">
        <v>1005</v>
      </c>
      <c t="s" s="100" r="H897">
        <v>1006</v>
      </c>
      <c s="100" r="I897"/>
      <c s="100" r="J897"/>
      <c s="157" r="K897">
        <f>(I897-J897)/10</f>
        <v>0</v>
      </c>
      <c s="157" r="L897">
        <v>0</v>
      </c>
      <c s="157" r="M897"/>
      <c s="157" r="N897"/>
      <c s="157" r="O897"/>
    </row>
    <row customHeight="1" r="898" ht="15.0">
      <c t="s" s="157" r="A898">
        <v>235</v>
      </c>
      <c s="157" r="B898">
        <v>42</v>
      </c>
      <c s="157" r="C898">
        <v>367</v>
      </c>
      <c t="s" s="157" r="D898">
        <v>2196</v>
      </c>
      <c t="s" s="157" r="E898">
        <v>830</v>
      </c>
      <c t="s" s="157" r="F898">
        <v>1928</v>
      </c>
      <c t="s" s="100" r="G898">
        <v>1006</v>
      </c>
      <c t="s" s="100" r="H898">
        <v>1005</v>
      </c>
      <c s="100" r="I898"/>
      <c s="100" r="J898"/>
      <c s="157" r="K898">
        <f>(I898-J898)/10</f>
        <v>0</v>
      </c>
      <c s="157" r="L898">
        <v>255</v>
      </c>
      <c s="157" r="M898"/>
      <c s="157" r="N898"/>
      <c s="157" r="O898"/>
    </row>
    <row customHeight="1" r="899" ht="15.0">
      <c t="s" s="157" r="A899">
        <v>235</v>
      </c>
      <c s="157" r="B899">
        <v>42</v>
      </c>
      <c s="157" r="C899">
        <v>367</v>
      </c>
      <c t="s" s="157" r="D899">
        <v>2197</v>
      </c>
      <c t="s" s="157" r="E899">
        <v>830</v>
      </c>
      <c t="s" s="157" r="F899">
        <v>1915</v>
      </c>
      <c t="s" s="100" r="G899">
        <v>980</v>
      </c>
      <c t="s" s="100" r="H899">
        <v>1916</v>
      </c>
      <c s="100" r="I899"/>
      <c s="100" r="J899"/>
      <c s="157" r="K899">
        <f>(I899-J899)/10</f>
        <v>0</v>
      </c>
      <c s="157" r="L899">
        <v>0</v>
      </c>
      <c s="157" r="M899"/>
      <c s="157" r="N899"/>
      <c s="157" r="O899"/>
    </row>
    <row customHeight="1" r="900" ht="15.0">
      <c t="s" s="157" r="A900">
        <v>235</v>
      </c>
      <c s="157" r="B900">
        <v>42</v>
      </c>
      <c s="157" r="C900">
        <v>367</v>
      </c>
      <c t="s" s="157" r="D900">
        <v>2198</v>
      </c>
      <c t="s" s="157" r="E900">
        <v>830</v>
      </c>
      <c t="s" s="157" r="F900">
        <v>1918</v>
      </c>
      <c t="s" s="100" r="G900">
        <v>980</v>
      </c>
      <c t="s" s="100" r="H900">
        <v>1916</v>
      </c>
      <c s="100" r="I900"/>
      <c s="100" r="J900"/>
      <c s="157" r="K900">
        <f>(I900-J900)/10</f>
        <v>0</v>
      </c>
      <c s="157" r="L900">
        <v>0</v>
      </c>
      <c s="157" r="M900"/>
      <c s="157" r="N900"/>
      <c s="157" r="O900"/>
    </row>
    <row customHeight="1" r="901" ht="15.0">
      <c t="s" s="157" r="A901">
        <v>235</v>
      </c>
      <c s="157" r="B901">
        <v>42</v>
      </c>
      <c s="157" r="C901">
        <v>367</v>
      </c>
      <c t="s" s="157" r="D901">
        <v>2199</v>
      </c>
      <c t="s" s="157" r="E901">
        <v>830</v>
      </c>
      <c t="s" s="157" r="F901">
        <v>1922</v>
      </c>
      <c t="s" s="100" r="G901">
        <v>847</v>
      </c>
      <c t="s" s="100" r="H901">
        <v>848</v>
      </c>
      <c s="100" r="I901"/>
      <c s="100" r="J901"/>
      <c s="157" r="K901">
        <f>(I901-J901)/10</f>
        <v>0</v>
      </c>
      <c s="157" r="L901">
        <v>255</v>
      </c>
      <c s="157" r="M901"/>
      <c s="157" r="N901"/>
      <c s="157" r="O901"/>
    </row>
    <row customHeight="1" r="902" ht="15.0">
      <c t="s" s="157" r="A902">
        <v>235</v>
      </c>
      <c s="157" r="B902">
        <v>42</v>
      </c>
      <c s="157" r="C902">
        <v>367</v>
      </c>
      <c t="s" s="157" r="D902">
        <v>2200</v>
      </c>
      <c t="s" s="157" r="E902">
        <v>830</v>
      </c>
      <c t="s" s="157" r="F902">
        <v>1922</v>
      </c>
      <c t="s" s="100" r="G902">
        <v>847</v>
      </c>
      <c t="s" s="100" r="H902">
        <v>848</v>
      </c>
      <c s="100" r="I902"/>
      <c s="100" r="J902"/>
      <c s="157" r="K902">
        <f>(I902-J902)/10</f>
        <v>0</v>
      </c>
      <c s="157" r="L902">
        <v>255</v>
      </c>
      <c s="157" r="M902"/>
      <c s="157" r="N902"/>
      <c s="157" r="O902"/>
    </row>
    <row customHeight="1" r="903" ht="15.0">
      <c t="s" s="157" r="A903">
        <v>235</v>
      </c>
      <c s="157" r="B903">
        <v>42</v>
      </c>
      <c s="157" r="C903">
        <v>367</v>
      </c>
      <c t="s" s="157" r="D903">
        <v>2201</v>
      </c>
      <c t="s" s="157" r="E903">
        <v>830</v>
      </c>
      <c t="s" s="157" r="F903">
        <v>1924</v>
      </c>
      <c t="s" s="100" r="G903">
        <v>825</v>
      </c>
      <c t="s" s="100" r="H903">
        <v>826</v>
      </c>
      <c s="100" r="I903"/>
      <c s="100" r="J903"/>
      <c s="157" r="K903">
        <f>(I903-J903)/10</f>
        <v>0</v>
      </c>
      <c s="157" r="L903">
        <v>0</v>
      </c>
      <c s="157" r="M903"/>
      <c s="157" r="N903"/>
      <c s="157" r="O903"/>
    </row>
    <row customHeight="1" r="904" ht="15.0">
      <c s="157" r="A904"/>
      <c s="157" r="B904"/>
      <c s="157" r="C904"/>
      <c s="157" r="D904"/>
      <c s="157" r="E904"/>
      <c s="157" r="F904"/>
      <c s="100" r="G904"/>
      <c s="100" r="H904"/>
      <c s="100" r="I904"/>
      <c s="100" r="J904"/>
      <c s="157" r="K904">
        <f>(I904-J904)/10</f>
        <v>0</v>
      </c>
      <c s="157" r="L904"/>
      <c s="157" r="M904"/>
      <c s="157" r="N904"/>
      <c s="157" r="O904"/>
    </row>
    <row customHeight="1" r="905" ht="15.0">
      <c t="s" s="157" r="A905">
        <v>235</v>
      </c>
      <c s="157" r="B905">
        <v>43</v>
      </c>
      <c s="157" r="C905">
        <v>377</v>
      </c>
      <c t="s" s="157" r="D905">
        <v>2202</v>
      </c>
      <c t="s" s="157" r="E905">
        <v>802</v>
      </c>
      <c t="s" s="157" r="F905">
        <v>1899</v>
      </c>
      <c s="100" r="G905">
        <v>-10</v>
      </c>
      <c s="100" r="H905">
        <v>10</v>
      </c>
      <c s="100" r="I905">
        <v>10</v>
      </c>
      <c s="100" r="J905">
        <v>0</v>
      </c>
      <c s="157" r="K905">
        <f>(I905-J905)/10</f>
        <v>1</v>
      </c>
      <c s="157" r="L905"/>
      <c s="157" r="M905"/>
      <c s="157" r="N905"/>
      <c s="157" r="O905"/>
    </row>
    <row customHeight="1" r="906" ht="15.0">
      <c t="s" s="157" r="A906">
        <v>235</v>
      </c>
      <c s="157" r="B906">
        <v>43</v>
      </c>
      <c s="157" r="C906">
        <v>377</v>
      </c>
      <c t="s" s="157" r="D906">
        <v>2203</v>
      </c>
      <c t="s" s="157" r="E906">
        <v>802</v>
      </c>
      <c t="s" s="157" r="F906">
        <v>1899</v>
      </c>
      <c s="100" r="G906">
        <v>-10</v>
      </c>
      <c s="100" r="H906">
        <v>10</v>
      </c>
      <c s="100" r="I906">
        <v>10</v>
      </c>
      <c s="100" r="J906">
        <v>0</v>
      </c>
      <c s="157" r="K906">
        <f>(I906-J906)/10</f>
        <v>1</v>
      </c>
      <c s="157" r="L906"/>
      <c s="157" r="M906"/>
      <c s="157" r="N906"/>
      <c s="157" r="O906"/>
    </row>
    <row customHeight="1" r="907" ht="15.0">
      <c t="s" s="157" r="A907">
        <v>235</v>
      </c>
      <c s="157" r="B907">
        <v>43</v>
      </c>
      <c s="157" r="C907">
        <v>377</v>
      </c>
      <c t="s" s="157" r="D907">
        <v>2204</v>
      </c>
      <c t="s" s="157" r="E907">
        <v>814</v>
      </c>
      <c t="s" s="157" r="F907">
        <v>1902</v>
      </c>
      <c s="100" r="G907">
        <v>-10</v>
      </c>
      <c s="100" r="H907">
        <v>10</v>
      </c>
      <c s="100" r="I907">
        <v>10</v>
      </c>
      <c s="100" r="J907">
        <v>0</v>
      </c>
      <c s="157" r="K907">
        <f>(I907-J907)/10</f>
        <v>1</v>
      </c>
      <c s="157" r="L907"/>
      <c s="157" r="M907"/>
      <c s="157" r="N907"/>
      <c s="157" r="O907"/>
    </row>
    <row customHeight="1" r="908" ht="15.0">
      <c t="s" s="157" r="A908">
        <v>235</v>
      </c>
      <c s="157" r="B908">
        <v>43</v>
      </c>
      <c s="157" r="C908">
        <v>377</v>
      </c>
      <c t="s" s="157" r="D908">
        <v>2205</v>
      </c>
      <c t="s" s="157" r="E908">
        <v>814</v>
      </c>
      <c t="s" s="157" r="F908">
        <v>1902</v>
      </c>
      <c s="100" r="G908">
        <v>-10</v>
      </c>
      <c s="100" r="H908">
        <v>10</v>
      </c>
      <c s="100" r="I908">
        <v>10</v>
      </c>
      <c s="100" r="J908">
        <v>0</v>
      </c>
      <c s="157" r="K908">
        <f>(I908-J908)/10</f>
        <v>1</v>
      </c>
      <c s="157" r="L908"/>
      <c s="157" r="M908"/>
      <c s="157" r="N908"/>
      <c s="157" r="O908"/>
    </row>
    <row customHeight="1" r="909" ht="15.0">
      <c t="s" s="157" r="A909">
        <v>235</v>
      </c>
      <c s="157" r="B909">
        <v>43</v>
      </c>
      <c s="157" r="C909">
        <v>377</v>
      </c>
      <c t="s" s="157" r="D909">
        <v>2206</v>
      </c>
      <c t="s" s="157" r="E909">
        <v>823</v>
      </c>
      <c t="s" s="157" r="F909">
        <v>1905</v>
      </c>
      <c t="s" s="100" r="G909">
        <v>1005</v>
      </c>
      <c t="s" s="100" r="H909">
        <v>1006</v>
      </c>
      <c s="100" r="I909"/>
      <c s="100" r="J909"/>
      <c s="157" r="K909">
        <f>(I909-J909)/10</f>
        <v>0</v>
      </c>
      <c s="157" r="L909">
        <v>0</v>
      </c>
      <c s="157" r="M909"/>
      <c s="157" r="N909"/>
      <c s="157" r="O909"/>
    </row>
    <row customHeight="1" r="910" ht="15.0">
      <c t="s" s="157" r="A910">
        <v>235</v>
      </c>
      <c s="157" r="B910">
        <v>43</v>
      </c>
      <c s="157" r="C910">
        <v>377</v>
      </c>
      <c t="s" s="157" r="D910">
        <v>2207</v>
      </c>
      <c t="s" s="157" r="E910">
        <v>823</v>
      </c>
      <c t="s" s="157" r="F910">
        <v>1907</v>
      </c>
      <c t="s" s="100" r="G910">
        <v>825</v>
      </c>
      <c t="s" s="100" r="H910">
        <v>826</v>
      </c>
      <c s="100" r="I910"/>
      <c s="100" r="J910"/>
      <c s="157" r="K910">
        <f>(I910-J910)/10</f>
        <v>0</v>
      </c>
      <c s="157" r="L910">
        <v>0</v>
      </c>
      <c s="157" r="M910"/>
      <c s="157" r="N910"/>
      <c s="157" r="O910"/>
    </row>
    <row customHeight="1" r="911" ht="15.0">
      <c t="s" s="157" r="A911">
        <v>235</v>
      </c>
      <c s="157" r="B911">
        <v>43</v>
      </c>
      <c s="157" r="C911">
        <v>377</v>
      </c>
      <c t="s" s="157" r="D911">
        <v>2208</v>
      </c>
      <c t="s" s="157" r="E911">
        <v>823</v>
      </c>
      <c t="s" s="157" r="F911">
        <v>1905</v>
      </c>
      <c t="s" s="100" r="G911">
        <v>1005</v>
      </c>
      <c t="s" s="100" r="H911">
        <v>1006</v>
      </c>
      <c s="100" r="I911"/>
      <c s="100" r="J911"/>
      <c s="157" r="K911">
        <f>(I911-J911)/10</f>
        <v>0</v>
      </c>
      <c s="157" r="L911">
        <v>0</v>
      </c>
      <c s="157" r="M911"/>
      <c s="157" r="N911"/>
      <c s="157" r="O911"/>
    </row>
    <row customHeight="1" r="912" ht="15.0">
      <c t="s" s="157" r="A912">
        <v>235</v>
      </c>
      <c s="157" r="B912">
        <v>43</v>
      </c>
      <c s="157" r="C912">
        <v>377</v>
      </c>
      <c t="s" s="157" r="D912">
        <v>2209</v>
      </c>
      <c t="s" s="157" r="E912">
        <v>823</v>
      </c>
      <c t="s" s="157" r="F912">
        <v>1907</v>
      </c>
      <c t="s" s="100" r="G912">
        <v>825</v>
      </c>
      <c t="s" s="100" r="H912">
        <v>826</v>
      </c>
      <c s="100" r="I912"/>
      <c s="100" r="J912"/>
      <c s="157" r="K912">
        <f>(I912-J912)/10</f>
        <v>0</v>
      </c>
      <c s="157" r="L912">
        <v>0</v>
      </c>
      <c s="157" r="M912"/>
      <c s="157" r="N912"/>
      <c s="157" r="O912"/>
    </row>
    <row customHeight="1" r="913" ht="15.0">
      <c t="s" s="157" r="A913">
        <v>235</v>
      </c>
      <c s="157" r="B913">
        <v>43</v>
      </c>
      <c s="157" r="C913">
        <v>377</v>
      </c>
      <c t="s" s="157" r="D913">
        <v>2210</v>
      </c>
      <c t="s" s="157" r="E913">
        <v>830</v>
      </c>
      <c t="s" s="157" r="F913">
        <v>1926</v>
      </c>
      <c t="s" s="100" r="G913">
        <v>1005</v>
      </c>
      <c t="s" s="100" r="H913">
        <v>1006</v>
      </c>
      <c s="100" r="I913"/>
      <c s="100" r="J913"/>
      <c s="157" r="K913">
        <f>(I913-J913)/10</f>
        <v>0</v>
      </c>
      <c s="157" r="L913">
        <v>0</v>
      </c>
      <c s="157" r="M913"/>
      <c s="157" r="N913"/>
      <c s="157" r="O913"/>
    </row>
    <row customHeight="1" r="914" ht="15.0">
      <c t="s" s="157" r="A914">
        <v>235</v>
      </c>
      <c s="157" r="B914">
        <v>43</v>
      </c>
      <c s="157" r="C914">
        <v>377</v>
      </c>
      <c t="s" s="157" r="D914">
        <v>2211</v>
      </c>
      <c t="s" s="157" r="E914">
        <v>830</v>
      </c>
      <c t="s" s="157" r="F914">
        <v>1928</v>
      </c>
      <c t="s" s="100" r="G914">
        <v>1006</v>
      </c>
      <c t="s" s="100" r="H914">
        <v>1005</v>
      </c>
      <c s="100" r="I914"/>
      <c s="100" r="J914"/>
      <c s="157" r="K914">
        <f>(I914-J914)/10</f>
        <v>0</v>
      </c>
      <c s="157" r="L914">
        <v>255</v>
      </c>
      <c s="157" r="M914"/>
      <c s="157" r="N914"/>
      <c s="157" r="O914"/>
    </row>
    <row customHeight="1" r="915" ht="15.0">
      <c t="s" s="157" r="A915">
        <v>235</v>
      </c>
      <c s="157" r="B915">
        <v>43</v>
      </c>
      <c s="157" r="C915">
        <v>377</v>
      </c>
      <c t="s" s="157" r="D915">
        <v>2212</v>
      </c>
      <c t="s" s="157" r="E915">
        <v>830</v>
      </c>
      <c t="s" s="157" r="F915">
        <v>1915</v>
      </c>
      <c t="s" s="100" r="G915">
        <v>980</v>
      </c>
      <c t="s" s="100" r="H915">
        <v>1916</v>
      </c>
      <c s="100" r="I915"/>
      <c s="100" r="J915"/>
      <c s="157" r="K915">
        <f>(I915-J915)/10</f>
        <v>0</v>
      </c>
      <c s="157" r="L915">
        <v>0</v>
      </c>
      <c s="157" r="M915"/>
      <c s="157" r="N915"/>
      <c s="157" r="O915"/>
    </row>
    <row customHeight="1" r="916" ht="15.0">
      <c t="s" s="157" r="A916">
        <v>235</v>
      </c>
      <c s="157" r="B916">
        <v>43</v>
      </c>
      <c s="157" r="C916">
        <v>377</v>
      </c>
      <c t="s" s="157" r="D916">
        <v>2213</v>
      </c>
      <c t="s" s="157" r="E916">
        <v>830</v>
      </c>
      <c t="s" s="157" r="F916">
        <v>1931</v>
      </c>
      <c t="s" s="100" r="G916">
        <v>980</v>
      </c>
      <c t="s" s="100" r="H916">
        <v>1916</v>
      </c>
      <c s="100" r="I916"/>
      <c s="100" r="J916"/>
      <c s="157" r="K916">
        <f>(I916-J916)/10</f>
        <v>0</v>
      </c>
      <c s="157" r="L916">
        <v>0</v>
      </c>
      <c s="157" r="M916"/>
      <c s="157" r="N916"/>
      <c s="157" r="O916"/>
    </row>
    <row customHeight="1" r="917" ht="15.0">
      <c t="s" s="157" r="A917">
        <v>235</v>
      </c>
      <c s="157" r="B917">
        <v>43</v>
      </c>
      <c s="157" r="C917">
        <v>377</v>
      </c>
      <c t="s" s="157" r="D917">
        <v>2214</v>
      </c>
      <c t="s" s="157" r="E917">
        <v>830</v>
      </c>
      <c t="s" s="157" r="F917">
        <v>2165</v>
      </c>
      <c t="s" s="100" r="G917">
        <v>847</v>
      </c>
      <c t="s" s="100" r="H917">
        <v>848</v>
      </c>
      <c s="100" r="I917"/>
      <c s="100" r="J917"/>
      <c s="157" r="K917">
        <f>(I917-J917)/10</f>
        <v>0</v>
      </c>
      <c s="157" r="L917">
        <v>255</v>
      </c>
      <c s="157" r="M917"/>
      <c s="157" r="N917"/>
      <c s="157" r="O917"/>
    </row>
    <row customHeight="1" r="918" ht="15.0">
      <c t="s" s="157" r="A918">
        <v>235</v>
      </c>
      <c s="157" r="B918">
        <v>43</v>
      </c>
      <c s="157" r="C918">
        <v>377</v>
      </c>
      <c t="s" s="157" r="D918">
        <v>2215</v>
      </c>
      <c t="s" s="157" r="E918">
        <v>830</v>
      </c>
      <c t="s" s="157" r="F918">
        <v>2165</v>
      </c>
      <c t="s" s="100" r="G918">
        <v>847</v>
      </c>
      <c t="s" s="100" r="H918">
        <v>848</v>
      </c>
      <c s="100" r="I918"/>
      <c s="100" r="J918"/>
      <c s="157" r="K918">
        <f>(I918-J918)/10</f>
        <v>0</v>
      </c>
      <c s="157" r="L918">
        <v>255</v>
      </c>
      <c s="157" r="M918"/>
      <c s="157" r="N918"/>
      <c s="157" r="O918"/>
    </row>
    <row customHeight="1" r="919" ht="15.0">
      <c t="s" s="157" r="A919">
        <v>235</v>
      </c>
      <c s="157" r="B919">
        <v>43</v>
      </c>
      <c s="157" r="C919">
        <v>377</v>
      </c>
      <c t="s" s="157" r="D919">
        <v>2216</v>
      </c>
      <c t="s" s="157" r="E919">
        <v>830</v>
      </c>
      <c t="s" s="157" r="F919">
        <v>1924</v>
      </c>
      <c t="s" s="100" r="G919">
        <v>825</v>
      </c>
      <c t="s" s="100" r="H919">
        <v>826</v>
      </c>
      <c s="100" r="I919"/>
      <c s="100" r="J919"/>
      <c s="157" r="K919">
        <f>(I919-J919)/10</f>
        <v>0</v>
      </c>
      <c s="157" r="L919">
        <v>0</v>
      </c>
      <c s="157" r="M919"/>
      <c s="157" r="N919"/>
      <c s="157" r="O919"/>
    </row>
    <row customHeight="1" r="920" ht="15.0">
      <c t="s" s="157" r="A920">
        <v>235</v>
      </c>
      <c s="157" r="B920">
        <v>43</v>
      </c>
      <c s="157" r="C920">
        <v>377</v>
      </c>
      <c t="s" s="157" r="D920">
        <v>2217</v>
      </c>
      <c t="s" s="157" r="E920">
        <v>830</v>
      </c>
      <c t="s" s="157" r="F920">
        <v>1926</v>
      </c>
      <c t="s" s="100" r="G920">
        <v>1005</v>
      </c>
      <c t="s" s="100" r="H920">
        <v>1006</v>
      </c>
      <c s="100" r="I920"/>
      <c s="100" r="J920"/>
      <c s="157" r="K920">
        <f>(I920-J920)/10</f>
        <v>0</v>
      </c>
      <c s="157" r="L920">
        <v>0</v>
      </c>
      <c s="157" r="M920"/>
      <c s="157" r="N920"/>
      <c s="157" r="O920"/>
    </row>
    <row customHeight="1" r="921" ht="15.0">
      <c t="s" s="157" r="A921">
        <v>235</v>
      </c>
      <c s="157" r="B921">
        <v>43</v>
      </c>
      <c s="157" r="C921">
        <v>377</v>
      </c>
      <c t="s" s="157" r="D921">
        <v>2218</v>
      </c>
      <c t="s" s="157" r="E921">
        <v>830</v>
      </c>
      <c t="s" s="157" r="F921">
        <v>1928</v>
      </c>
      <c t="s" s="100" r="G921">
        <v>1006</v>
      </c>
      <c t="s" s="100" r="H921">
        <v>1005</v>
      </c>
      <c s="100" r="I921"/>
      <c s="100" r="J921"/>
      <c s="157" r="K921">
        <f>(I921-J921)/10</f>
        <v>0</v>
      </c>
      <c s="157" r="L921">
        <v>255</v>
      </c>
      <c s="157" r="M921"/>
      <c s="157" r="N921"/>
      <c s="157" r="O921"/>
    </row>
    <row customHeight="1" r="922" ht="15.0">
      <c t="s" s="157" r="A922">
        <v>235</v>
      </c>
      <c s="157" r="B922">
        <v>43</v>
      </c>
      <c s="157" r="C922">
        <v>377</v>
      </c>
      <c t="s" s="157" r="D922">
        <v>2219</v>
      </c>
      <c t="s" s="157" r="E922">
        <v>830</v>
      </c>
      <c t="s" s="157" r="F922">
        <v>1915</v>
      </c>
      <c t="s" s="100" r="G922">
        <v>980</v>
      </c>
      <c t="s" s="100" r="H922">
        <v>1916</v>
      </c>
      <c s="100" r="I922"/>
      <c s="100" r="J922"/>
      <c s="157" r="K922">
        <f>(I922-J922)/10</f>
        <v>0</v>
      </c>
      <c s="157" r="L922">
        <v>0</v>
      </c>
      <c s="157" r="M922"/>
      <c s="157" r="N922"/>
      <c s="157" r="O922"/>
    </row>
    <row customHeight="1" r="923" ht="15.0">
      <c t="s" s="157" r="A923">
        <v>235</v>
      </c>
      <c s="157" r="B923">
        <v>43</v>
      </c>
      <c s="157" r="C923">
        <v>377</v>
      </c>
      <c t="s" s="157" r="D923">
        <v>2220</v>
      </c>
      <c t="s" s="157" r="E923">
        <v>830</v>
      </c>
      <c t="s" s="157" r="F923">
        <v>1931</v>
      </c>
      <c t="s" s="100" r="G923">
        <v>980</v>
      </c>
      <c t="s" s="100" r="H923">
        <v>1916</v>
      </c>
      <c s="100" r="I923"/>
      <c s="100" r="J923"/>
      <c s="157" r="K923">
        <f>(I923-J923)/10</f>
        <v>0</v>
      </c>
      <c s="157" r="L923">
        <v>0</v>
      </c>
      <c s="157" r="M923"/>
      <c s="157" r="N923"/>
      <c s="157" r="O923"/>
    </row>
    <row customHeight="1" r="924" ht="15.0">
      <c t="s" s="157" r="A924">
        <v>235</v>
      </c>
      <c s="157" r="B924">
        <v>43</v>
      </c>
      <c s="157" r="C924">
        <v>377</v>
      </c>
      <c t="s" s="157" r="D924">
        <v>2221</v>
      </c>
      <c t="s" s="157" r="E924">
        <v>830</v>
      </c>
      <c t="s" s="157" r="F924">
        <v>2165</v>
      </c>
      <c t="s" s="100" r="G924">
        <v>847</v>
      </c>
      <c t="s" s="100" r="H924">
        <v>848</v>
      </c>
      <c s="100" r="I924"/>
      <c s="100" r="J924"/>
      <c s="157" r="K924">
        <f>(I924-J924)/10</f>
        <v>0</v>
      </c>
      <c s="157" r="L924">
        <v>255</v>
      </c>
      <c s="157" r="M924"/>
      <c s="157" r="N924"/>
      <c s="157" r="O924"/>
    </row>
    <row customHeight="1" r="925" ht="15.0">
      <c t="s" s="157" r="A925">
        <v>235</v>
      </c>
      <c s="157" r="B925">
        <v>43</v>
      </c>
      <c s="157" r="C925">
        <v>377</v>
      </c>
      <c t="s" s="157" r="D925">
        <v>2222</v>
      </c>
      <c t="s" s="157" r="E925">
        <v>830</v>
      </c>
      <c t="s" s="157" r="F925">
        <v>2165</v>
      </c>
      <c t="s" s="100" r="G925">
        <v>847</v>
      </c>
      <c t="s" s="100" r="H925">
        <v>848</v>
      </c>
      <c s="100" r="I925"/>
      <c s="100" r="J925"/>
      <c s="157" r="K925">
        <f>(I925-J925)/10</f>
        <v>0</v>
      </c>
      <c s="157" r="L925">
        <v>255</v>
      </c>
      <c s="157" r="M925"/>
      <c s="157" r="N925"/>
      <c s="157" r="O925"/>
    </row>
    <row customHeight="1" r="926" ht="15.0">
      <c t="s" s="157" r="A926">
        <v>235</v>
      </c>
      <c s="157" r="B926">
        <v>43</v>
      </c>
      <c s="157" r="C926">
        <v>377</v>
      </c>
      <c t="s" s="157" r="D926">
        <v>2223</v>
      </c>
      <c t="s" s="157" r="E926">
        <v>830</v>
      </c>
      <c t="s" s="157" r="F926">
        <v>1924</v>
      </c>
      <c t="s" s="100" r="G926">
        <v>825</v>
      </c>
      <c t="s" s="100" r="H926">
        <v>826</v>
      </c>
      <c s="100" r="I926"/>
      <c s="100" r="J926"/>
      <c s="157" r="K926">
        <f>(I926-J926)/10</f>
        <v>0</v>
      </c>
      <c s="157" r="L926">
        <v>0</v>
      </c>
      <c s="157" r="M926"/>
      <c s="157" r="N926"/>
      <c s="157" r="O926"/>
    </row>
    <row customHeight="1" r="927" ht="15.0">
      <c s="157" r="A927"/>
      <c s="157" r="B927"/>
      <c s="157" r="C927"/>
      <c s="157" r="D927"/>
      <c s="157" r="E927"/>
      <c s="157" r="F927"/>
      <c s="100" r="G927"/>
      <c s="100" r="H927"/>
      <c s="100" r="I927"/>
      <c s="100" r="J927"/>
      <c s="157" r="K927">
        <f>(I927-J927)/10</f>
        <v>0</v>
      </c>
      <c s="157" r="L927"/>
      <c s="157" r="M927"/>
      <c s="157" r="N927"/>
      <c s="157" r="O927"/>
    </row>
    <row customHeight="1" r="928" ht="15.0">
      <c t="s" s="157" r="A928">
        <v>235</v>
      </c>
      <c s="157" r="B928">
        <v>44</v>
      </c>
      <c s="157" r="C928">
        <v>378</v>
      </c>
      <c t="s" s="157" r="D928">
        <v>2224</v>
      </c>
      <c t="s" s="157" r="E928">
        <v>802</v>
      </c>
      <c t="s" s="157" r="F928">
        <v>1899</v>
      </c>
      <c s="100" r="G928">
        <v>-10</v>
      </c>
      <c s="100" r="H928">
        <v>10</v>
      </c>
      <c s="100" r="I928">
        <v>10</v>
      </c>
      <c s="100" r="J928">
        <v>0</v>
      </c>
      <c s="157" r="K928">
        <f>(I928-J928)/10</f>
        <v>1</v>
      </c>
      <c s="157" r="L928"/>
      <c s="157" r="M928"/>
      <c s="157" r="N928"/>
      <c s="157" r="O928"/>
    </row>
    <row customHeight="1" r="929" ht="15.0">
      <c t="s" s="157" r="A929">
        <v>235</v>
      </c>
      <c s="157" r="B929">
        <v>44</v>
      </c>
      <c s="157" r="C929">
        <v>378</v>
      </c>
      <c t="s" s="157" r="D929">
        <v>2225</v>
      </c>
      <c t="s" s="157" r="E929">
        <v>814</v>
      </c>
      <c t="s" s="157" r="F929">
        <v>1902</v>
      </c>
      <c s="100" r="G929">
        <v>-10</v>
      </c>
      <c s="100" r="H929">
        <v>10</v>
      </c>
      <c s="100" r="I929">
        <v>10</v>
      </c>
      <c s="100" r="J929">
        <v>0</v>
      </c>
      <c s="157" r="K929">
        <f>(I929-J929)/10</f>
        <v>1</v>
      </c>
      <c s="157" r="L929"/>
      <c s="157" r="M929"/>
      <c s="157" r="N929"/>
      <c s="157" r="O929"/>
    </row>
    <row customHeight="1" r="930" ht="15.0">
      <c t="s" s="157" r="A930">
        <v>235</v>
      </c>
      <c s="157" r="B930">
        <v>44</v>
      </c>
      <c s="157" r="C930">
        <v>378</v>
      </c>
      <c t="s" s="157" r="D930">
        <v>2226</v>
      </c>
      <c t="s" s="157" r="E930">
        <v>823</v>
      </c>
      <c t="s" s="157" r="F930">
        <v>1905</v>
      </c>
      <c t="s" s="100" r="G930">
        <v>1005</v>
      </c>
      <c t="s" s="100" r="H930">
        <v>1006</v>
      </c>
      <c s="100" r="I930"/>
      <c s="100" r="J930"/>
      <c s="157" r="K930">
        <f>(I930-J930)/10</f>
        <v>0</v>
      </c>
      <c s="157" r="L930">
        <v>0</v>
      </c>
      <c s="157" r="M930"/>
      <c s="157" r="N930"/>
      <c s="157" r="O930"/>
    </row>
    <row customHeight="1" r="931" ht="15.0">
      <c t="s" s="157" r="A931">
        <v>235</v>
      </c>
      <c s="157" r="B931">
        <v>44</v>
      </c>
      <c s="157" r="C931">
        <v>378</v>
      </c>
      <c t="s" s="157" r="D931">
        <v>2227</v>
      </c>
      <c t="s" s="157" r="E931">
        <v>823</v>
      </c>
      <c t="s" s="157" r="F931">
        <v>1907</v>
      </c>
      <c t="s" s="100" r="G931">
        <v>825</v>
      </c>
      <c t="s" s="100" r="H931">
        <v>826</v>
      </c>
      <c s="100" r="I931"/>
      <c s="100" r="J931"/>
      <c s="157" r="K931">
        <f>(I931-J931)/10</f>
        <v>0</v>
      </c>
      <c s="157" r="L931">
        <v>0</v>
      </c>
      <c s="157" r="M931"/>
      <c s="157" r="N931"/>
      <c s="157" r="O931"/>
    </row>
    <row customHeight="1" r="932" ht="15.0">
      <c t="s" s="157" r="A932">
        <v>235</v>
      </c>
      <c s="157" r="B932">
        <v>44</v>
      </c>
      <c s="157" r="C932">
        <v>378</v>
      </c>
      <c t="s" s="157" r="D932">
        <v>2228</v>
      </c>
      <c t="s" s="157" r="E932">
        <v>823</v>
      </c>
      <c t="s" s="157" r="F932">
        <v>1975</v>
      </c>
      <c t="s" s="100" r="G932">
        <v>889</v>
      </c>
      <c t="s" s="100" r="H932">
        <v>890</v>
      </c>
      <c s="100" r="I932"/>
      <c s="100" r="J932"/>
      <c s="157" r="K932">
        <f>(I932-J932)/10</f>
        <v>0</v>
      </c>
      <c s="157" r="L932">
        <v>255</v>
      </c>
      <c s="157" r="M932"/>
      <c s="157" r="N932"/>
      <c s="157" r="O932"/>
    </row>
    <row customHeight="1" r="933" ht="15.0">
      <c t="s" s="157" r="A933">
        <v>235</v>
      </c>
      <c s="157" r="B933">
        <v>44</v>
      </c>
      <c s="157" r="C933">
        <v>378</v>
      </c>
      <c t="s" s="157" r="D933">
        <v>2229</v>
      </c>
      <c t="s" s="157" r="E933">
        <v>823</v>
      </c>
      <c t="s" s="157" r="F933">
        <v>2230</v>
      </c>
      <c t="s" s="100" r="G933">
        <v>889</v>
      </c>
      <c t="s" s="100" r="H933">
        <v>890</v>
      </c>
      <c s="100" r="I933"/>
      <c s="100" r="J933"/>
      <c s="157" r="K933">
        <f>(I933-J933)/10</f>
        <v>0</v>
      </c>
      <c s="157" r="L933">
        <v>255</v>
      </c>
      <c s="157" r="M933"/>
      <c s="157" r="N933"/>
      <c s="157" r="O933"/>
    </row>
    <row customHeight="1" r="934" ht="15.0">
      <c t="s" s="157" r="A934">
        <v>235</v>
      </c>
      <c s="157" r="B934">
        <v>44</v>
      </c>
      <c s="157" r="C934">
        <v>378</v>
      </c>
      <c t="s" s="157" r="D934">
        <v>2231</v>
      </c>
      <c t="s" s="157" r="E934">
        <v>830</v>
      </c>
      <c t="s" s="157" r="F934">
        <v>1926</v>
      </c>
      <c t="s" s="100" r="G934">
        <v>1005</v>
      </c>
      <c t="s" s="100" r="H934">
        <v>1006</v>
      </c>
      <c s="100" r="I934"/>
      <c s="100" r="J934"/>
      <c s="157" r="K934">
        <f>(I934-J934)/10</f>
        <v>0</v>
      </c>
      <c s="157" r="L934">
        <v>0</v>
      </c>
      <c s="157" r="M934"/>
      <c s="157" r="N934"/>
      <c s="157" r="O934"/>
    </row>
    <row customHeight="1" r="935" ht="15.0">
      <c t="s" s="157" r="A935">
        <v>235</v>
      </c>
      <c s="157" r="B935">
        <v>44</v>
      </c>
      <c s="157" r="C935">
        <v>378</v>
      </c>
      <c t="s" s="157" r="D935">
        <v>2232</v>
      </c>
      <c t="s" s="157" r="E935">
        <v>830</v>
      </c>
      <c t="s" s="157" r="F935">
        <v>1928</v>
      </c>
      <c t="s" s="100" r="G935">
        <v>1006</v>
      </c>
      <c t="s" s="100" r="H935">
        <v>1005</v>
      </c>
      <c s="100" r="I935"/>
      <c s="100" r="J935"/>
      <c s="157" r="K935">
        <f>(I935-J935)/10</f>
        <v>0</v>
      </c>
      <c s="157" r="L935">
        <v>255</v>
      </c>
      <c s="157" r="M935"/>
      <c s="157" r="N935"/>
      <c s="157" r="O935"/>
    </row>
    <row customHeight="1" r="936" ht="15.0">
      <c t="s" s="157" r="A936">
        <v>235</v>
      </c>
      <c s="157" r="B936">
        <v>44</v>
      </c>
      <c s="157" r="C936">
        <v>378</v>
      </c>
      <c t="s" s="157" r="D936">
        <v>2233</v>
      </c>
      <c t="s" s="157" r="E936">
        <v>830</v>
      </c>
      <c t="s" s="157" r="F936">
        <v>1915</v>
      </c>
      <c t="s" s="100" r="G936">
        <v>980</v>
      </c>
      <c t="s" s="100" r="H936">
        <v>1916</v>
      </c>
      <c s="100" r="I936"/>
      <c s="100" r="J936"/>
      <c s="157" r="K936">
        <f>(I936-J936)/10</f>
        <v>0</v>
      </c>
      <c s="157" r="L936">
        <v>0</v>
      </c>
      <c s="157" r="M936"/>
      <c s="157" r="N936"/>
      <c s="157" r="O936"/>
    </row>
    <row customHeight="1" r="937" ht="15.0">
      <c t="s" s="157" r="A937">
        <v>235</v>
      </c>
      <c s="157" r="B937">
        <v>44</v>
      </c>
      <c s="157" r="C937">
        <v>378</v>
      </c>
      <c t="s" s="157" r="D937">
        <v>2234</v>
      </c>
      <c t="s" s="157" r="E937">
        <v>830</v>
      </c>
      <c t="s" s="157" r="F937">
        <v>1931</v>
      </c>
      <c t="s" s="100" r="G937">
        <v>980</v>
      </c>
      <c t="s" s="100" r="H937">
        <v>1916</v>
      </c>
      <c s="100" r="I937"/>
      <c s="100" r="J937"/>
      <c s="157" r="K937">
        <f>(I937-J937)/10</f>
        <v>0</v>
      </c>
      <c s="157" r="L937">
        <v>0</v>
      </c>
      <c s="157" r="M937"/>
      <c s="157" r="N937"/>
      <c s="157" r="O937"/>
    </row>
    <row customHeight="1" r="938" ht="15.0">
      <c t="s" s="157" r="A938">
        <v>235</v>
      </c>
      <c s="157" r="B938">
        <v>44</v>
      </c>
      <c s="157" r="C938">
        <v>378</v>
      </c>
      <c t="s" s="157" r="D938">
        <v>2235</v>
      </c>
      <c t="s" s="157" r="E938">
        <v>830</v>
      </c>
      <c t="s" s="157" r="F938">
        <v>2165</v>
      </c>
      <c t="s" s="100" r="G938">
        <v>847</v>
      </c>
      <c t="s" s="100" r="H938">
        <v>848</v>
      </c>
      <c s="100" r="I938"/>
      <c s="100" r="J938"/>
      <c s="157" r="K938">
        <f>(I938-J938)/10</f>
        <v>0</v>
      </c>
      <c s="157" r="L938">
        <v>255</v>
      </c>
      <c s="157" r="M938"/>
      <c s="157" r="N938"/>
      <c s="157" r="O938"/>
    </row>
    <row customHeight="1" r="939" ht="15.0">
      <c t="s" s="157" r="A939">
        <v>235</v>
      </c>
      <c s="157" r="B939">
        <v>44</v>
      </c>
      <c s="157" r="C939">
        <v>378</v>
      </c>
      <c t="s" s="157" r="D939">
        <v>2236</v>
      </c>
      <c t="s" s="157" r="E939">
        <v>830</v>
      </c>
      <c t="s" s="157" r="F939">
        <v>2165</v>
      </c>
      <c t="s" s="100" r="G939">
        <v>847</v>
      </c>
      <c t="s" s="100" r="H939">
        <v>848</v>
      </c>
      <c s="100" r="I939"/>
      <c s="100" r="J939"/>
      <c s="157" r="K939">
        <f>(I939-J939)/10</f>
        <v>0</v>
      </c>
      <c s="157" r="L939">
        <v>255</v>
      </c>
      <c s="157" r="M939"/>
      <c s="157" r="N939"/>
      <c s="157" r="O939"/>
    </row>
    <row customHeight="1" r="940" ht="15.0">
      <c t="s" s="157" r="A940">
        <v>235</v>
      </c>
      <c s="157" r="B940">
        <v>44</v>
      </c>
      <c s="157" r="C940">
        <v>378</v>
      </c>
      <c t="s" s="157" r="D940">
        <v>2237</v>
      </c>
      <c t="s" s="157" r="E940">
        <v>830</v>
      </c>
      <c t="s" s="157" r="F940">
        <v>1924</v>
      </c>
      <c t="s" s="100" r="G940">
        <v>825</v>
      </c>
      <c t="s" s="100" r="H940">
        <v>826</v>
      </c>
      <c s="100" r="I940"/>
      <c s="100" r="J940"/>
      <c s="157" r="K940">
        <f>(I940-J940)/10</f>
        <v>0</v>
      </c>
      <c s="157" r="L940">
        <v>0</v>
      </c>
      <c s="157" r="M940"/>
      <c s="157" r="N940"/>
      <c s="157" r="O940"/>
    </row>
    <row customHeight="1" r="941" ht="15.0">
      <c t="s" s="157" r="A941">
        <v>235</v>
      </c>
      <c s="157" r="B941">
        <v>44</v>
      </c>
      <c s="157" r="C941">
        <v>378</v>
      </c>
      <c t="s" s="157" r="D941">
        <v>2238</v>
      </c>
      <c t="s" s="157" r="E941">
        <v>830</v>
      </c>
      <c t="s" s="157" r="F941">
        <v>1802</v>
      </c>
      <c t="s" s="100" r="G941">
        <v>825</v>
      </c>
      <c t="s" s="100" r="H941">
        <v>826</v>
      </c>
      <c s="100" r="I941"/>
      <c s="100" r="J941"/>
      <c s="157" r="K941">
        <f>(I941-J941)/10</f>
        <v>0</v>
      </c>
      <c s="157" r="L941">
        <v>255</v>
      </c>
      <c s="157" r="M941"/>
      <c s="157" r="N941"/>
      <c s="157" r="O941"/>
    </row>
    <row customHeight="1" r="942" ht="15.0">
      <c t="s" s="157" r="A942">
        <v>235</v>
      </c>
      <c s="157" r="B942">
        <v>44</v>
      </c>
      <c s="157" r="C942">
        <v>378</v>
      </c>
      <c t="s" s="157" r="D942">
        <v>2239</v>
      </c>
      <c t="s" s="157" r="E942">
        <v>830</v>
      </c>
      <c t="s" s="157" r="F942">
        <v>1994</v>
      </c>
      <c t="s" s="100" r="G942">
        <v>889</v>
      </c>
      <c t="s" s="100" r="H942">
        <v>890</v>
      </c>
      <c s="100" r="I942"/>
      <c s="100" r="J942"/>
      <c s="157" r="K942">
        <f>(I942-J942)/10</f>
        <v>0</v>
      </c>
      <c s="157" r="L942">
        <v>255</v>
      </c>
      <c s="157" r="M942"/>
      <c s="157" r="N942"/>
      <c s="157" r="O942"/>
    </row>
    <row customHeight="1" r="943" ht="15.0">
      <c t="s" s="157" r="A943">
        <v>235</v>
      </c>
      <c s="157" r="B943">
        <v>44</v>
      </c>
      <c s="157" r="C943">
        <v>378</v>
      </c>
      <c t="s" s="157" r="D943">
        <v>2240</v>
      </c>
      <c t="s" s="157" r="E943">
        <v>830</v>
      </c>
      <c t="s" s="157" r="F943">
        <v>1996</v>
      </c>
      <c t="s" s="100" r="G943">
        <v>890</v>
      </c>
      <c t="s" s="100" r="H943">
        <v>889</v>
      </c>
      <c s="100" r="I943"/>
      <c s="100" r="J943"/>
      <c s="157" r="K943">
        <f>(I943-J943)/10</f>
        <v>0</v>
      </c>
      <c s="157" r="L943">
        <v>0</v>
      </c>
      <c s="157" r="M943"/>
      <c s="157" r="N943"/>
      <c s="157" r="O943"/>
    </row>
    <row customHeight="1" r="944" ht="15.0">
      <c t="s" s="157" r="A944">
        <v>235</v>
      </c>
      <c s="157" r="B944">
        <v>44</v>
      </c>
      <c s="157" r="C944">
        <v>378</v>
      </c>
      <c t="s" s="157" r="D944">
        <v>2241</v>
      </c>
      <c t="s" s="157" r="E944">
        <v>830</v>
      </c>
      <c t="s" s="157" r="F944">
        <v>1800</v>
      </c>
      <c t="s" s="100" r="G944">
        <v>1791</v>
      </c>
      <c t="s" s="100" r="H944">
        <v>980</v>
      </c>
      <c s="100" r="I944"/>
      <c s="100" r="J944"/>
      <c s="157" r="K944">
        <f>(I944-J944)/10</f>
        <v>0</v>
      </c>
      <c s="157" r="L944">
        <v>255</v>
      </c>
      <c s="157" r="M944"/>
      <c s="157" r="N944"/>
      <c s="157" r="O944"/>
    </row>
    <row customHeight="1" r="945" ht="15.0">
      <c t="s" s="157" r="A945">
        <v>235</v>
      </c>
      <c s="157" r="B945">
        <v>44</v>
      </c>
      <c s="157" r="C945">
        <v>378</v>
      </c>
      <c t="s" s="157" r="D945">
        <v>2242</v>
      </c>
      <c t="s" s="157" r="E945">
        <v>830</v>
      </c>
      <c t="s" s="157" r="F945">
        <v>1790</v>
      </c>
      <c t="s" s="100" r="G945">
        <v>1791</v>
      </c>
      <c t="s" s="100" r="H945">
        <v>980</v>
      </c>
      <c s="100" r="I945"/>
      <c s="100" r="J945"/>
      <c s="157" r="K945">
        <f>(I945-J945)/10</f>
        <v>0</v>
      </c>
      <c s="157" r="L945">
        <v>255</v>
      </c>
      <c s="157" r="M945"/>
      <c s="157" r="N945"/>
      <c s="157" r="O945"/>
    </row>
    <row customHeight="1" r="946" ht="15.0">
      <c t="s" s="157" r="A946">
        <v>235</v>
      </c>
      <c s="157" r="B946">
        <v>44</v>
      </c>
      <c s="157" r="C946">
        <v>378</v>
      </c>
      <c t="s" s="157" r="D946">
        <v>2243</v>
      </c>
      <c t="s" s="157" r="E946">
        <v>830</v>
      </c>
      <c t="s" s="157" r="F946">
        <v>2004</v>
      </c>
      <c t="s" s="100" r="G946">
        <v>847</v>
      </c>
      <c t="s" s="100" r="H946">
        <v>848</v>
      </c>
      <c s="100" r="I946"/>
      <c s="100" r="J946"/>
      <c s="157" r="K946">
        <f>(I946-J946)/10</f>
        <v>0</v>
      </c>
      <c s="157" r="L946">
        <v>255</v>
      </c>
      <c s="157" r="M946"/>
      <c s="157" r="N946"/>
      <c s="157" r="O946"/>
    </row>
    <row customHeight="1" r="947" ht="15.0">
      <c t="s" s="157" r="A947">
        <v>235</v>
      </c>
      <c s="157" r="B947">
        <v>44</v>
      </c>
      <c s="157" r="C947">
        <v>378</v>
      </c>
      <c t="s" s="157" r="D947">
        <v>2244</v>
      </c>
      <c t="s" s="157" r="E947">
        <v>830</v>
      </c>
      <c t="s" s="157" r="F947">
        <v>1802</v>
      </c>
      <c t="s" s="100" r="G947">
        <v>825</v>
      </c>
      <c t="s" s="100" r="H947">
        <v>826</v>
      </c>
      <c s="100" r="I947"/>
      <c s="100" r="J947"/>
      <c s="157" r="K947">
        <f>(I947-J947)/10</f>
        <v>0</v>
      </c>
      <c s="157" r="L947">
        <v>255</v>
      </c>
      <c s="157" r="M947"/>
      <c s="157" r="N947"/>
      <c s="157" r="O947"/>
    </row>
    <row customHeight="1" r="948" ht="15.0">
      <c t="s" s="157" r="A948">
        <v>235</v>
      </c>
      <c s="157" r="B948">
        <v>44</v>
      </c>
      <c s="157" r="C948">
        <v>378</v>
      </c>
      <c t="s" s="157" r="D948">
        <v>2245</v>
      </c>
      <c t="s" s="157" r="E948">
        <v>830</v>
      </c>
      <c t="s" s="157" r="F948">
        <v>2246</v>
      </c>
      <c t="s" s="100" r="G948">
        <v>889</v>
      </c>
      <c t="s" s="100" r="H948">
        <v>890</v>
      </c>
      <c s="100" r="I948"/>
      <c s="100" r="J948"/>
      <c s="157" r="K948">
        <f>(I948-J948)/10</f>
        <v>0</v>
      </c>
      <c s="157" r="L948">
        <v>255</v>
      </c>
      <c s="157" r="M948"/>
      <c s="157" r="N948"/>
      <c s="157" r="O948"/>
    </row>
    <row customHeight="1" r="949" ht="15.0">
      <c t="s" s="157" r="A949">
        <v>235</v>
      </c>
      <c s="157" r="B949">
        <v>44</v>
      </c>
      <c s="157" r="C949">
        <v>378</v>
      </c>
      <c t="s" s="157" r="D949">
        <v>2247</v>
      </c>
      <c t="s" s="157" r="E949">
        <v>830</v>
      </c>
      <c t="s" s="157" r="F949">
        <v>2248</v>
      </c>
      <c t="s" s="100" r="G949">
        <v>890</v>
      </c>
      <c t="s" s="100" r="H949">
        <v>889</v>
      </c>
      <c s="100" r="I949"/>
      <c s="100" r="J949"/>
      <c s="157" r="K949">
        <f>(I949-J949)/10</f>
        <v>0</v>
      </c>
      <c s="157" r="L949">
        <v>0</v>
      </c>
      <c s="157" r="M949"/>
      <c s="157" r="N949"/>
      <c s="157" r="O949"/>
    </row>
    <row customHeight="1" r="950" ht="15.0">
      <c t="s" s="157" r="A950">
        <v>235</v>
      </c>
      <c s="157" r="B950">
        <v>44</v>
      </c>
      <c s="157" r="C950">
        <v>378</v>
      </c>
      <c t="s" s="157" r="D950">
        <v>2249</v>
      </c>
      <c t="s" s="157" r="E950">
        <v>830</v>
      </c>
      <c t="s" s="157" r="F950">
        <v>1800</v>
      </c>
      <c t="s" s="100" r="G950">
        <v>1791</v>
      </c>
      <c t="s" s="100" r="H950">
        <v>980</v>
      </c>
      <c s="100" r="I950"/>
      <c s="100" r="J950"/>
      <c s="157" r="K950">
        <f>(I950-J950)/10</f>
        <v>0</v>
      </c>
      <c s="157" r="L950">
        <v>255</v>
      </c>
      <c s="157" r="M950"/>
      <c s="157" r="N950"/>
      <c s="157" r="O950"/>
    </row>
    <row customHeight="1" r="951" ht="15.0">
      <c t="s" s="157" r="A951">
        <v>235</v>
      </c>
      <c s="157" r="B951">
        <v>44</v>
      </c>
      <c s="157" r="C951">
        <v>378</v>
      </c>
      <c t="s" s="157" r="D951">
        <v>2250</v>
      </c>
      <c t="s" s="157" r="E951">
        <v>830</v>
      </c>
      <c t="s" s="157" r="F951">
        <v>1790</v>
      </c>
      <c t="s" s="100" r="G951">
        <v>1791</v>
      </c>
      <c t="s" s="100" r="H951">
        <v>980</v>
      </c>
      <c s="100" r="I951"/>
      <c s="100" r="J951"/>
      <c s="157" r="K951">
        <f>(I951-J951)/10</f>
        <v>0</v>
      </c>
      <c s="157" r="L951">
        <v>255</v>
      </c>
      <c s="157" r="M951"/>
      <c s="157" r="N951"/>
      <c s="157" r="O951"/>
    </row>
    <row customHeight="1" r="952" ht="15.0">
      <c t="s" s="157" r="A952">
        <v>235</v>
      </c>
      <c s="157" r="B952">
        <v>44</v>
      </c>
      <c s="157" r="C952">
        <v>378</v>
      </c>
      <c t="s" s="157" r="D952">
        <v>2251</v>
      </c>
      <c t="s" s="157" r="E952">
        <v>830</v>
      </c>
      <c t="s" s="157" r="F952">
        <v>2252</v>
      </c>
      <c t="s" s="100" r="G952">
        <v>847</v>
      </c>
      <c t="s" s="100" r="H952">
        <v>848</v>
      </c>
      <c s="100" r="I952"/>
      <c s="100" r="J952"/>
      <c s="157" r="K952">
        <f>(I952-J952)/10</f>
        <v>0</v>
      </c>
      <c s="157" r="L952">
        <v>255</v>
      </c>
      <c s="157" r="M952"/>
      <c s="157" r="N952"/>
      <c s="157" r="O952"/>
    </row>
    <row customHeight="1" r="953" ht="15.0">
      <c s="157" r="A953"/>
      <c s="157" r="B953"/>
      <c s="157" r="C953"/>
      <c s="157" r="D953"/>
      <c s="157" r="E953"/>
      <c s="157" r="F953"/>
      <c s="100" r="G953"/>
      <c s="100" r="H953"/>
      <c s="100" r="I953"/>
      <c s="100" r="J953"/>
      <c s="157" r="K953">
        <f>(I953-J953)/10</f>
        <v>0</v>
      </c>
      <c s="157" r="L953"/>
      <c s="157" r="M953"/>
      <c s="157" r="N953"/>
      <c s="157" r="O953"/>
    </row>
    <row customHeight="1" r="954" ht="15.0">
      <c t="s" s="157" r="A954">
        <v>252</v>
      </c>
      <c s="157" r="B954">
        <v>45</v>
      </c>
      <c s="157" r="C954">
        <v>362</v>
      </c>
      <c t="s" s="157" r="D954">
        <v>2253</v>
      </c>
      <c t="s" s="157" r="E954">
        <v>802</v>
      </c>
      <c t="s" s="157" r="F954">
        <v>1590</v>
      </c>
      <c s="100" r="G954">
        <v>0</v>
      </c>
      <c s="100" r="H954">
        <v>90</v>
      </c>
      <c s="100" r="I954">
        <v>130</v>
      </c>
      <c s="100" r="J954">
        <v>0</v>
      </c>
      <c s="157" r="K954">
        <f>(I954-J954)/10</f>
        <v>13</v>
      </c>
      <c s="157" r="L954">
        <v>60.608</v>
      </c>
      <c s="100" r="M954">
        <v>4.6634</v>
      </c>
      <c s="157" r="N954"/>
      <c s="157" r="O954"/>
    </row>
    <row customHeight="1" r="955" ht="15.0">
      <c t="s" s="157" r="A955">
        <v>252</v>
      </c>
      <c s="157" r="B955">
        <v>45</v>
      </c>
      <c s="157" r="C955">
        <v>362</v>
      </c>
      <c t="s" s="157" r="D955">
        <v>2254</v>
      </c>
      <c t="s" s="157" r="E955">
        <v>802</v>
      </c>
      <c t="s" s="157" r="F955">
        <v>1590</v>
      </c>
      <c s="100" r="G955">
        <v>0</v>
      </c>
      <c s="100" r="H955">
        <v>90</v>
      </c>
      <c s="100" r="I955">
        <v>130</v>
      </c>
      <c s="100" r="J955">
        <v>0</v>
      </c>
      <c s="157" r="K955">
        <f>(I955-J955)/10</f>
        <v>13</v>
      </c>
      <c s="157" r="L955">
        <v>26.351</v>
      </c>
      <c s="100" r="M955">
        <v>2.0259</v>
      </c>
      <c s="157" r="N955"/>
      <c s="157" r="O955"/>
    </row>
    <row customHeight="1" r="956" ht="15.0">
      <c t="s" s="157" r="A956">
        <v>252</v>
      </c>
      <c s="157" r="B956">
        <v>45</v>
      </c>
      <c s="157" r="C956">
        <v>362</v>
      </c>
      <c t="s" s="157" r="D956">
        <v>2255</v>
      </c>
      <c t="s" s="157" r="E956">
        <v>802</v>
      </c>
      <c t="s" s="157" r="F956">
        <v>1590</v>
      </c>
      <c s="100" r="G956">
        <v>0</v>
      </c>
      <c s="100" r="H956">
        <v>90</v>
      </c>
      <c s="100" r="I956">
        <v>130</v>
      </c>
      <c s="100" r="J956">
        <v>0</v>
      </c>
      <c s="157" r="K956">
        <f>(I956-J956)/10</f>
        <v>13</v>
      </c>
      <c s="157" r="L956">
        <v>71.602</v>
      </c>
      <c s="100" r="M956">
        <v>5.51</v>
      </c>
      <c s="157" r="N956"/>
      <c s="157" r="O956"/>
    </row>
    <row customHeight="1" r="957" ht="15.0">
      <c t="s" s="157" r="A957">
        <v>252</v>
      </c>
      <c s="157" r="B957">
        <v>45</v>
      </c>
      <c s="157" r="C957">
        <v>362</v>
      </c>
      <c t="s" s="157" r="D957">
        <v>2256</v>
      </c>
      <c t="s" s="157" r="E957">
        <v>814</v>
      </c>
      <c t="s" s="157" r="F957">
        <v>1595</v>
      </c>
      <c s="100" r="G957">
        <v>-1.3</v>
      </c>
      <c s="100" r="H957">
        <v>110</v>
      </c>
      <c s="100" r="I957">
        <v>130</v>
      </c>
      <c s="100" r="J957">
        <v>0</v>
      </c>
      <c s="157" r="K957">
        <f>(I957-J957)/10</f>
        <v>13</v>
      </c>
      <c s="157" r="L957">
        <v>60.619</v>
      </c>
      <c s="157" r="M957"/>
      <c s="157" r="N957"/>
      <c s="157" r="O957"/>
    </row>
    <row customHeight="1" r="958" ht="15.0">
      <c t="s" s="157" r="A958">
        <v>252</v>
      </c>
      <c s="157" r="B958">
        <v>45</v>
      </c>
      <c s="157" r="C958">
        <v>362</v>
      </c>
      <c t="s" s="157" r="D958">
        <v>2257</v>
      </c>
      <c t="s" s="157" r="E958">
        <v>814</v>
      </c>
      <c t="s" s="157" r="F958">
        <v>1595</v>
      </c>
      <c s="100" r="G958">
        <v>-1.3</v>
      </c>
      <c s="100" r="H958">
        <v>110</v>
      </c>
      <c s="100" r="I958">
        <v>130</v>
      </c>
      <c s="100" r="J958">
        <v>0</v>
      </c>
      <c s="157" r="K958">
        <f>(I958-J958)/10</f>
        <v>13</v>
      </c>
      <c s="157" r="L958">
        <v>26.372</v>
      </c>
      <c s="157" r="M958"/>
      <c s="157" r="N958"/>
      <c s="157" r="O958"/>
    </row>
    <row customHeight="1" r="959" ht="15.0">
      <c t="s" s="157" r="A959">
        <v>252</v>
      </c>
      <c s="157" r="B959">
        <v>45</v>
      </c>
      <c s="157" r="C959">
        <v>362</v>
      </c>
      <c t="s" s="157" r="D959">
        <v>2258</v>
      </c>
      <c t="s" s="157" r="E959">
        <v>814</v>
      </c>
      <c t="s" s="157" r="F959">
        <v>1595</v>
      </c>
      <c s="100" r="G959">
        <v>-1.3</v>
      </c>
      <c s="100" r="H959">
        <v>110</v>
      </c>
      <c s="100" r="I959">
        <v>130</v>
      </c>
      <c s="100" r="J959">
        <v>0</v>
      </c>
      <c s="157" r="K959">
        <f>(I959-J959)/10</f>
        <v>13</v>
      </c>
      <c s="157" r="L959">
        <v>71.609</v>
      </c>
      <c s="157" r="M959"/>
      <c s="157" r="N959"/>
      <c s="157" r="O959"/>
    </row>
    <row customHeight="1" r="960" ht="15.0">
      <c t="s" s="157" r="A960">
        <v>252</v>
      </c>
      <c s="157" r="B960">
        <v>45</v>
      </c>
      <c s="157" r="C960">
        <v>362</v>
      </c>
      <c t="s" s="157" r="D960">
        <v>2259</v>
      </c>
      <c t="s" s="157" r="E960">
        <v>823</v>
      </c>
      <c t="s" s="157" r="F960">
        <v>1599</v>
      </c>
      <c t="s" s="100" r="G960">
        <v>825</v>
      </c>
      <c t="s" s="100" r="H960">
        <v>826</v>
      </c>
      <c s="100" r="I960"/>
      <c s="100" r="J960"/>
      <c s="157" r="K960">
        <f>(I960-J960)/10</f>
        <v>0</v>
      </c>
      <c s="157" r="L960">
        <v>255</v>
      </c>
      <c s="157" r="M960"/>
      <c s="157" r="N960"/>
      <c s="157" r="O960"/>
    </row>
    <row customHeight="1" r="961" ht="15.0">
      <c t="s" s="157" r="A961">
        <v>252</v>
      </c>
      <c s="157" r="B961">
        <v>45</v>
      </c>
      <c s="157" r="C961">
        <v>362</v>
      </c>
      <c t="s" s="157" r="D961">
        <v>2260</v>
      </c>
      <c t="s" s="157" r="E961">
        <v>823</v>
      </c>
      <c t="s" s="157" r="F961">
        <v>2261</v>
      </c>
      <c t="s" s="100" r="G961">
        <v>825</v>
      </c>
      <c t="s" s="100" r="H961">
        <v>826</v>
      </c>
      <c s="100" r="I961"/>
      <c s="100" r="J961"/>
      <c s="157" r="K961">
        <f>(I961-J961)/10</f>
        <v>0</v>
      </c>
      <c s="157" r="L961">
        <v>255</v>
      </c>
      <c s="157" r="M961"/>
      <c s="157" r="N961"/>
      <c s="157" r="O961"/>
    </row>
    <row customHeight="1" r="962" ht="15.0">
      <c t="s" s="157" r="A962">
        <v>252</v>
      </c>
      <c s="157" r="B962">
        <v>45</v>
      </c>
      <c s="157" r="C962">
        <v>362</v>
      </c>
      <c t="s" s="157" r="D962">
        <v>2262</v>
      </c>
      <c t="s" s="157" r="E962">
        <v>823</v>
      </c>
      <c t="s" s="157" r="F962">
        <v>1599</v>
      </c>
      <c t="s" s="100" r="G962">
        <v>825</v>
      </c>
      <c t="s" s="100" r="H962">
        <v>826</v>
      </c>
      <c s="100" r="I962"/>
      <c s="100" r="J962"/>
      <c s="157" r="K962">
        <f>(I962-J962)/10</f>
        <v>0</v>
      </c>
      <c s="157" r="L962">
        <v>255</v>
      </c>
      <c s="157" r="M962"/>
      <c s="157" r="N962"/>
      <c s="157" r="O962"/>
    </row>
    <row customHeight="1" r="963" ht="15.0">
      <c t="s" s="157" r="A963">
        <v>252</v>
      </c>
      <c s="157" r="B963">
        <v>45</v>
      </c>
      <c s="157" r="C963">
        <v>362</v>
      </c>
      <c t="s" s="157" r="D963">
        <v>2263</v>
      </c>
      <c t="s" s="157" r="E963">
        <v>823</v>
      </c>
      <c t="s" s="157" r="F963">
        <v>2261</v>
      </c>
      <c t="s" s="100" r="G963">
        <v>825</v>
      </c>
      <c t="s" s="100" r="H963">
        <v>826</v>
      </c>
      <c s="100" r="I963"/>
      <c s="100" r="J963"/>
      <c s="157" r="K963">
        <f>(I963-J963)/10</f>
        <v>0</v>
      </c>
      <c s="157" r="L963">
        <v>255</v>
      </c>
      <c s="157" r="M963"/>
      <c s="157" r="N963"/>
      <c s="157" r="O963"/>
    </row>
    <row customHeight="1" r="964" ht="15.0">
      <c t="s" s="157" r="A964">
        <v>252</v>
      </c>
      <c s="157" r="B964">
        <v>45</v>
      </c>
      <c s="157" r="C964">
        <v>362</v>
      </c>
      <c t="s" s="157" r="D964">
        <v>2264</v>
      </c>
      <c t="s" s="157" r="E964">
        <v>823</v>
      </c>
      <c t="s" s="157" r="F964">
        <v>1599</v>
      </c>
      <c t="s" s="100" r="G964">
        <v>825</v>
      </c>
      <c t="s" s="100" r="H964">
        <v>826</v>
      </c>
      <c s="100" r="I964"/>
      <c s="100" r="J964"/>
      <c s="157" r="K964">
        <f>(I964-J964)/10</f>
        <v>0</v>
      </c>
      <c s="157" r="L964">
        <v>255</v>
      </c>
      <c s="157" r="M964"/>
      <c s="157" r="N964"/>
      <c s="157" r="O964"/>
    </row>
    <row customHeight="1" r="965" ht="15.0">
      <c t="s" s="157" r="A965">
        <v>252</v>
      </c>
      <c s="157" r="B965">
        <v>45</v>
      </c>
      <c s="157" r="C965">
        <v>362</v>
      </c>
      <c t="s" s="157" r="D965">
        <v>2265</v>
      </c>
      <c t="s" s="157" r="E965">
        <v>823</v>
      </c>
      <c t="s" s="157" r="F965">
        <v>2261</v>
      </c>
      <c t="s" s="100" r="G965">
        <v>825</v>
      </c>
      <c t="s" s="100" r="H965">
        <v>826</v>
      </c>
      <c s="100" r="I965"/>
      <c s="100" r="J965"/>
      <c s="157" r="K965">
        <f>(I965-J965)/10</f>
        <v>0</v>
      </c>
      <c s="157" r="L965">
        <v>255</v>
      </c>
      <c s="157" r="M965"/>
      <c s="157" r="N965"/>
      <c s="157" r="O965"/>
    </row>
    <row customHeight="1" r="966" ht="15.0">
      <c t="s" s="157" r="A966">
        <v>252</v>
      </c>
      <c s="157" r="B966">
        <v>45</v>
      </c>
      <c s="157" r="C966">
        <v>362</v>
      </c>
      <c t="s" s="157" r="D966">
        <v>2266</v>
      </c>
      <c t="s" s="157" r="E966">
        <v>830</v>
      </c>
      <c t="s" s="157" r="F966">
        <v>2267</v>
      </c>
      <c t="s" s="100" r="G966">
        <v>825</v>
      </c>
      <c t="s" s="100" r="H966">
        <v>826</v>
      </c>
      <c s="100" r="I966"/>
      <c s="100" r="J966"/>
      <c s="157" r="K966">
        <f>(I966-J966)/10</f>
        <v>0</v>
      </c>
      <c s="157" r="L966">
        <v>255</v>
      </c>
      <c s="157" r="M966"/>
      <c s="157" r="N966"/>
      <c s="157" r="O966"/>
    </row>
    <row customHeight="1" r="967" ht="15.0">
      <c t="s" s="157" r="A967">
        <v>252</v>
      </c>
      <c s="157" r="B967">
        <v>45</v>
      </c>
      <c s="157" r="C967">
        <v>362</v>
      </c>
      <c t="s" s="157" r="D967">
        <v>2268</v>
      </c>
      <c t="s" s="157" r="E967">
        <v>830</v>
      </c>
      <c t="s" s="157" r="F967">
        <v>1612</v>
      </c>
      <c t="s" s="100" r="G967">
        <v>847</v>
      </c>
      <c t="s" s="100" r="H967">
        <v>848</v>
      </c>
      <c s="100" r="I967"/>
      <c s="100" r="J967"/>
      <c s="157" r="K967">
        <f>(I967-J967)/10</f>
        <v>0</v>
      </c>
      <c s="157" r="L967">
        <v>255</v>
      </c>
      <c s="157" r="M967"/>
      <c s="157" r="N967"/>
      <c s="157" r="O967"/>
    </row>
    <row customHeight="1" r="968" ht="15.0">
      <c t="s" s="157" r="A968">
        <v>252</v>
      </c>
      <c s="157" r="B968">
        <v>45</v>
      </c>
      <c s="157" r="C968">
        <v>362</v>
      </c>
      <c t="s" s="157" r="D968">
        <v>2269</v>
      </c>
      <c t="s" s="157" r="E968">
        <v>830</v>
      </c>
      <c t="s" s="157" r="F968">
        <v>1614</v>
      </c>
      <c t="s" s="100" r="G968">
        <v>825</v>
      </c>
      <c t="s" s="100" r="H968">
        <v>826</v>
      </c>
      <c s="100" r="I968"/>
      <c s="100" r="J968"/>
      <c s="157" r="K968">
        <f>(I968-J968)/10</f>
        <v>0</v>
      </c>
      <c s="157" r="L968">
        <v>255</v>
      </c>
      <c s="157" r="M968"/>
      <c s="157" r="N968"/>
      <c s="157" r="O968"/>
    </row>
    <row customHeight="1" r="969" ht="15.0">
      <c t="s" s="157" r="A969">
        <v>252</v>
      </c>
      <c s="157" r="B969">
        <v>45</v>
      </c>
      <c s="157" r="C969">
        <v>362</v>
      </c>
      <c t="s" s="157" r="D969">
        <v>2270</v>
      </c>
      <c t="s" s="157" r="E969">
        <v>830</v>
      </c>
      <c t="s" s="157" r="F969">
        <v>2267</v>
      </c>
      <c t="s" s="100" r="G969">
        <v>825</v>
      </c>
      <c t="s" s="100" r="H969">
        <v>826</v>
      </c>
      <c s="100" r="I969"/>
      <c s="100" r="J969"/>
      <c s="157" r="K969">
        <f>(I969-J969)/10</f>
        <v>0</v>
      </c>
      <c s="157" r="L969">
        <v>255</v>
      </c>
      <c s="157" r="M969"/>
      <c s="157" r="N969"/>
      <c s="157" r="O969"/>
    </row>
    <row customHeight="1" r="970" ht="15.0">
      <c t="s" s="157" r="A970">
        <v>252</v>
      </c>
      <c s="157" r="B970">
        <v>45</v>
      </c>
      <c s="157" r="C970">
        <v>362</v>
      </c>
      <c t="s" s="157" r="D970">
        <v>2271</v>
      </c>
      <c t="s" s="157" r="E970">
        <v>830</v>
      </c>
      <c t="s" s="157" r="F970">
        <v>1612</v>
      </c>
      <c t="s" s="100" r="G970">
        <v>847</v>
      </c>
      <c t="s" s="100" r="H970">
        <v>848</v>
      </c>
      <c s="100" r="I970"/>
      <c s="100" r="J970"/>
      <c s="157" r="K970">
        <f>(I970-J970)/10</f>
        <v>0</v>
      </c>
      <c s="157" r="L970">
        <v>255</v>
      </c>
      <c s="157" r="M970"/>
      <c s="157" r="N970"/>
      <c s="157" r="O970"/>
    </row>
    <row customHeight="1" r="971" ht="15.0">
      <c t="s" s="157" r="A971">
        <v>252</v>
      </c>
      <c s="157" r="B971">
        <v>45</v>
      </c>
      <c s="157" r="C971">
        <v>362</v>
      </c>
      <c t="s" s="157" r="D971">
        <v>2272</v>
      </c>
      <c t="s" s="157" r="E971">
        <v>830</v>
      </c>
      <c t="s" s="157" r="F971">
        <v>1614</v>
      </c>
      <c t="s" s="100" r="G971">
        <v>825</v>
      </c>
      <c t="s" s="100" r="H971">
        <v>826</v>
      </c>
      <c s="100" r="I971"/>
      <c s="100" r="J971"/>
      <c s="157" r="K971">
        <f>(I971-J971)/10</f>
        <v>0</v>
      </c>
      <c s="157" r="L971">
        <v>255</v>
      </c>
      <c s="157" r="M971"/>
      <c s="157" r="N971"/>
      <c s="157" r="O971"/>
    </row>
    <row customHeight="1" r="972" ht="15.0">
      <c t="s" s="157" r="A972">
        <v>252</v>
      </c>
      <c s="157" r="B972">
        <v>45</v>
      </c>
      <c s="157" r="C972">
        <v>362</v>
      </c>
      <c t="s" s="157" r="D972">
        <v>2273</v>
      </c>
      <c t="s" s="157" r="E972">
        <v>830</v>
      </c>
      <c t="s" s="157" r="F972">
        <v>2267</v>
      </c>
      <c t="s" s="100" r="G972">
        <v>825</v>
      </c>
      <c t="s" s="100" r="H972">
        <v>826</v>
      </c>
      <c s="100" r="I972"/>
      <c s="100" r="J972"/>
      <c s="157" r="K972">
        <f>(I972-J972)/10</f>
        <v>0</v>
      </c>
      <c s="157" r="L972">
        <v>255</v>
      </c>
      <c s="157" r="M972"/>
      <c s="157" r="N972"/>
      <c s="157" r="O972"/>
    </row>
    <row customHeight="1" r="973" ht="15.0">
      <c t="s" s="157" r="A973">
        <v>252</v>
      </c>
      <c s="157" r="B973">
        <v>45</v>
      </c>
      <c s="157" r="C973">
        <v>362</v>
      </c>
      <c t="s" s="157" r="D973">
        <v>2274</v>
      </c>
      <c t="s" s="157" r="E973">
        <v>830</v>
      </c>
      <c t="s" s="157" r="F973">
        <v>1612</v>
      </c>
      <c t="s" s="100" r="G973">
        <v>847</v>
      </c>
      <c t="s" s="100" r="H973">
        <v>848</v>
      </c>
      <c s="100" r="I973"/>
      <c s="100" r="J973"/>
      <c s="157" r="K973">
        <f>(I973-J973)/10</f>
        <v>0</v>
      </c>
      <c s="157" r="L973">
        <v>255</v>
      </c>
      <c s="157" r="M973"/>
      <c s="157" r="N973"/>
      <c s="157" r="O973"/>
    </row>
    <row customHeight="1" r="974" ht="15.0">
      <c t="s" s="157" r="A974">
        <v>252</v>
      </c>
      <c s="157" r="B974">
        <v>45</v>
      </c>
      <c s="157" r="C974">
        <v>362</v>
      </c>
      <c t="s" s="157" r="D974">
        <v>2275</v>
      </c>
      <c t="s" s="157" r="E974">
        <v>830</v>
      </c>
      <c t="s" s="157" r="F974">
        <v>1614</v>
      </c>
      <c t="s" s="100" r="G974">
        <v>825</v>
      </c>
      <c t="s" s="100" r="H974">
        <v>826</v>
      </c>
      <c s="100" r="I974"/>
      <c s="100" r="J974"/>
      <c s="157" r="K974">
        <f>(I974-J974)/10</f>
        <v>0</v>
      </c>
      <c s="157" r="L974">
        <v>255</v>
      </c>
      <c s="157" r="M974"/>
      <c s="157" r="N974"/>
      <c s="157" r="O974"/>
    </row>
    <row customHeight="1" r="975" ht="15.0">
      <c s="157" r="A975"/>
      <c s="157" r="B975"/>
      <c s="157" r="C975"/>
      <c s="157" r="D975"/>
      <c s="157" r="E975"/>
      <c s="157" r="F975"/>
      <c s="100" r="G975"/>
      <c s="100" r="H975"/>
      <c s="100" r="I975"/>
      <c s="100" r="J975"/>
      <c s="157" r="K975">
        <f>(I975-J975)/10</f>
        <v>0</v>
      </c>
      <c s="157" r="L975"/>
      <c s="157" r="M975"/>
      <c s="157" r="N975"/>
      <c s="157" r="O975"/>
    </row>
    <row customHeight="1" r="976" ht="15.0">
      <c t="s" s="157" r="A976">
        <v>252</v>
      </c>
      <c s="157" r="B976">
        <v>46</v>
      </c>
      <c s="157" r="C976">
        <v>363</v>
      </c>
      <c t="s" s="157" r="D976">
        <v>2276</v>
      </c>
      <c t="s" s="157" r="E976">
        <v>802</v>
      </c>
      <c t="s" s="157" r="F976">
        <v>1590</v>
      </c>
      <c s="100" r="G976">
        <v>-0.5</v>
      </c>
      <c s="100" r="H976">
        <v>40</v>
      </c>
      <c s="100" r="I976">
        <v>50</v>
      </c>
      <c s="100" r="J976">
        <v>0</v>
      </c>
      <c s="157" r="K976">
        <f>(I976-J976)/10</f>
        <v>5</v>
      </c>
      <c s="157" r="L976">
        <v>14.41</v>
      </c>
      <c s="100" r="M976">
        <v>2.8829</v>
      </c>
      <c s="157" r="N976"/>
      <c s="157" r="O976"/>
    </row>
    <row customHeight="1" r="977" ht="15.0">
      <c t="s" s="157" r="A977">
        <v>252</v>
      </c>
      <c s="157" r="B977">
        <v>46</v>
      </c>
      <c s="157" r="C977">
        <v>363</v>
      </c>
      <c t="s" s="157" r="D977">
        <v>2277</v>
      </c>
      <c t="s" s="157" r="E977">
        <v>802</v>
      </c>
      <c t="s" s="157" r="F977">
        <v>1590</v>
      </c>
      <c s="100" r="G977">
        <v>-0.5</v>
      </c>
      <c s="100" r="H977">
        <v>40</v>
      </c>
      <c s="100" r="I977">
        <v>50</v>
      </c>
      <c s="100" r="J977">
        <v>0</v>
      </c>
      <c s="157" r="K977">
        <f>(I977-J977)/10</f>
        <v>5</v>
      </c>
      <c s="157" r="L977">
        <v>23.13</v>
      </c>
      <c s="100" r="M977">
        <v>4.6322</v>
      </c>
      <c s="157" r="N977"/>
      <c s="157" r="O977"/>
    </row>
    <row customHeight="1" r="978" ht="15.0">
      <c t="s" s="157" r="A978">
        <v>252</v>
      </c>
      <c s="157" r="B978">
        <v>46</v>
      </c>
      <c s="157" r="C978">
        <v>363</v>
      </c>
      <c t="s" s="157" r="D978">
        <v>2278</v>
      </c>
      <c t="s" s="157" r="E978">
        <v>814</v>
      </c>
      <c t="s" s="157" r="F978">
        <v>1595</v>
      </c>
      <c s="100" r="G978">
        <v>-0.5</v>
      </c>
      <c s="100" r="H978">
        <v>50</v>
      </c>
      <c s="100" r="I978">
        <v>50</v>
      </c>
      <c s="100" r="J978">
        <v>0</v>
      </c>
      <c s="157" r="K978">
        <f>(I978-J978)/10</f>
        <v>5</v>
      </c>
      <c s="157" r="L978">
        <v>14.298</v>
      </c>
      <c s="157" r="M978"/>
      <c s="157" r="N978"/>
      <c s="157" r="O978"/>
    </row>
    <row customHeight="1" r="979" ht="15.0">
      <c t="s" s="157" r="A979">
        <v>252</v>
      </c>
      <c s="157" r="B979">
        <v>46</v>
      </c>
      <c s="157" r="C979">
        <v>363</v>
      </c>
      <c t="s" s="157" r="D979">
        <v>2279</v>
      </c>
      <c t="s" s="157" r="E979">
        <v>814</v>
      </c>
      <c t="s" s="157" r="F979">
        <v>1595</v>
      </c>
      <c s="100" r="G979">
        <v>-0.5</v>
      </c>
      <c s="100" r="H979">
        <v>50</v>
      </c>
      <c s="100" r="I979">
        <v>50</v>
      </c>
      <c s="100" r="J979">
        <v>0</v>
      </c>
      <c s="157" r="K979">
        <f>(I979-J979)/10</f>
        <v>5</v>
      </c>
      <c s="157" r="L979">
        <v>22.918</v>
      </c>
      <c s="157" r="M979"/>
      <c s="157" r="N979"/>
      <c s="157" r="O979"/>
    </row>
    <row customHeight="1" r="980" ht="15.0">
      <c t="s" s="157" r="A980">
        <v>252</v>
      </c>
      <c s="157" r="B980">
        <v>46</v>
      </c>
      <c s="157" r="C980">
        <v>363</v>
      </c>
      <c t="s" s="157" r="D980">
        <v>2280</v>
      </c>
      <c t="s" s="157" r="E980">
        <v>823</v>
      </c>
      <c t="s" s="157" r="F980">
        <v>1599</v>
      </c>
      <c t="s" s="100" r="G980">
        <v>825</v>
      </c>
      <c t="s" s="100" r="H980">
        <v>826</v>
      </c>
      <c s="100" r="I980"/>
      <c s="100" r="J980"/>
      <c s="157" r="K980">
        <f>(I980-J980)/10</f>
        <v>0</v>
      </c>
      <c s="157" r="L980">
        <v>255</v>
      </c>
      <c s="157" r="M980"/>
      <c s="157" r="N980"/>
      <c s="157" r="O980"/>
    </row>
    <row customHeight="1" r="981" ht="15.0">
      <c t="s" s="157" r="A981">
        <v>252</v>
      </c>
      <c s="157" r="B981">
        <v>46</v>
      </c>
      <c s="157" r="C981">
        <v>363</v>
      </c>
      <c t="s" s="157" r="D981">
        <v>2281</v>
      </c>
      <c t="s" s="157" r="E981">
        <v>823</v>
      </c>
      <c t="s" s="157" r="F981">
        <v>1599</v>
      </c>
      <c t="s" s="100" r="G981">
        <v>825</v>
      </c>
      <c t="s" s="100" r="H981">
        <v>826</v>
      </c>
      <c s="100" r="I981"/>
      <c s="100" r="J981"/>
      <c s="157" r="K981">
        <f>(I981-J981)/10</f>
        <v>0</v>
      </c>
      <c s="157" r="L981">
        <v>255</v>
      </c>
      <c s="157" r="M981"/>
      <c s="157" r="N981"/>
      <c s="157" r="O981"/>
    </row>
    <row customHeight="1" r="982" ht="15.0">
      <c t="s" s="157" r="A982">
        <v>252</v>
      </c>
      <c s="157" r="B982">
        <v>46</v>
      </c>
      <c s="157" r="C982">
        <v>363</v>
      </c>
      <c t="s" s="157" r="D982">
        <v>2282</v>
      </c>
      <c t="s" s="157" r="E982">
        <v>830</v>
      </c>
      <c t="s" s="157" r="F982">
        <v>2032</v>
      </c>
      <c t="s" s="100" r="G982">
        <v>825</v>
      </c>
      <c t="s" s="100" r="H982">
        <v>826</v>
      </c>
      <c s="100" r="I982"/>
      <c s="100" r="J982"/>
      <c s="157" r="K982">
        <f>(I982-J982)/10</f>
        <v>0</v>
      </c>
      <c s="157" r="L982">
        <v>255</v>
      </c>
      <c s="157" r="M982"/>
      <c s="157" r="N982"/>
      <c s="157" r="O982"/>
    </row>
    <row customHeight="1" r="983" ht="15.0">
      <c t="s" s="157" r="A983">
        <v>252</v>
      </c>
      <c s="157" r="B983">
        <v>46</v>
      </c>
      <c s="157" r="C983">
        <v>363</v>
      </c>
      <c t="s" s="157" r="D983">
        <v>2283</v>
      </c>
      <c t="s" s="157" r="E983">
        <v>830</v>
      </c>
      <c t="s" s="157" r="F983">
        <v>2018</v>
      </c>
      <c t="s" s="100" r="G983">
        <v>825</v>
      </c>
      <c t="s" s="100" r="H983">
        <v>826</v>
      </c>
      <c s="100" r="I983"/>
      <c s="100" r="J983"/>
      <c s="157" r="K983">
        <f>(I983-J983)/10</f>
        <v>0</v>
      </c>
      <c s="157" r="L983">
        <v>255</v>
      </c>
      <c s="157" r="M983"/>
      <c s="157" r="N983"/>
      <c s="157" r="O983"/>
    </row>
    <row customHeight="1" r="984" ht="15.0">
      <c t="s" s="157" r="A984">
        <v>252</v>
      </c>
      <c s="157" r="B984">
        <v>46</v>
      </c>
      <c s="157" r="C984">
        <v>363</v>
      </c>
      <c t="s" s="157" r="D984">
        <v>2284</v>
      </c>
      <c t="s" s="157" r="E984">
        <v>830</v>
      </c>
      <c t="s" s="157" r="F984">
        <v>2285</v>
      </c>
      <c t="s" s="100" r="G984">
        <v>825</v>
      </c>
      <c t="s" s="100" r="H984">
        <v>826</v>
      </c>
      <c s="100" r="I984"/>
      <c s="100" r="J984"/>
      <c s="157" r="K984">
        <f>(I984-J984)/10</f>
        <v>0</v>
      </c>
      <c s="157" r="L984">
        <v>255</v>
      </c>
      <c s="157" r="M984"/>
      <c s="157" r="N984"/>
      <c s="157" r="O984"/>
    </row>
    <row customHeight="1" r="985" ht="15.0">
      <c t="s" s="157" r="A985">
        <v>252</v>
      </c>
      <c s="157" r="B985">
        <v>46</v>
      </c>
      <c s="157" r="C985">
        <v>363</v>
      </c>
      <c t="s" s="157" r="D985">
        <v>2286</v>
      </c>
      <c t="s" s="157" r="E985">
        <v>830</v>
      </c>
      <c t="s" s="157" r="F985">
        <v>1612</v>
      </c>
      <c t="s" s="100" r="G985">
        <v>847</v>
      </c>
      <c t="s" s="100" r="H985">
        <v>848</v>
      </c>
      <c s="100" r="I985"/>
      <c s="100" r="J985"/>
      <c s="157" r="K985">
        <f>(I985-J985)/10</f>
        <v>0</v>
      </c>
      <c s="157" r="L985">
        <v>255</v>
      </c>
      <c s="157" r="M985"/>
      <c s="157" r="N985"/>
      <c s="157" r="O985"/>
    </row>
    <row customHeight="1" r="986" ht="15.0">
      <c t="s" s="157" r="A986">
        <v>252</v>
      </c>
      <c s="157" r="B986">
        <v>46</v>
      </c>
      <c s="157" r="C986">
        <v>363</v>
      </c>
      <c t="s" s="157" r="D986">
        <v>2287</v>
      </c>
      <c t="s" s="157" r="E986">
        <v>830</v>
      </c>
      <c t="s" s="157" r="F986">
        <v>1614</v>
      </c>
      <c t="s" s="100" r="G986">
        <v>825</v>
      </c>
      <c t="s" s="100" r="H986">
        <v>826</v>
      </c>
      <c s="100" r="I986"/>
      <c s="100" r="J986"/>
      <c s="157" r="K986">
        <f>(I986-J986)/10</f>
        <v>0</v>
      </c>
      <c s="157" r="L986">
        <v>255</v>
      </c>
      <c s="157" r="M986"/>
      <c s="157" r="N986"/>
      <c s="157" r="O986"/>
    </row>
    <row customHeight="1" r="987" ht="15.0">
      <c t="s" s="157" r="A987">
        <v>252</v>
      </c>
      <c s="157" r="B987">
        <v>46</v>
      </c>
      <c s="157" r="C987">
        <v>363</v>
      </c>
      <c t="s" s="157" r="D987">
        <v>2288</v>
      </c>
      <c t="s" s="157" r="E987">
        <v>830</v>
      </c>
      <c t="s" s="157" r="F987">
        <v>2032</v>
      </c>
      <c t="s" s="100" r="G987">
        <v>825</v>
      </c>
      <c t="s" s="100" r="H987">
        <v>826</v>
      </c>
      <c s="100" r="I987"/>
      <c s="100" r="J987"/>
      <c s="157" r="K987">
        <f>(I987-J987)/10</f>
        <v>0</v>
      </c>
      <c s="157" r="L987">
        <v>255</v>
      </c>
      <c s="157" r="M987"/>
      <c s="157" r="N987"/>
      <c s="157" r="O987"/>
    </row>
    <row customHeight="1" r="988" ht="15.0">
      <c t="s" s="157" r="A988">
        <v>252</v>
      </c>
      <c s="157" r="B988">
        <v>46</v>
      </c>
      <c s="157" r="C988">
        <v>363</v>
      </c>
      <c t="s" s="157" r="D988">
        <v>2289</v>
      </c>
      <c t="s" s="157" r="E988">
        <v>830</v>
      </c>
      <c t="s" s="157" r="F988">
        <v>2018</v>
      </c>
      <c t="s" s="100" r="G988">
        <v>825</v>
      </c>
      <c t="s" s="100" r="H988">
        <v>826</v>
      </c>
      <c s="100" r="I988"/>
      <c s="100" r="J988"/>
      <c s="157" r="K988">
        <f>(I988-J988)/10</f>
        <v>0</v>
      </c>
      <c s="157" r="L988">
        <v>255</v>
      </c>
      <c s="157" r="M988"/>
      <c s="157" r="N988"/>
      <c s="157" r="O988"/>
    </row>
    <row customHeight="1" r="989" ht="15.0">
      <c t="s" s="157" r="A989">
        <v>252</v>
      </c>
      <c s="157" r="B989">
        <v>46</v>
      </c>
      <c s="157" r="C989">
        <v>363</v>
      </c>
      <c t="s" s="157" r="D989">
        <v>2290</v>
      </c>
      <c t="s" s="157" r="E989">
        <v>830</v>
      </c>
      <c t="s" s="157" r="F989">
        <v>2285</v>
      </c>
      <c t="s" s="100" r="G989">
        <v>825</v>
      </c>
      <c t="s" s="100" r="H989">
        <v>826</v>
      </c>
      <c s="100" r="I989"/>
      <c s="100" r="J989"/>
      <c s="157" r="K989">
        <f>(I989-J989)/10</f>
        <v>0</v>
      </c>
      <c s="157" r="L989">
        <v>255</v>
      </c>
      <c s="157" r="M989"/>
      <c s="157" r="N989"/>
      <c s="157" r="O989"/>
    </row>
    <row customHeight="1" r="990" ht="15.0">
      <c t="s" s="157" r="A990">
        <v>252</v>
      </c>
      <c s="157" r="B990">
        <v>46</v>
      </c>
      <c s="157" r="C990">
        <v>363</v>
      </c>
      <c t="s" s="157" r="D990">
        <v>2291</v>
      </c>
      <c t="s" s="157" r="E990">
        <v>830</v>
      </c>
      <c t="s" s="157" r="F990">
        <v>1612</v>
      </c>
      <c t="s" s="100" r="G990">
        <v>847</v>
      </c>
      <c t="s" s="100" r="H990">
        <v>848</v>
      </c>
      <c s="100" r="I990"/>
      <c s="100" r="J990"/>
      <c s="157" r="K990">
        <f>(I990-J990)/10</f>
        <v>0</v>
      </c>
      <c s="157" r="L990">
        <v>255</v>
      </c>
      <c s="157" r="M990"/>
      <c s="157" r="N990"/>
      <c s="157" r="O990"/>
    </row>
    <row customHeight="1" r="991" ht="15.0">
      <c t="s" s="157" r="A991">
        <v>252</v>
      </c>
      <c s="157" r="B991">
        <v>46</v>
      </c>
      <c s="157" r="C991">
        <v>363</v>
      </c>
      <c t="s" s="157" r="D991">
        <v>2292</v>
      </c>
      <c t="s" s="157" r="E991">
        <v>830</v>
      </c>
      <c t="s" s="157" r="F991">
        <v>1614</v>
      </c>
      <c t="s" s="100" r="G991">
        <v>825</v>
      </c>
      <c t="s" s="100" r="H991">
        <v>826</v>
      </c>
      <c s="100" r="I991"/>
      <c s="100" r="J991"/>
      <c s="157" r="K991">
        <f>(I991-J991)/10</f>
        <v>0</v>
      </c>
      <c s="157" r="L991">
        <v>255</v>
      </c>
      <c s="157" r="M991"/>
      <c s="157" r="N991"/>
      <c s="157" r="O991"/>
    </row>
    <row customHeight="1" r="992" ht="15.0">
      <c s="157" r="A992"/>
      <c s="157" r="B992"/>
      <c s="157" r="C992"/>
      <c s="157" r="D992"/>
      <c s="157" r="E992"/>
      <c s="157" r="F992"/>
      <c s="100" r="G992"/>
      <c s="100" r="H992"/>
      <c s="100" r="I992"/>
      <c s="100" r="J992"/>
      <c s="157" r="K992">
        <f>(I992-J992)/10</f>
        <v>0</v>
      </c>
      <c s="157" r="L992"/>
      <c s="157" r="M992"/>
      <c s="157" r="N992"/>
      <c s="157" r="O992"/>
    </row>
    <row customHeight="1" r="993" ht="15.0">
      <c t="s" s="157" r="A993">
        <v>261</v>
      </c>
      <c s="157" r="B993">
        <v>47</v>
      </c>
      <c s="157" r="C993">
        <v>372</v>
      </c>
      <c t="s" s="157" r="D993">
        <v>2293</v>
      </c>
      <c t="s" s="157" r="E993">
        <v>802</v>
      </c>
      <c t="s" s="157" r="F993">
        <v>1590</v>
      </c>
      <c s="100" r="G993">
        <v>0</v>
      </c>
      <c s="100" r="H993">
        <v>90</v>
      </c>
      <c s="100" r="I993">
        <v>130</v>
      </c>
      <c s="100" r="J993">
        <v>0</v>
      </c>
      <c s="157" r="K993">
        <f>(I993-J993)/10</f>
        <v>13</v>
      </c>
      <c s="157" r="L993">
        <v>82.18</v>
      </c>
      <c s="100" r="M993">
        <v>6.321</v>
      </c>
      <c s="157" r="N993"/>
      <c s="157" r="O993"/>
    </row>
    <row customHeight="1" r="994" ht="15.0">
      <c t="s" s="157" r="A994">
        <v>261</v>
      </c>
      <c s="157" r="B994">
        <v>47</v>
      </c>
      <c s="157" r="C994">
        <v>372</v>
      </c>
      <c t="s" s="157" r="D994">
        <v>2294</v>
      </c>
      <c t="s" s="157" r="E994">
        <v>802</v>
      </c>
      <c t="s" s="157" r="F994">
        <v>1590</v>
      </c>
      <c s="100" r="G994">
        <v>0</v>
      </c>
      <c s="100" r="H994">
        <v>110</v>
      </c>
      <c s="100" r="I994">
        <v>130</v>
      </c>
      <c s="100" r="J994">
        <v>0</v>
      </c>
      <c s="157" r="K994">
        <f>(I994-J994)/10</f>
        <v>13</v>
      </c>
      <c s="157" r="L994">
        <v>90.112</v>
      </c>
      <c s="100" r="M994">
        <v>6.93</v>
      </c>
      <c s="157" r="N994"/>
      <c s="157" r="O994"/>
    </row>
    <row customHeight="1" r="995" ht="15.0">
      <c t="s" s="157" r="A995">
        <v>261</v>
      </c>
      <c s="157" r="B995">
        <v>47</v>
      </c>
      <c s="157" r="C995">
        <v>372</v>
      </c>
      <c t="s" s="157" r="D995">
        <v>2295</v>
      </c>
      <c t="s" s="157" r="E995">
        <v>802</v>
      </c>
      <c t="s" s="157" r="F995">
        <v>1590</v>
      </c>
      <c s="100" r="G995">
        <v>0</v>
      </c>
      <c s="100" r="H995">
        <v>110</v>
      </c>
      <c s="100" r="I995">
        <v>130</v>
      </c>
      <c s="100" r="J995">
        <v>0</v>
      </c>
      <c s="157" r="K995">
        <f>(I995-J995)/10</f>
        <v>13</v>
      </c>
      <c s="157" r="L995">
        <v>104.7</v>
      </c>
      <c s="100" r="M995">
        <v>8.053</v>
      </c>
      <c s="157" r="N995"/>
      <c s="157" r="O995"/>
    </row>
    <row customHeight="1" r="996" ht="15.0">
      <c t="s" s="157" r="A996">
        <v>261</v>
      </c>
      <c s="157" r="B996">
        <v>47</v>
      </c>
      <c s="157" r="C996">
        <v>372</v>
      </c>
      <c t="s" s="157" r="D996">
        <v>2296</v>
      </c>
      <c t="s" s="157" r="E996">
        <v>814</v>
      </c>
      <c t="s" s="157" r="F996">
        <v>1595</v>
      </c>
      <c s="100" r="G996">
        <v>-1.3</v>
      </c>
      <c s="100" r="H996">
        <v>110</v>
      </c>
      <c s="100" r="I996">
        <v>130</v>
      </c>
      <c s="100" r="J996">
        <v>0</v>
      </c>
      <c s="157" r="K996">
        <f>(I996-J996)/10</f>
        <v>13</v>
      </c>
      <c s="157" r="L996">
        <v>82.201</v>
      </c>
      <c s="157" r="M996"/>
      <c s="157" r="N996"/>
      <c s="157" r="O996"/>
    </row>
    <row customHeight="1" r="997" ht="15.0">
      <c t="s" s="157" r="A997">
        <v>261</v>
      </c>
      <c s="157" r="B997">
        <v>47</v>
      </c>
      <c s="157" r="C997">
        <v>372</v>
      </c>
      <c t="s" s="157" r="D997">
        <v>2297</v>
      </c>
      <c t="s" s="157" r="E997">
        <v>814</v>
      </c>
      <c t="s" s="157" r="F997">
        <v>1595</v>
      </c>
      <c s="100" r="G997">
        <v>-1.3</v>
      </c>
      <c s="100" r="H997">
        <v>110</v>
      </c>
      <c s="100" r="I997">
        <v>130</v>
      </c>
      <c s="100" r="J997">
        <v>0</v>
      </c>
      <c s="157" r="K997">
        <f>(I997-J997)/10</f>
        <v>13</v>
      </c>
      <c s="157" r="L997">
        <v>90.12</v>
      </c>
      <c s="157" r="M997"/>
      <c s="157" r="N997"/>
      <c s="157" r="O997"/>
    </row>
    <row customHeight="1" r="998" ht="15.0">
      <c t="s" s="157" r="A998">
        <v>261</v>
      </c>
      <c s="157" r="B998">
        <v>47</v>
      </c>
      <c s="157" r="C998">
        <v>372</v>
      </c>
      <c t="s" s="157" r="D998">
        <v>2298</v>
      </c>
      <c t="s" s="157" r="E998">
        <v>814</v>
      </c>
      <c t="s" s="157" r="F998">
        <v>1595</v>
      </c>
      <c s="100" r="G998">
        <v>-1.3</v>
      </c>
      <c s="100" r="H998">
        <v>110</v>
      </c>
      <c s="100" r="I998">
        <v>130</v>
      </c>
      <c s="100" r="J998">
        <v>0</v>
      </c>
      <c s="157" r="K998">
        <f>(I998-J998)/10</f>
        <v>13</v>
      </c>
      <c s="157" r="L998">
        <v>104.692</v>
      </c>
      <c s="157" r="M998"/>
      <c s="157" r="N998"/>
      <c s="157" r="O998"/>
    </row>
    <row customHeight="1" r="999" ht="15.0">
      <c t="s" s="157" r="A999">
        <v>261</v>
      </c>
      <c s="157" r="B999">
        <v>47</v>
      </c>
      <c s="157" r="C999">
        <v>372</v>
      </c>
      <c t="s" s="157" r="D999">
        <v>2299</v>
      </c>
      <c t="s" s="157" r="E999">
        <v>823</v>
      </c>
      <c t="s" s="157" r="F999">
        <v>1599</v>
      </c>
      <c t="s" s="100" r="G999">
        <v>825</v>
      </c>
      <c t="s" s="100" r="H999">
        <v>826</v>
      </c>
      <c s="100" r="I999"/>
      <c s="100" r="J999"/>
      <c s="157" r="K999">
        <f>(I999-J999)/10</f>
        <v>0</v>
      </c>
      <c s="157" r="L999">
        <v>255</v>
      </c>
      <c s="157" r="M999"/>
      <c s="157" r="N999"/>
      <c s="157" r="O999"/>
    </row>
    <row customHeight="1" r="1000" ht="15.0">
      <c t="s" s="157" r="A1000">
        <v>261</v>
      </c>
      <c s="157" r="B1000">
        <v>47</v>
      </c>
      <c s="157" r="C1000">
        <v>372</v>
      </c>
      <c t="s" s="157" r="D1000">
        <v>2300</v>
      </c>
      <c t="s" s="157" r="E1000">
        <v>823</v>
      </c>
      <c t="s" s="157" r="F1000">
        <v>2261</v>
      </c>
      <c t="s" s="100" r="G1000">
        <v>825</v>
      </c>
      <c t="s" s="100" r="H1000">
        <v>826</v>
      </c>
      <c s="100" r="I1000"/>
      <c s="100" r="J1000"/>
      <c s="157" r="K1000">
        <f>(I1000-J1000)/10</f>
        <v>0</v>
      </c>
      <c s="157" r="L1000">
        <v>255</v>
      </c>
      <c s="157" r="M1000"/>
      <c s="157" r="N1000"/>
      <c s="157" r="O1000"/>
    </row>
    <row customHeight="1" r="1001" ht="15.0">
      <c t="s" s="157" r="A1001">
        <v>261</v>
      </c>
      <c s="157" r="B1001">
        <v>47</v>
      </c>
      <c s="157" r="C1001">
        <v>372</v>
      </c>
      <c t="s" s="157" r="D1001">
        <v>2301</v>
      </c>
      <c t="s" s="157" r="E1001">
        <v>823</v>
      </c>
      <c t="s" s="157" r="F1001">
        <v>1599</v>
      </c>
      <c t="s" s="100" r="G1001">
        <v>825</v>
      </c>
      <c t="s" s="100" r="H1001">
        <v>826</v>
      </c>
      <c s="100" r="I1001"/>
      <c s="100" r="J1001"/>
      <c s="157" r="K1001">
        <f>(I1001-J1001)/10</f>
        <v>0</v>
      </c>
      <c s="157" r="L1001">
        <v>255</v>
      </c>
      <c s="157" r="M1001"/>
      <c s="157" r="N1001"/>
      <c s="157" r="O1001"/>
    </row>
    <row customHeight="1" r="1002" ht="15.0">
      <c t="s" s="157" r="A1002">
        <v>261</v>
      </c>
      <c s="157" r="B1002">
        <v>47</v>
      </c>
      <c s="157" r="C1002">
        <v>372</v>
      </c>
      <c t="s" s="157" r="D1002">
        <v>2302</v>
      </c>
      <c t="s" s="157" r="E1002">
        <v>823</v>
      </c>
      <c t="s" s="157" r="F1002">
        <v>2261</v>
      </c>
      <c t="s" s="100" r="G1002">
        <v>825</v>
      </c>
      <c t="s" s="100" r="H1002">
        <v>826</v>
      </c>
      <c s="100" r="I1002"/>
      <c s="100" r="J1002"/>
      <c s="157" r="K1002">
        <f>(I1002-J1002)/10</f>
        <v>0</v>
      </c>
      <c s="157" r="L1002">
        <v>255</v>
      </c>
      <c s="157" r="M1002"/>
      <c s="157" r="N1002"/>
      <c s="157" r="O1002"/>
    </row>
    <row customHeight="1" r="1003" ht="15.0">
      <c t="s" s="157" r="A1003">
        <v>261</v>
      </c>
      <c s="157" r="B1003">
        <v>47</v>
      </c>
      <c s="157" r="C1003">
        <v>372</v>
      </c>
      <c t="s" s="157" r="D1003">
        <v>2303</v>
      </c>
      <c t="s" s="157" r="E1003">
        <v>823</v>
      </c>
      <c t="s" s="157" r="F1003">
        <v>1599</v>
      </c>
      <c t="s" s="100" r="G1003">
        <v>825</v>
      </c>
      <c t="s" s="100" r="H1003">
        <v>826</v>
      </c>
      <c s="100" r="I1003"/>
      <c s="100" r="J1003"/>
      <c s="157" r="K1003">
        <f>(I1003-J1003)/10</f>
        <v>0</v>
      </c>
      <c s="157" r="L1003">
        <v>255</v>
      </c>
      <c s="157" r="M1003"/>
      <c s="157" r="N1003"/>
      <c s="157" r="O1003"/>
    </row>
    <row customHeight="1" r="1004" ht="15.0">
      <c t="s" s="157" r="A1004">
        <v>261</v>
      </c>
      <c s="157" r="B1004">
        <v>47</v>
      </c>
      <c s="157" r="C1004">
        <v>372</v>
      </c>
      <c t="s" s="157" r="D1004">
        <v>2304</v>
      </c>
      <c t="s" s="157" r="E1004">
        <v>823</v>
      </c>
      <c t="s" s="157" r="F1004">
        <v>2261</v>
      </c>
      <c t="s" s="100" r="G1004">
        <v>825</v>
      </c>
      <c t="s" s="100" r="H1004">
        <v>826</v>
      </c>
      <c s="100" r="I1004"/>
      <c s="100" r="J1004"/>
      <c s="157" r="K1004">
        <f>(I1004-J1004)/10</f>
        <v>0</v>
      </c>
      <c s="157" r="L1004">
        <v>255</v>
      </c>
      <c s="157" r="M1004"/>
      <c s="157" r="N1004"/>
      <c s="157" r="O1004"/>
    </row>
    <row customHeight="1" r="1005" ht="15.0">
      <c t="s" s="157" r="A1005">
        <v>261</v>
      </c>
      <c s="157" r="B1005">
        <v>47</v>
      </c>
      <c s="157" r="C1005">
        <v>372</v>
      </c>
      <c t="s" s="157" r="D1005">
        <v>2305</v>
      </c>
      <c t="s" s="157" r="E1005">
        <v>830</v>
      </c>
      <c t="s" s="157" r="F1005">
        <v>2267</v>
      </c>
      <c t="s" s="100" r="G1005">
        <v>825</v>
      </c>
      <c t="s" s="100" r="H1005">
        <v>826</v>
      </c>
      <c s="100" r="I1005"/>
      <c s="100" r="J1005"/>
      <c s="157" r="K1005">
        <f>(I1005-J1005)/10</f>
        <v>0</v>
      </c>
      <c s="157" r="L1005">
        <v>255</v>
      </c>
      <c s="157" r="M1005"/>
      <c s="157" r="N1005"/>
      <c s="157" r="O1005"/>
    </row>
    <row customHeight="1" r="1006" ht="15.0">
      <c t="s" s="157" r="A1006">
        <v>261</v>
      </c>
      <c s="157" r="B1006">
        <v>47</v>
      </c>
      <c s="157" r="C1006">
        <v>372</v>
      </c>
      <c t="s" s="157" r="D1006">
        <v>2306</v>
      </c>
      <c t="s" s="157" r="E1006">
        <v>830</v>
      </c>
      <c t="s" s="157" r="F1006">
        <v>1612</v>
      </c>
      <c t="s" s="100" r="G1006">
        <v>847</v>
      </c>
      <c t="s" s="100" r="H1006">
        <v>848</v>
      </c>
      <c s="100" r="I1006"/>
      <c s="100" r="J1006"/>
      <c s="157" r="K1006">
        <f>(I1006-J1006)/10</f>
        <v>0</v>
      </c>
      <c s="157" r="L1006">
        <v>255</v>
      </c>
      <c s="157" r="M1006"/>
      <c s="157" r="N1006"/>
      <c s="157" r="O1006"/>
    </row>
    <row customHeight="1" r="1007" ht="15.0">
      <c t="s" s="157" r="A1007">
        <v>261</v>
      </c>
      <c s="157" r="B1007">
        <v>47</v>
      </c>
      <c s="157" r="C1007">
        <v>372</v>
      </c>
      <c t="s" s="157" r="D1007">
        <v>2307</v>
      </c>
      <c t="s" s="157" r="E1007">
        <v>830</v>
      </c>
      <c t="s" s="157" r="F1007">
        <v>1614</v>
      </c>
      <c t="s" s="100" r="G1007">
        <v>825</v>
      </c>
      <c t="s" s="100" r="H1007">
        <v>826</v>
      </c>
      <c s="100" r="I1007"/>
      <c s="100" r="J1007"/>
      <c s="157" r="K1007">
        <f>(I1007-J1007)/10</f>
        <v>0</v>
      </c>
      <c s="157" r="L1007">
        <v>255</v>
      </c>
      <c s="157" r="M1007"/>
      <c s="157" r="N1007"/>
      <c s="157" r="O1007"/>
    </row>
    <row customHeight="1" r="1008" ht="15.0">
      <c t="s" s="157" r="A1008">
        <v>261</v>
      </c>
      <c s="157" r="B1008">
        <v>47</v>
      </c>
      <c s="157" r="C1008">
        <v>372</v>
      </c>
      <c t="s" s="157" r="D1008">
        <v>2308</v>
      </c>
      <c t="s" s="157" r="E1008">
        <v>830</v>
      </c>
      <c t="s" s="157" r="F1008">
        <v>2267</v>
      </c>
      <c t="s" s="100" r="G1008">
        <v>825</v>
      </c>
      <c t="s" s="100" r="H1008">
        <v>826</v>
      </c>
      <c s="100" r="I1008"/>
      <c s="100" r="J1008"/>
      <c s="157" r="K1008">
        <f>(I1008-J1008)/10</f>
        <v>0</v>
      </c>
      <c s="157" r="L1008">
        <v>255</v>
      </c>
      <c s="157" r="M1008"/>
      <c s="157" r="N1008"/>
      <c s="157" r="O1008"/>
    </row>
    <row customHeight="1" r="1009" ht="15.0">
      <c t="s" s="157" r="A1009">
        <v>261</v>
      </c>
      <c s="157" r="B1009">
        <v>47</v>
      </c>
      <c s="157" r="C1009">
        <v>372</v>
      </c>
      <c t="s" s="157" r="D1009">
        <v>2309</v>
      </c>
      <c t="s" s="157" r="E1009">
        <v>830</v>
      </c>
      <c t="s" s="157" r="F1009">
        <v>1612</v>
      </c>
      <c t="s" s="100" r="G1009">
        <v>847</v>
      </c>
      <c t="s" s="100" r="H1009">
        <v>848</v>
      </c>
      <c s="100" r="I1009"/>
      <c s="100" r="J1009"/>
      <c s="157" r="K1009">
        <f>(I1009-J1009)/10</f>
        <v>0</v>
      </c>
      <c s="157" r="L1009">
        <v>255</v>
      </c>
      <c s="157" r="M1009"/>
      <c s="157" r="N1009"/>
      <c s="157" r="O1009"/>
    </row>
    <row customHeight="1" r="1010" ht="15.0">
      <c t="s" s="157" r="A1010">
        <v>261</v>
      </c>
      <c s="157" r="B1010">
        <v>47</v>
      </c>
      <c s="157" r="C1010">
        <v>372</v>
      </c>
      <c t="s" s="157" r="D1010">
        <v>2310</v>
      </c>
      <c t="s" s="157" r="E1010">
        <v>830</v>
      </c>
      <c t="s" s="157" r="F1010">
        <v>1614</v>
      </c>
      <c t="s" s="100" r="G1010">
        <v>825</v>
      </c>
      <c t="s" s="100" r="H1010">
        <v>826</v>
      </c>
      <c s="100" r="I1010"/>
      <c s="100" r="J1010"/>
      <c s="157" r="K1010">
        <f>(I1010-J1010)/10</f>
        <v>0</v>
      </c>
      <c s="157" r="L1010">
        <v>255</v>
      </c>
      <c s="157" r="M1010"/>
      <c s="157" r="N1010"/>
      <c s="157" r="O1010"/>
    </row>
    <row customHeight="1" r="1011" ht="15.0">
      <c t="s" s="157" r="A1011">
        <v>261</v>
      </c>
      <c s="157" r="B1011">
        <v>47</v>
      </c>
      <c s="157" r="C1011">
        <v>372</v>
      </c>
      <c t="s" s="157" r="D1011">
        <v>2311</v>
      </c>
      <c t="s" s="157" r="E1011">
        <v>830</v>
      </c>
      <c t="s" s="157" r="F1011">
        <v>2267</v>
      </c>
      <c t="s" s="100" r="G1011">
        <v>825</v>
      </c>
      <c t="s" s="100" r="H1011">
        <v>826</v>
      </c>
      <c s="100" r="I1011"/>
      <c s="100" r="J1011"/>
      <c s="157" r="K1011">
        <f>(I1011-J1011)/10</f>
        <v>0</v>
      </c>
      <c s="157" r="L1011">
        <v>255</v>
      </c>
      <c s="157" r="M1011"/>
      <c s="157" r="N1011"/>
      <c s="157" r="O1011"/>
    </row>
    <row customHeight="1" r="1012" ht="15.0">
      <c t="s" s="157" r="A1012">
        <v>261</v>
      </c>
      <c s="157" r="B1012">
        <v>47</v>
      </c>
      <c s="157" r="C1012">
        <v>372</v>
      </c>
      <c t="s" s="157" r="D1012">
        <v>2312</v>
      </c>
      <c t="s" s="157" r="E1012">
        <v>830</v>
      </c>
      <c t="s" s="157" r="F1012">
        <v>1612</v>
      </c>
      <c t="s" s="100" r="G1012">
        <v>847</v>
      </c>
      <c t="s" s="100" r="H1012">
        <v>848</v>
      </c>
      <c s="100" r="I1012"/>
      <c s="100" r="J1012"/>
      <c s="157" r="K1012">
        <f>(I1012-J1012)/10</f>
        <v>0</v>
      </c>
      <c s="157" r="L1012">
        <v>255</v>
      </c>
      <c s="157" r="M1012"/>
      <c s="157" r="N1012"/>
      <c s="157" r="O1012"/>
    </row>
    <row customHeight="1" r="1013" ht="15.0">
      <c t="s" s="157" r="A1013">
        <v>261</v>
      </c>
      <c s="157" r="B1013">
        <v>47</v>
      </c>
      <c s="157" r="C1013">
        <v>372</v>
      </c>
      <c t="s" s="157" r="D1013">
        <v>2313</v>
      </c>
      <c t="s" s="157" r="E1013">
        <v>830</v>
      </c>
      <c t="s" s="157" r="F1013">
        <v>1614</v>
      </c>
      <c t="s" s="100" r="G1013">
        <v>825</v>
      </c>
      <c t="s" s="100" r="H1013">
        <v>826</v>
      </c>
      <c s="100" r="I1013"/>
      <c s="100" r="J1013"/>
      <c s="157" r="K1013">
        <f>(I1013-J1013)/10</f>
        <v>0</v>
      </c>
      <c s="157" r="L1013">
        <v>255</v>
      </c>
      <c s="157" r="M1013"/>
      <c s="157" r="N1013"/>
      <c s="157" r="O1013"/>
    </row>
    <row customHeight="1" r="1014" ht="15.0">
      <c s="157" r="A1014"/>
      <c s="157" r="B1014"/>
      <c s="157" r="C1014"/>
      <c s="157" r="D1014"/>
      <c s="157" r="E1014"/>
      <c s="157" r="F1014"/>
      <c s="100" r="G1014"/>
      <c s="100" r="H1014"/>
      <c s="100" r="I1014"/>
      <c s="100" r="J1014"/>
      <c s="157" r="K1014">
        <f>(I1014-J1014)/10</f>
        <v>0</v>
      </c>
      <c s="157" r="L1014"/>
      <c s="157" r="M1014"/>
      <c s="157" r="N1014"/>
      <c s="157" r="O1014"/>
    </row>
    <row customHeight="1" r="1015" ht="15.0">
      <c t="s" s="157" r="A1015">
        <v>261</v>
      </c>
      <c s="157" r="B1015">
        <v>48</v>
      </c>
      <c s="157" r="C1015">
        <v>373</v>
      </c>
      <c t="s" s="157" r="D1015">
        <v>2314</v>
      </c>
      <c t="s" s="157" r="E1015">
        <v>802</v>
      </c>
      <c t="s" s="157" r="F1015">
        <v>1590</v>
      </c>
      <c s="100" r="G1015">
        <v>0</v>
      </c>
      <c s="100" r="H1015">
        <v>90</v>
      </c>
      <c s="100" r="I1015">
        <v>130</v>
      </c>
      <c s="100" r="J1015">
        <v>0</v>
      </c>
      <c s="157" r="K1015">
        <f>(I1015-J1015)/10</f>
        <v>13</v>
      </c>
      <c s="157" r="L1015">
        <v>67.46</v>
      </c>
      <c s="100" r="M1015">
        <v>5.1887</v>
      </c>
      <c s="157" r="N1015"/>
      <c s="157" r="O1015"/>
    </row>
    <row customHeight="1" r="1016" ht="15.0">
      <c t="s" s="157" r="A1016">
        <v>261</v>
      </c>
      <c s="157" r="B1016">
        <v>48</v>
      </c>
      <c s="157" r="C1016">
        <v>373</v>
      </c>
      <c t="s" s="157" r="D1016">
        <v>2315</v>
      </c>
      <c t="s" s="157" r="E1016">
        <v>802</v>
      </c>
      <c t="s" s="157" r="F1016">
        <v>1590</v>
      </c>
      <c s="100" r="G1016">
        <v>0</v>
      </c>
      <c s="100" r="H1016">
        <v>90</v>
      </c>
      <c s="100" r="I1016">
        <v>130</v>
      </c>
      <c s="100" r="J1016">
        <v>0</v>
      </c>
      <c s="157" r="K1016">
        <f>(I1016-J1016)/10</f>
        <v>13</v>
      </c>
      <c s="157" r="L1016">
        <v>78.962</v>
      </c>
      <c s="100" r="M1016">
        <v>6.073</v>
      </c>
      <c s="157" r="N1016"/>
      <c s="157" r="O1016"/>
    </row>
    <row customHeight="1" r="1017" ht="15.0">
      <c t="s" s="157" r="A1017">
        <v>261</v>
      </c>
      <c s="157" r="B1017">
        <v>48</v>
      </c>
      <c s="157" r="C1017">
        <v>373</v>
      </c>
      <c t="s" s="157" r="D1017">
        <v>2316</v>
      </c>
      <c t="s" s="157" r="E1017">
        <v>802</v>
      </c>
      <c t="s" s="157" r="F1017">
        <v>1590</v>
      </c>
      <c s="100" r="G1017">
        <v>0</v>
      </c>
      <c s="100" r="H1017">
        <v>90</v>
      </c>
      <c s="100" r="I1017">
        <v>130</v>
      </c>
      <c s="100" r="J1017">
        <v>0</v>
      </c>
      <c s="157" r="K1017">
        <f>(I1017-J1017)/10</f>
        <v>13</v>
      </c>
      <c s="157" r="L1017">
        <v>64.224</v>
      </c>
      <c s="100" r="M1017">
        <v>4.94</v>
      </c>
      <c s="157" r="N1017"/>
      <c s="157" r="O1017"/>
    </row>
    <row customHeight="1" r="1018" ht="15.0">
      <c t="s" s="157" r="A1018">
        <v>261</v>
      </c>
      <c s="157" r="B1018">
        <v>48</v>
      </c>
      <c s="157" r="C1018">
        <v>373</v>
      </c>
      <c t="s" s="157" r="D1018">
        <v>2317</v>
      </c>
      <c t="s" s="157" r="E1018">
        <v>814</v>
      </c>
      <c t="s" s="157" r="F1018">
        <v>1595</v>
      </c>
      <c s="100" r="G1018">
        <v>-1.3</v>
      </c>
      <c s="100" r="H1018">
        <v>110</v>
      </c>
      <c s="100" r="I1018">
        <v>130</v>
      </c>
      <c s="100" r="J1018">
        <v>0</v>
      </c>
      <c s="157" r="K1018">
        <f>(I1018-J1018)/10</f>
        <v>13</v>
      </c>
      <c s="157" r="L1018">
        <v>67.47</v>
      </c>
      <c s="157" r="M1018"/>
      <c s="157" r="N1018"/>
      <c s="157" r="O1018"/>
    </row>
    <row customHeight="1" r="1019" ht="15.0">
      <c t="s" s="157" r="A1019">
        <v>261</v>
      </c>
      <c s="157" r="B1019">
        <v>48</v>
      </c>
      <c s="157" r="C1019">
        <v>373</v>
      </c>
      <c t="s" s="157" r="D1019">
        <v>2318</v>
      </c>
      <c t="s" s="157" r="E1019">
        <v>814</v>
      </c>
      <c t="s" s="157" r="F1019">
        <v>1595</v>
      </c>
      <c s="100" r="G1019">
        <v>-1.3</v>
      </c>
      <c s="100" r="H1019">
        <v>110</v>
      </c>
      <c s="100" r="I1019">
        <v>130</v>
      </c>
      <c s="100" r="J1019">
        <v>0</v>
      </c>
      <c s="157" r="K1019">
        <f>(I1019-J1019)/10</f>
        <v>13</v>
      </c>
      <c s="157" r="L1019">
        <v>78.963</v>
      </c>
      <c s="157" r="M1019"/>
      <c s="157" r="N1019"/>
      <c s="157" r="O1019"/>
    </row>
    <row customHeight="1" r="1020" ht="15.0">
      <c t="s" s="157" r="A1020">
        <v>261</v>
      </c>
      <c s="157" r="B1020">
        <v>48</v>
      </c>
      <c s="157" r="C1020">
        <v>373</v>
      </c>
      <c t="s" s="157" r="D1020">
        <v>2319</v>
      </c>
      <c t="s" s="157" r="E1020">
        <v>814</v>
      </c>
      <c t="s" s="157" r="F1020">
        <v>1595</v>
      </c>
      <c s="100" r="G1020">
        <v>-1.3</v>
      </c>
      <c s="100" r="H1020">
        <v>110</v>
      </c>
      <c s="100" r="I1020">
        <v>130</v>
      </c>
      <c s="100" r="J1020">
        <v>0</v>
      </c>
      <c s="157" r="K1020">
        <f>(I1020-J1020)/10</f>
        <v>13</v>
      </c>
      <c s="157" r="L1020">
        <v>64.236</v>
      </c>
      <c s="157" r="M1020"/>
      <c s="157" r="N1020"/>
      <c s="157" r="O1020"/>
    </row>
    <row customHeight="1" r="1021" ht="15.0">
      <c t="s" s="157" r="A1021">
        <v>261</v>
      </c>
      <c s="157" r="B1021">
        <v>48</v>
      </c>
      <c s="157" r="C1021">
        <v>373</v>
      </c>
      <c t="s" s="157" r="D1021">
        <v>2320</v>
      </c>
      <c t="s" s="157" r="E1021">
        <v>823</v>
      </c>
      <c t="s" s="157" r="F1021">
        <v>1599</v>
      </c>
      <c t="s" s="100" r="G1021">
        <v>825</v>
      </c>
      <c t="s" s="100" r="H1021">
        <v>826</v>
      </c>
      <c s="100" r="I1021"/>
      <c s="100" r="J1021"/>
      <c s="157" r="K1021">
        <f>(I1021-J1021)/10</f>
        <v>0</v>
      </c>
      <c s="157" r="L1021">
        <v>255</v>
      </c>
      <c s="157" r="M1021"/>
      <c s="157" r="N1021"/>
      <c s="157" r="O1021"/>
    </row>
    <row customHeight="1" r="1022" ht="15.0">
      <c t="s" s="157" r="A1022">
        <v>261</v>
      </c>
      <c s="157" r="B1022">
        <v>48</v>
      </c>
      <c s="157" r="C1022">
        <v>373</v>
      </c>
      <c t="s" s="157" r="D1022">
        <v>2321</v>
      </c>
      <c t="s" s="157" r="E1022">
        <v>823</v>
      </c>
      <c t="s" s="157" r="F1022">
        <v>2261</v>
      </c>
      <c t="s" s="100" r="G1022">
        <v>825</v>
      </c>
      <c t="s" s="100" r="H1022">
        <v>826</v>
      </c>
      <c s="100" r="I1022"/>
      <c s="100" r="J1022"/>
      <c s="157" r="K1022">
        <f>(I1022-J1022)/10</f>
        <v>0</v>
      </c>
      <c s="157" r="L1022">
        <v>255</v>
      </c>
      <c s="157" r="M1022"/>
      <c s="157" r="N1022"/>
      <c s="157" r="O1022"/>
    </row>
    <row customHeight="1" r="1023" ht="15.0">
      <c t="s" s="157" r="A1023">
        <v>261</v>
      </c>
      <c s="157" r="B1023">
        <v>48</v>
      </c>
      <c s="157" r="C1023">
        <v>373</v>
      </c>
      <c t="s" s="157" r="D1023">
        <v>2322</v>
      </c>
      <c t="s" s="157" r="E1023">
        <v>823</v>
      </c>
      <c t="s" s="157" r="F1023">
        <v>1599</v>
      </c>
      <c t="s" s="100" r="G1023">
        <v>825</v>
      </c>
      <c t="s" s="100" r="H1023">
        <v>826</v>
      </c>
      <c s="100" r="I1023"/>
      <c s="100" r="J1023"/>
      <c s="157" r="K1023">
        <f>(I1023-J1023)/10</f>
        <v>0</v>
      </c>
      <c s="157" r="L1023">
        <v>255</v>
      </c>
      <c s="157" r="M1023"/>
      <c s="157" r="N1023"/>
      <c s="157" r="O1023"/>
    </row>
    <row customHeight="1" r="1024" ht="15.0">
      <c t="s" s="157" r="A1024">
        <v>261</v>
      </c>
      <c s="157" r="B1024">
        <v>48</v>
      </c>
      <c s="157" r="C1024">
        <v>373</v>
      </c>
      <c t="s" s="157" r="D1024">
        <v>2323</v>
      </c>
      <c t="s" s="157" r="E1024">
        <v>823</v>
      </c>
      <c t="s" s="157" r="F1024">
        <v>2261</v>
      </c>
      <c t="s" s="100" r="G1024">
        <v>825</v>
      </c>
      <c t="s" s="100" r="H1024">
        <v>826</v>
      </c>
      <c s="100" r="I1024"/>
      <c s="100" r="J1024"/>
      <c s="157" r="K1024">
        <f>(I1024-J1024)/10</f>
        <v>0</v>
      </c>
      <c s="157" r="L1024">
        <v>255</v>
      </c>
      <c s="157" r="M1024"/>
      <c s="157" r="N1024"/>
      <c s="157" r="O1024"/>
    </row>
    <row customHeight="1" r="1025" ht="15.0">
      <c t="s" s="157" r="A1025">
        <v>261</v>
      </c>
      <c s="157" r="B1025">
        <v>48</v>
      </c>
      <c s="157" r="C1025">
        <v>373</v>
      </c>
      <c t="s" s="157" r="D1025">
        <v>2324</v>
      </c>
      <c t="s" s="157" r="E1025">
        <v>823</v>
      </c>
      <c t="s" s="157" r="F1025">
        <v>1599</v>
      </c>
      <c t="s" s="100" r="G1025">
        <v>825</v>
      </c>
      <c t="s" s="100" r="H1025">
        <v>826</v>
      </c>
      <c s="100" r="I1025"/>
      <c s="100" r="J1025"/>
      <c s="157" r="K1025">
        <f>(I1025-J1025)/10</f>
        <v>0</v>
      </c>
      <c s="157" r="L1025">
        <v>255</v>
      </c>
      <c s="157" r="M1025"/>
      <c s="157" r="N1025"/>
      <c s="157" r="O1025"/>
    </row>
    <row customHeight="1" r="1026" ht="15.0">
      <c t="s" s="157" r="A1026">
        <v>261</v>
      </c>
      <c s="157" r="B1026">
        <v>48</v>
      </c>
      <c s="157" r="C1026">
        <v>373</v>
      </c>
      <c t="s" s="157" r="D1026">
        <v>2325</v>
      </c>
      <c t="s" s="157" r="E1026">
        <v>823</v>
      </c>
      <c t="s" s="157" r="F1026">
        <v>2261</v>
      </c>
      <c t="s" s="100" r="G1026">
        <v>825</v>
      </c>
      <c t="s" s="100" r="H1026">
        <v>826</v>
      </c>
      <c s="100" r="I1026"/>
      <c s="100" r="J1026"/>
      <c s="157" r="K1026">
        <f>(I1026-J1026)/10</f>
        <v>0</v>
      </c>
      <c s="157" r="L1026">
        <v>255</v>
      </c>
      <c s="157" r="M1026"/>
      <c s="157" r="N1026"/>
      <c s="157" r="O1026"/>
    </row>
    <row customHeight="1" r="1027" ht="15.0">
      <c t="s" s="157" r="A1027">
        <v>261</v>
      </c>
      <c s="157" r="B1027">
        <v>48</v>
      </c>
      <c s="157" r="C1027">
        <v>373</v>
      </c>
      <c t="s" s="157" r="D1027">
        <v>2326</v>
      </c>
      <c t="s" s="157" r="E1027">
        <v>830</v>
      </c>
      <c t="s" s="157" r="F1027">
        <v>2267</v>
      </c>
      <c t="s" s="100" r="G1027">
        <v>825</v>
      </c>
      <c t="s" s="100" r="H1027">
        <v>826</v>
      </c>
      <c s="100" r="I1027"/>
      <c s="100" r="J1027"/>
      <c s="157" r="K1027">
        <f>(I1027-J1027)/10</f>
        <v>0</v>
      </c>
      <c s="157" r="L1027">
        <v>255</v>
      </c>
      <c s="157" r="M1027"/>
      <c s="157" r="N1027"/>
      <c s="157" r="O1027"/>
    </row>
    <row customHeight="1" r="1028" ht="15.0">
      <c t="s" s="157" r="A1028">
        <v>261</v>
      </c>
      <c s="157" r="B1028">
        <v>48</v>
      </c>
      <c s="157" r="C1028">
        <v>373</v>
      </c>
      <c t="s" s="157" r="D1028">
        <v>2327</v>
      </c>
      <c t="s" s="157" r="E1028">
        <v>830</v>
      </c>
      <c t="s" s="157" r="F1028">
        <v>1612</v>
      </c>
      <c t="s" s="100" r="G1028">
        <v>847</v>
      </c>
      <c t="s" s="100" r="H1028">
        <v>848</v>
      </c>
      <c s="100" r="I1028"/>
      <c s="100" r="J1028"/>
      <c s="157" r="K1028">
        <f>(I1028-J1028)/10</f>
        <v>0</v>
      </c>
      <c s="157" r="L1028">
        <v>255</v>
      </c>
      <c s="157" r="M1028"/>
      <c s="157" r="N1028"/>
      <c s="157" r="O1028"/>
    </row>
    <row customHeight="1" r="1029" ht="15.0">
      <c t="s" s="157" r="A1029">
        <v>261</v>
      </c>
      <c s="157" r="B1029">
        <v>48</v>
      </c>
      <c s="157" r="C1029">
        <v>373</v>
      </c>
      <c t="s" s="157" r="D1029">
        <v>2328</v>
      </c>
      <c t="s" s="157" r="E1029">
        <v>830</v>
      </c>
      <c t="s" s="157" r="F1029">
        <v>1614</v>
      </c>
      <c t="s" s="100" r="G1029">
        <v>825</v>
      </c>
      <c t="s" s="100" r="H1029">
        <v>826</v>
      </c>
      <c s="100" r="I1029"/>
      <c s="100" r="J1029"/>
      <c s="157" r="K1029">
        <f>(I1029-J1029)/10</f>
        <v>0</v>
      </c>
      <c s="157" r="L1029">
        <v>255</v>
      </c>
      <c s="157" r="M1029"/>
      <c s="157" r="N1029"/>
      <c s="157" r="O1029"/>
    </row>
    <row customHeight="1" r="1030" ht="15.0">
      <c t="s" s="157" r="A1030">
        <v>261</v>
      </c>
      <c s="157" r="B1030">
        <v>48</v>
      </c>
      <c s="157" r="C1030">
        <v>373</v>
      </c>
      <c t="s" s="157" r="D1030">
        <v>2329</v>
      </c>
      <c t="s" s="157" r="E1030">
        <v>830</v>
      </c>
      <c t="s" s="157" r="F1030">
        <v>2267</v>
      </c>
      <c t="s" s="100" r="G1030">
        <v>825</v>
      </c>
      <c t="s" s="100" r="H1030">
        <v>826</v>
      </c>
      <c s="100" r="I1030"/>
      <c s="100" r="J1030"/>
      <c s="157" r="K1030">
        <f>(I1030-J1030)/10</f>
        <v>0</v>
      </c>
      <c s="157" r="L1030">
        <v>255</v>
      </c>
      <c s="157" r="M1030"/>
      <c s="157" r="N1030"/>
      <c s="157" r="O1030"/>
    </row>
    <row customHeight="1" r="1031" ht="15.0">
      <c t="s" s="157" r="A1031">
        <v>261</v>
      </c>
      <c s="157" r="B1031">
        <v>48</v>
      </c>
      <c s="157" r="C1031">
        <v>373</v>
      </c>
      <c t="s" s="157" r="D1031">
        <v>2330</v>
      </c>
      <c t="s" s="157" r="E1031">
        <v>830</v>
      </c>
      <c t="s" s="157" r="F1031">
        <v>1612</v>
      </c>
      <c t="s" s="100" r="G1031">
        <v>847</v>
      </c>
      <c t="s" s="100" r="H1031">
        <v>848</v>
      </c>
      <c s="100" r="I1031"/>
      <c s="100" r="J1031"/>
      <c s="157" r="K1031">
        <f>(I1031-J1031)/10</f>
        <v>0</v>
      </c>
      <c s="157" r="L1031">
        <v>255</v>
      </c>
      <c s="157" r="M1031"/>
      <c s="157" r="N1031"/>
      <c s="157" r="O1031"/>
    </row>
    <row customHeight="1" r="1032" ht="15.0">
      <c t="s" s="157" r="A1032">
        <v>261</v>
      </c>
      <c s="157" r="B1032">
        <v>48</v>
      </c>
      <c s="157" r="C1032">
        <v>373</v>
      </c>
      <c t="s" s="157" r="D1032">
        <v>2331</v>
      </c>
      <c t="s" s="157" r="E1032">
        <v>830</v>
      </c>
      <c t="s" s="157" r="F1032">
        <v>1614</v>
      </c>
      <c t="s" s="100" r="G1032">
        <v>825</v>
      </c>
      <c t="s" s="100" r="H1032">
        <v>826</v>
      </c>
      <c s="100" r="I1032"/>
      <c s="100" r="J1032"/>
      <c s="157" r="K1032">
        <f>(I1032-J1032)/10</f>
        <v>0</v>
      </c>
      <c s="157" r="L1032">
        <v>255</v>
      </c>
      <c s="157" r="M1032"/>
      <c s="157" r="N1032"/>
      <c s="157" r="O1032"/>
    </row>
    <row customHeight="1" r="1033" ht="15.0">
      <c t="s" s="157" r="A1033">
        <v>261</v>
      </c>
      <c s="157" r="B1033">
        <v>48</v>
      </c>
      <c s="157" r="C1033">
        <v>373</v>
      </c>
      <c t="s" s="157" r="D1033">
        <v>2332</v>
      </c>
      <c t="s" s="157" r="E1033">
        <v>830</v>
      </c>
      <c t="s" s="157" r="F1033">
        <v>2267</v>
      </c>
      <c t="s" s="100" r="G1033">
        <v>825</v>
      </c>
      <c t="s" s="100" r="H1033">
        <v>826</v>
      </c>
      <c s="100" r="I1033"/>
      <c s="100" r="J1033"/>
      <c s="157" r="K1033">
        <f>(I1033-J1033)/10</f>
        <v>0</v>
      </c>
      <c s="157" r="L1033">
        <v>255</v>
      </c>
      <c s="157" r="M1033"/>
      <c s="157" r="N1033"/>
      <c s="157" r="O1033"/>
    </row>
    <row customHeight="1" r="1034" ht="15.0">
      <c t="s" s="157" r="A1034">
        <v>261</v>
      </c>
      <c s="157" r="B1034">
        <v>48</v>
      </c>
      <c s="157" r="C1034">
        <v>373</v>
      </c>
      <c t="s" s="157" r="D1034">
        <v>2333</v>
      </c>
      <c t="s" s="157" r="E1034">
        <v>830</v>
      </c>
      <c t="s" s="157" r="F1034">
        <v>1612</v>
      </c>
      <c t="s" s="100" r="G1034">
        <v>847</v>
      </c>
      <c t="s" s="100" r="H1034">
        <v>848</v>
      </c>
      <c s="100" r="I1034"/>
      <c s="100" r="J1034"/>
      <c s="157" r="K1034">
        <f>(I1034-J1034)/10</f>
        <v>0</v>
      </c>
      <c s="157" r="L1034">
        <v>255</v>
      </c>
      <c s="157" r="M1034"/>
      <c s="157" r="N1034"/>
      <c s="157" r="O1034"/>
    </row>
    <row customHeight="1" r="1035" ht="15.0">
      <c t="s" s="157" r="A1035">
        <v>261</v>
      </c>
      <c s="157" r="B1035">
        <v>48</v>
      </c>
      <c s="157" r="C1035">
        <v>373</v>
      </c>
      <c t="s" s="157" r="D1035">
        <v>2334</v>
      </c>
      <c t="s" s="157" r="E1035">
        <v>830</v>
      </c>
      <c t="s" s="157" r="F1035">
        <v>1614</v>
      </c>
      <c t="s" s="100" r="G1035">
        <v>825</v>
      </c>
      <c t="s" s="100" r="H1035">
        <v>826</v>
      </c>
      <c s="100" r="I1035"/>
      <c s="100" r="J1035"/>
      <c s="157" r="K1035">
        <f>(I1035-J1035)/10</f>
        <v>0</v>
      </c>
      <c s="157" r="L1035">
        <v>255</v>
      </c>
      <c s="157" r="M1035"/>
      <c s="157" r="N1035"/>
      <c s="157" r="O1035"/>
    </row>
    <row customHeight="1" r="1036" ht="15.0">
      <c s="157" r="A1036"/>
      <c s="157" r="B1036"/>
      <c s="157" r="C1036"/>
      <c s="157" r="D1036"/>
      <c s="157" r="E1036"/>
      <c s="157" r="F1036"/>
      <c s="100" r="G1036"/>
      <c s="100" r="H1036"/>
      <c s="100" r="I1036"/>
      <c s="100" r="J1036"/>
      <c s="157" r="K1036">
        <f>(I1036-J1036)/10</f>
        <v>0</v>
      </c>
      <c s="157" r="L1036"/>
      <c s="157" r="M1036"/>
      <c s="157" r="N1036"/>
      <c s="157" r="O1036"/>
    </row>
    <row customHeight="1" r="1037" ht="15.0">
      <c t="s" s="157" r="A1037">
        <v>2335</v>
      </c>
      <c s="157" r="B1037">
        <v>49</v>
      </c>
      <c s="157" r="C1037">
        <v>498</v>
      </c>
      <c t="s" s="157" r="D1037">
        <v>2336</v>
      </c>
      <c t="s" s="157" r="E1037">
        <v>823</v>
      </c>
      <c t="s" s="157" r="F1037">
        <v>2337</v>
      </c>
      <c t="s" s="100" r="G1037">
        <v>1971</v>
      </c>
      <c t="s" s="100" r="H1037">
        <v>890</v>
      </c>
      <c s="100" r="I1037"/>
      <c s="100" r="J1037"/>
      <c s="157" r="K1037">
        <f>(I1037-J1037)/10</f>
        <v>0</v>
      </c>
      <c s="157" r="L1037">
        <v>255</v>
      </c>
      <c s="157" r="M1037"/>
      <c s="157" r="N1037"/>
      <c s="157" r="O1037"/>
    </row>
    <row customHeight="1" r="1038" ht="15.0">
      <c t="s" s="157" r="A1038">
        <v>2335</v>
      </c>
      <c s="157" r="B1038">
        <v>49</v>
      </c>
      <c s="157" r="C1038">
        <v>498</v>
      </c>
      <c t="s" s="157" r="D1038">
        <v>2338</v>
      </c>
      <c t="s" s="157" r="E1038">
        <v>823</v>
      </c>
      <c t="s" s="157" r="F1038">
        <v>1905</v>
      </c>
      <c t="s" s="100" r="G1038">
        <v>1005</v>
      </c>
      <c t="s" s="100" r="H1038">
        <v>1006</v>
      </c>
      <c s="100" r="I1038"/>
      <c s="100" r="J1038"/>
      <c s="157" r="K1038">
        <f>(I1038-J1038)/10</f>
        <v>0</v>
      </c>
      <c s="157" r="L1038">
        <v>0</v>
      </c>
      <c s="157" r="M1038"/>
      <c s="157" r="N1038"/>
      <c s="157" r="O1038"/>
    </row>
    <row customHeight="1" r="1039" ht="15.0">
      <c t="s" s="157" r="A1039">
        <v>2335</v>
      </c>
      <c s="157" r="B1039">
        <v>49</v>
      </c>
      <c s="157" r="C1039">
        <v>498</v>
      </c>
      <c t="s" s="157" r="D1039">
        <v>2339</v>
      </c>
      <c t="s" s="157" r="E1039">
        <v>823</v>
      </c>
      <c t="s" s="157" r="F1039">
        <v>1907</v>
      </c>
      <c t="s" s="100" r="G1039">
        <v>825</v>
      </c>
      <c t="s" s="100" r="H1039">
        <v>826</v>
      </c>
      <c s="100" r="I1039"/>
      <c s="100" r="J1039"/>
      <c s="157" r="K1039">
        <f>(I1039-J1039)/10</f>
        <v>0</v>
      </c>
      <c s="157" r="L1039">
        <v>0</v>
      </c>
      <c s="157" r="M1039"/>
      <c s="157" r="N1039"/>
      <c s="157" r="O1039"/>
    </row>
    <row customHeight="1" r="1040" ht="15.0">
      <c t="s" s="157" r="A1040">
        <v>2335</v>
      </c>
      <c s="157" r="B1040">
        <v>49</v>
      </c>
      <c s="157" r="C1040">
        <v>498</v>
      </c>
      <c t="s" s="157" r="D1040">
        <v>2340</v>
      </c>
      <c t="s" s="157" r="E1040">
        <v>830</v>
      </c>
      <c t="s" s="157" r="F1040">
        <v>2341</v>
      </c>
      <c t="s" s="100" r="G1040">
        <v>825</v>
      </c>
      <c t="s" s="100" r="H1040">
        <v>826</v>
      </c>
      <c s="100" r="I1040"/>
      <c s="100" r="J1040"/>
      <c s="157" r="K1040">
        <f>(I1040-J1040)/10</f>
        <v>0</v>
      </c>
      <c s="157" r="L1040">
        <v>255</v>
      </c>
      <c s="157" r="M1040"/>
      <c s="157" r="N1040"/>
      <c s="157" r="O1040"/>
    </row>
    <row customHeight="1" r="1041" ht="15.0">
      <c t="s" s="157" r="A1041">
        <v>2335</v>
      </c>
      <c s="157" r="B1041">
        <v>49</v>
      </c>
      <c s="157" r="C1041">
        <v>498</v>
      </c>
      <c t="s" s="157" r="D1041">
        <v>2342</v>
      </c>
      <c t="s" s="157" r="E1041">
        <v>830</v>
      </c>
      <c t="s" s="157" r="F1041">
        <v>2343</v>
      </c>
      <c t="s" s="100" r="G1041">
        <v>1971</v>
      </c>
      <c t="s" s="100" r="H1041">
        <v>890</v>
      </c>
      <c s="100" r="I1041"/>
      <c s="100" r="J1041"/>
      <c s="157" r="K1041">
        <f>(I1041-J1041)/10</f>
        <v>0</v>
      </c>
      <c s="157" r="L1041">
        <v>255</v>
      </c>
      <c s="157" r="M1041"/>
      <c s="157" r="N1041"/>
      <c s="157" r="O1041"/>
    </row>
    <row customHeight="1" r="1042" ht="15.0">
      <c t="s" s="157" r="A1042">
        <v>2335</v>
      </c>
      <c s="157" r="B1042">
        <v>49</v>
      </c>
      <c s="157" r="C1042">
        <v>498</v>
      </c>
      <c t="s" s="157" r="D1042">
        <v>2344</v>
      </c>
      <c t="s" s="157" r="E1042">
        <v>830</v>
      </c>
      <c t="s" s="157" r="F1042">
        <v>2345</v>
      </c>
      <c t="s" s="100" r="G1042">
        <v>890</v>
      </c>
      <c t="s" s="100" r="H1042">
        <v>1971</v>
      </c>
      <c s="100" r="I1042"/>
      <c s="100" r="J1042"/>
      <c s="157" r="K1042">
        <f>(I1042-J1042)/10</f>
        <v>0</v>
      </c>
      <c s="157" r="L1042">
        <v>0</v>
      </c>
      <c s="157" r="M1042"/>
      <c s="157" r="N1042"/>
      <c s="157" r="O1042"/>
    </row>
    <row customHeight="1" r="1043" ht="15.0">
      <c t="s" s="157" r="A1043">
        <v>2335</v>
      </c>
      <c s="157" r="B1043">
        <v>49</v>
      </c>
      <c s="157" r="C1043">
        <v>498</v>
      </c>
      <c t="s" s="157" r="D1043">
        <v>2346</v>
      </c>
      <c t="s" s="157" r="E1043">
        <v>830</v>
      </c>
      <c t="s" s="157" r="F1043">
        <v>2002</v>
      </c>
      <c t="s" s="100" r="G1043">
        <v>1791</v>
      </c>
      <c t="s" s="100" r="H1043">
        <v>980</v>
      </c>
      <c s="100" r="I1043"/>
      <c s="100" r="J1043"/>
      <c s="157" r="K1043">
        <f>(I1043-J1043)/10</f>
        <v>0</v>
      </c>
      <c s="157" r="L1043">
        <v>255</v>
      </c>
      <c s="157" r="M1043"/>
      <c s="157" r="N1043"/>
      <c s="157" r="O1043"/>
    </row>
    <row customHeight="1" r="1044" ht="15.0">
      <c t="s" s="157" r="A1044">
        <v>2335</v>
      </c>
      <c s="157" r="B1044">
        <v>49</v>
      </c>
      <c s="157" r="C1044">
        <v>498</v>
      </c>
      <c t="s" s="157" r="D1044">
        <v>2347</v>
      </c>
      <c t="s" s="157" r="E1044">
        <v>830</v>
      </c>
      <c t="s" s="157" r="F1044">
        <v>2348</v>
      </c>
      <c t="s" s="100" r="G1044">
        <v>1791</v>
      </c>
      <c t="s" s="100" r="H1044">
        <v>980</v>
      </c>
      <c s="100" r="I1044"/>
      <c s="100" r="J1044"/>
      <c s="157" r="K1044">
        <f>(I1044-J1044)/10</f>
        <v>0</v>
      </c>
      <c s="157" r="L1044">
        <v>255</v>
      </c>
      <c s="157" r="M1044"/>
      <c s="157" r="N1044"/>
      <c s="157" r="O1044"/>
    </row>
    <row customHeight="1" r="1045" ht="15.0">
      <c t="s" s="157" r="A1045">
        <v>2335</v>
      </c>
      <c s="157" r="B1045">
        <v>49</v>
      </c>
      <c s="157" r="C1045">
        <v>498</v>
      </c>
      <c t="s" s="157" r="D1045">
        <v>2349</v>
      </c>
      <c t="s" s="157" r="E1045">
        <v>830</v>
      </c>
      <c t="s" s="157" r="F1045">
        <v>2350</v>
      </c>
      <c t="s" s="100" r="G1045">
        <v>847</v>
      </c>
      <c t="s" s="100" r="H1045">
        <v>848</v>
      </c>
      <c s="100" r="I1045"/>
      <c s="100" r="J1045"/>
      <c s="157" r="K1045">
        <f>(I1045-J1045)/10</f>
        <v>0</v>
      </c>
      <c s="157" r="L1045">
        <v>255</v>
      </c>
      <c s="157" r="M1045"/>
      <c s="157" r="N1045"/>
      <c s="157" r="O1045"/>
    </row>
    <row customHeight="1" r="1046" ht="15.0">
      <c t="s" s="157" r="A1046">
        <v>2335</v>
      </c>
      <c s="157" r="B1046">
        <v>49</v>
      </c>
      <c s="157" r="C1046">
        <v>498</v>
      </c>
      <c t="s" s="157" r="D1046">
        <v>2351</v>
      </c>
      <c t="s" s="157" r="E1046">
        <v>830</v>
      </c>
      <c t="s" s="157" r="F1046">
        <v>1926</v>
      </c>
      <c t="s" s="100" r="G1046">
        <v>1005</v>
      </c>
      <c t="s" s="100" r="H1046">
        <v>1006</v>
      </c>
      <c s="100" r="I1046"/>
      <c s="100" r="J1046"/>
      <c s="157" r="K1046">
        <f>(I1046-J1046)/10</f>
        <v>0</v>
      </c>
      <c s="157" r="L1046">
        <v>0</v>
      </c>
      <c s="157" r="M1046"/>
      <c s="157" r="N1046"/>
      <c s="157" r="O1046"/>
    </row>
    <row customHeight="1" r="1047" ht="15.0">
      <c t="s" s="157" r="A1047">
        <v>2335</v>
      </c>
      <c s="157" r="B1047">
        <v>49</v>
      </c>
      <c s="157" r="C1047">
        <v>498</v>
      </c>
      <c t="s" s="157" r="D1047">
        <v>2352</v>
      </c>
      <c t="s" s="157" r="E1047">
        <v>830</v>
      </c>
      <c t="s" s="157" r="F1047">
        <v>1928</v>
      </c>
      <c t="s" s="100" r="G1047">
        <v>1006</v>
      </c>
      <c t="s" s="100" r="H1047">
        <v>1005</v>
      </c>
      <c s="100" r="I1047"/>
      <c s="100" r="J1047"/>
      <c s="157" r="K1047">
        <f>(I1047-J1047)/10</f>
        <v>0</v>
      </c>
      <c s="157" r="L1047">
        <v>255</v>
      </c>
      <c s="157" r="M1047"/>
      <c s="157" r="N1047"/>
      <c s="157" r="O1047"/>
    </row>
    <row customHeight="1" r="1048" ht="15.0">
      <c t="s" s="157" r="A1048">
        <v>2335</v>
      </c>
      <c s="157" r="B1048">
        <v>49</v>
      </c>
      <c s="157" r="C1048">
        <v>498</v>
      </c>
      <c t="s" s="157" r="D1048">
        <v>2353</v>
      </c>
      <c t="s" s="157" r="E1048">
        <v>830</v>
      </c>
      <c t="s" s="157" r="F1048">
        <v>2165</v>
      </c>
      <c t="s" s="100" r="G1048">
        <v>847</v>
      </c>
      <c t="s" s="100" r="H1048">
        <v>848</v>
      </c>
      <c s="100" r="I1048"/>
      <c s="100" r="J1048"/>
      <c s="157" r="K1048">
        <f>(I1048-J1048)/10</f>
        <v>0</v>
      </c>
      <c s="157" r="L1048">
        <v>255</v>
      </c>
      <c s="157" r="M1048"/>
      <c s="157" r="N1048"/>
      <c s="157" r="O1048"/>
    </row>
    <row customHeight="1" r="1049" ht="15.0">
      <c t="s" s="157" r="A1049">
        <v>2335</v>
      </c>
      <c s="157" r="B1049">
        <v>49</v>
      </c>
      <c s="157" r="C1049">
        <v>498</v>
      </c>
      <c t="s" s="157" r="D1049">
        <v>2354</v>
      </c>
      <c t="s" s="157" r="E1049">
        <v>830</v>
      </c>
      <c t="s" s="157" r="F1049">
        <v>2165</v>
      </c>
      <c t="s" s="100" r="G1049">
        <v>847</v>
      </c>
      <c t="s" s="100" r="H1049">
        <v>848</v>
      </c>
      <c s="100" r="I1049"/>
      <c s="100" r="J1049"/>
      <c s="157" r="K1049">
        <f>(I1049-J1049)/10</f>
        <v>0</v>
      </c>
      <c s="157" r="L1049">
        <v>255</v>
      </c>
      <c s="157" r="M1049"/>
      <c s="157" r="N1049"/>
      <c s="157" r="O1049"/>
    </row>
    <row customHeight="1" r="1050" ht="15.0">
      <c t="s" s="157" r="A1050">
        <v>2335</v>
      </c>
      <c s="157" r="B1050">
        <v>49</v>
      </c>
      <c s="157" r="C1050">
        <v>498</v>
      </c>
      <c t="s" s="157" r="D1050">
        <v>2355</v>
      </c>
      <c t="s" s="157" r="E1050">
        <v>830</v>
      </c>
      <c t="s" s="157" r="F1050">
        <v>1924</v>
      </c>
      <c t="s" s="100" r="G1050">
        <v>825</v>
      </c>
      <c t="s" s="100" r="H1050">
        <v>826</v>
      </c>
      <c s="100" r="I1050"/>
      <c s="100" r="J1050"/>
      <c s="157" r="K1050">
        <f>(I1050-J1050)/10</f>
        <v>0</v>
      </c>
      <c s="157" r="L1050">
        <v>0</v>
      </c>
      <c s="157" r="M1050"/>
      <c s="157" r="N1050"/>
      <c s="157" r="O1050"/>
    </row>
    <row customHeight="1" r="1051" ht="15.0">
      <c s="157" r="A1051"/>
      <c s="157" r="B1051"/>
      <c s="157" r="C1051"/>
      <c s="157" r="D1051"/>
      <c s="157" r="E1051"/>
      <c s="157" r="F1051"/>
      <c s="100" r="G1051"/>
      <c s="100" r="H1051"/>
      <c s="100" r="I1051"/>
      <c s="100" r="J1051"/>
      <c s="157" r="K1051">
        <f>(I1051-J1051)/10</f>
        <v>0</v>
      </c>
      <c s="157" r="L1051"/>
      <c s="157" r="M1051"/>
      <c s="157" r="N1051"/>
      <c s="157" r="O1051"/>
    </row>
    <row customHeight="1" r="1052" ht="15.0">
      <c t="s" s="157" r="A1052">
        <v>2335</v>
      </c>
      <c s="157" r="B1052">
        <v>50</v>
      </c>
      <c s="157" r="C1052">
        <v>524</v>
      </c>
      <c t="s" s="157" r="D1052">
        <v>2356</v>
      </c>
      <c t="s" s="157" r="E1052">
        <v>823</v>
      </c>
      <c t="s" s="157" r="F1052">
        <v>1388</v>
      </c>
      <c t="s" s="100" r="G1052">
        <v>1005</v>
      </c>
      <c t="s" s="100" r="H1052">
        <v>1006</v>
      </c>
      <c s="100" r="I1052"/>
      <c s="100" r="J1052"/>
      <c s="157" r="K1052">
        <f>(I1052-J1052)/10</f>
        <v>0</v>
      </c>
      <c s="157" r="L1052">
        <v>0</v>
      </c>
      <c s="157" r="M1052"/>
      <c s="157" r="N1052"/>
      <c s="157" r="O1052"/>
    </row>
    <row customHeight="1" r="1053" ht="15.0">
      <c t="s" s="157" r="A1053">
        <v>2335</v>
      </c>
      <c s="157" r="B1053">
        <v>50</v>
      </c>
      <c s="157" r="C1053">
        <v>524</v>
      </c>
      <c t="s" s="157" r="D1053">
        <v>2357</v>
      </c>
      <c t="s" s="157" r="E1053">
        <v>823</v>
      </c>
      <c t="s" s="157" r="F1053">
        <v>1388</v>
      </c>
      <c t="s" s="100" r="G1053">
        <v>1005</v>
      </c>
      <c t="s" s="100" r="H1053">
        <v>1006</v>
      </c>
      <c s="100" r="I1053"/>
      <c s="100" r="J1053"/>
      <c s="157" r="K1053">
        <f>(I1053-J1053)/10</f>
        <v>0</v>
      </c>
      <c s="157" r="L1053">
        <v>0</v>
      </c>
      <c s="157" r="M1053"/>
      <c s="157" r="N1053"/>
      <c s="157" r="O1053"/>
    </row>
    <row customHeight="1" r="1054" ht="15.0">
      <c t="s" s="157" r="A1054">
        <v>2335</v>
      </c>
      <c s="157" r="B1054">
        <v>50</v>
      </c>
      <c s="157" r="C1054">
        <v>524</v>
      </c>
      <c t="s" s="157" r="D1054">
        <v>2358</v>
      </c>
      <c t="s" s="157" r="E1054">
        <v>823</v>
      </c>
      <c t="s" s="157" r="F1054">
        <v>1388</v>
      </c>
      <c t="s" s="100" r="G1054">
        <v>1005</v>
      </c>
      <c t="s" s="100" r="H1054">
        <v>1006</v>
      </c>
      <c s="100" r="I1054"/>
      <c s="100" r="J1054"/>
      <c s="157" r="K1054">
        <f>(I1054-J1054)/10</f>
        <v>0</v>
      </c>
      <c s="157" r="L1054">
        <v>0</v>
      </c>
      <c s="157" r="M1054"/>
      <c s="157" r="N1054"/>
      <c s="157" r="O1054"/>
    </row>
    <row customHeight="1" r="1055" ht="15.0">
      <c t="s" s="157" r="A1055">
        <v>2335</v>
      </c>
      <c s="157" r="B1055">
        <v>50</v>
      </c>
      <c s="157" r="C1055">
        <v>524</v>
      </c>
      <c t="s" s="157" r="D1055">
        <v>2359</v>
      </c>
      <c t="s" s="157" r="E1055">
        <v>823</v>
      </c>
      <c t="s" s="157" r="F1055">
        <v>1388</v>
      </c>
      <c t="s" s="100" r="G1055">
        <v>1005</v>
      </c>
      <c t="s" s="100" r="H1055">
        <v>1006</v>
      </c>
      <c s="100" r="I1055"/>
      <c s="100" r="J1055"/>
      <c s="157" r="K1055">
        <f>(I1055-J1055)/10</f>
        <v>0</v>
      </c>
      <c s="157" r="L1055">
        <v>0</v>
      </c>
      <c s="157" r="M1055"/>
      <c s="157" r="N1055"/>
      <c s="157" r="O1055"/>
    </row>
    <row customHeight="1" r="1056" ht="15.0">
      <c t="s" s="157" r="A1056">
        <v>2335</v>
      </c>
      <c s="157" r="B1056">
        <v>50</v>
      </c>
      <c s="157" r="C1056">
        <v>524</v>
      </c>
      <c t="s" s="157" r="D1056">
        <v>2360</v>
      </c>
      <c t="s" s="157" r="E1056">
        <v>830</v>
      </c>
      <c t="s" s="157" r="F1056">
        <v>2005</v>
      </c>
      <c t="s" s="100" r="G1056">
        <v>847</v>
      </c>
      <c t="s" s="100" r="H1056">
        <v>848</v>
      </c>
      <c s="100" r="I1056"/>
      <c s="100" r="J1056"/>
      <c s="157" r="K1056">
        <f>(I1056-J1056)/10</f>
        <v>0</v>
      </c>
      <c s="157" r="L1056">
        <v>255</v>
      </c>
      <c s="157" r="M1056"/>
      <c s="157" r="N1056"/>
      <c s="157" r="O1056"/>
    </row>
    <row customHeight="1" r="1057" ht="15.0">
      <c t="s" s="157" r="A1057">
        <v>2335</v>
      </c>
      <c s="157" r="B1057">
        <v>50</v>
      </c>
      <c s="157" r="C1057">
        <v>524</v>
      </c>
      <c t="s" s="157" r="D1057">
        <v>2361</v>
      </c>
      <c t="s" s="157" r="E1057">
        <v>830</v>
      </c>
      <c t="s" s="157" r="F1057">
        <v>2362</v>
      </c>
      <c t="s" s="100" r="G1057">
        <v>1005</v>
      </c>
      <c t="s" s="100" r="H1057">
        <v>1006</v>
      </c>
      <c s="100" r="I1057"/>
      <c s="100" r="J1057"/>
      <c s="157" r="K1057">
        <f>(I1057-J1057)/10</f>
        <v>0</v>
      </c>
      <c s="157" r="L1057">
        <v>0</v>
      </c>
      <c s="157" r="M1057"/>
      <c s="157" r="N1057"/>
      <c s="157" r="O1057"/>
    </row>
    <row customHeight="1" r="1058" ht="15.0">
      <c t="s" s="157" r="A1058">
        <v>2335</v>
      </c>
      <c s="157" r="B1058">
        <v>50</v>
      </c>
      <c s="157" r="C1058">
        <v>524</v>
      </c>
      <c t="s" s="157" r="D1058">
        <v>2363</v>
      </c>
      <c t="s" s="157" r="E1058">
        <v>830</v>
      </c>
      <c t="s" s="157" r="F1058">
        <v>2364</v>
      </c>
      <c t="s" s="100" r="G1058">
        <v>1006</v>
      </c>
      <c t="s" s="100" r="H1058">
        <v>1005</v>
      </c>
      <c s="100" r="I1058"/>
      <c s="100" r="J1058"/>
      <c s="157" r="K1058">
        <f>(I1058-J1058)/10</f>
        <v>0</v>
      </c>
      <c s="157" r="L1058">
        <v>255</v>
      </c>
      <c s="157" r="M1058"/>
      <c s="157" r="N1058"/>
      <c s="157" r="O1058"/>
    </row>
    <row customHeight="1" r="1059" ht="15.0">
      <c t="s" s="157" r="A1059">
        <v>2335</v>
      </c>
      <c s="157" r="B1059">
        <v>50</v>
      </c>
      <c s="157" r="C1059">
        <v>524</v>
      </c>
      <c t="s" s="157" r="D1059">
        <v>2365</v>
      </c>
      <c t="s" s="157" r="E1059">
        <v>830</v>
      </c>
      <c t="s" s="157" r="F1059">
        <v>2005</v>
      </c>
      <c t="s" s="100" r="G1059">
        <v>847</v>
      </c>
      <c t="s" s="100" r="H1059">
        <v>848</v>
      </c>
      <c s="100" r="I1059"/>
      <c s="100" r="J1059"/>
      <c s="157" r="K1059">
        <f>(I1059-J1059)/10</f>
        <v>0</v>
      </c>
      <c s="157" r="L1059">
        <v>255</v>
      </c>
      <c s="157" r="M1059"/>
      <c s="157" r="N1059"/>
      <c s="157" r="O1059"/>
    </row>
    <row customHeight="1" r="1060" ht="15.0">
      <c t="s" s="157" r="A1060">
        <v>2335</v>
      </c>
      <c s="157" r="B1060">
        <v>50</v>
      </c>
      <c s="157" r="C1060">
        <v>524</v>
      </c>
      <c t="s" s="157" r="D1060">
        <v>2366</v>
      </c>
      <c t="s" s="157" r="E1060">
        <v>830</v>
      </c>
      <c t="s" s="157" r="F1060">
        <v>2362</v>
      </c>
      <c t="s" s="100" r="G1060">
        <v>1005</v>
      </c>
      <c t="s" s="100" r="H1060">
        <v>1006</v>
      </c>
      <c s="100" r="I1060"/>
      <c s="100" r="J1060"/>
      <c s="157" r="K1060">
        <f>(I1060-J1060)/10</f>
        <v>0</v>
      </c>
      <c s="157" r="L1060">
        <v>0</v>
      </c>
      <c s="157" r="M1060"/>
      <c s="157" r="N1060"/>
      <c s="157" r="O1060"/>
    </row>
    <row customHeight="1" r="1061" ht="15.0">
      <c t="s" s="157" r="A1061">
        <v>2335</v>
      </c>
      <c s="157" r="B1061">
        <v>50</v>
      </c>
      <c s="157" r="C1061">
        <v>524</v>
      </c>
      <c t="s" s="157" r="D1061">
        <v>2367</v>
      </c>
      <c t="s" s="157" r="E1061">
        <v>830</v>
      </c>
      <c t="s" s="157" r="F1061">
        <v>2364</v>
      </c>
      <c t="s" s="100" r="G1061">
        <v>1006</v>
      </c>
      <c t="s" s="100" r="H1061">
        <v>1005</v>
      </c>
      <c s="100" r="I1061"/>
      <c s="100" r="J1061"/>
      <c s="157" r="K1061">
        <f>(I1061-J1061)/10</f>
        <v>0</v>
      </c>
      <c s="157" r="L1061">
        <v>255</v>
      </c>
      <c s="157" r="M1061"/>
      <c s="157" r="N1061"/>
      <c s="157" r="O1061"/>
    </row>
    <row customHeight="1" r="1062" ht="15.0">
      <c t="s" s="157" r="A1062">
        <v>2335</v>
      </c>
      <c s="157" r="B1062">
        <v>50</v>
      </c>
      <c s="157" r="C1062">
        <v>524</v>
      </c>
      <c t="s" s="157" r="D1062">
        <v>2368</v>
      </c>
      <c t="s" s="157" r="E1062">
        <v>830</v>
      </c>
      <c t="s" s="157" r="F1062">
        <v>2005</v>
      </c>
      <c t="s" s="100" r="G1062">
        <v>847</v>
      </c>
      <c t="s" s="100" r="H1062">
        <v>848</v>
      </c>
      <c s="100" r="I1062"/>
      <c s="100" r="J1062"/>
      <c s="157" r="K1062">
        <f>(I1062-J1062)/10</f>
        <v>0</v>
      </c>
      <c s="157" r="L1062">
        <v>255</v>
      </c>
      <c s="157" r="M1062"/>
      <c s="157" r="N1062"/>
      <c s="157" r="O1062"/>
    </row>
    <row customHeight="1" r="1063" ht="15.0">
      <c t="s" s="157" r="A1063">
        <v>2335</v>
      </c>
      <c s="157" r="B1063">
        <v>50</v>
      </c>
      <c s="157" r="C1063">
        <v>524</v>
      </c>
      <c t="s" s="157" r="D1063">
        <v>2369</v>
      </c>
      <c t="s" s="157" r="E1063">
        <v>830</v>
      </c>
      <c t="s" s="157" r="F1063">
        <v>2362</v>
      </c>
      <c t="s" s="100" r="G1063">
        <v>1005</v>
      </c>
      <c t="s" s="100" r="H1063">
        <v>1006</v>
      </c>
      <c s="100" r="I1063"/>
      <c s="100" r="J1063"/>
      <c s="157" r="K1063">
        <f>(I1063-J1063)/10</f>
        <v>0</v>
      </c>
      <c s="157" r="L1063">
        <v>0</v>
      </c>
      <c s="157" r="M1063"/>
      <c s="157" r="N1063"/>
      <c s="157" r="O1063"/>
    </row>
    <row customHeight="1" r="1064" ht="15.0">
      <c t="s" s="157" r="A1064">
        <v>2335</v>
      </c>
      <c s="157" r="B1064">
        <v>50</v>
      </c>
      <c s="157" r="C1064">
        <v>524</v>
      </c>
      <c t="s" s="157" r="D1064">
        <v>2370</v>
      </c>
      <c t="s" s="157" r="E1064">
        <v>830</v>
      </c>
      <c t="s" s="157" r="F1064">
        <v>2364</v>
      </c>
      <c t="s" s="100" r="G1064">
        <v>1006</v>
      </c>
      <c t="s" s="100" r="H1064">
        <v>1005</v>
      </c>
      <c s="100" r="I1064"/>
      <c s="100" r="J1064"/>
      <c s="157" r="K1064">
        <f>(I1064-J1064)/10</f>
        <v>0</v>
      </c>
      <c s="157" r="L1064">
        <v>255</v>
      </c>
      <c s="157" r="M1064"/>
      <c s="157" r="N1064"/>
      <c s="157" r="O1064"/>
    </row>
    <row customHeight="1" r="1065" ht="15.0">
      <c t="s" s="157" r="A1065">
        <v>2335</v>
      </c>
      <c s="157" r="B1065">
        <v>50</v>
      </c>
      <c s="157" r="C1065">
        <v>524</v>
      </c>
      <c t="s" s="157" r="D1065">
        <v>2371</v>
      </c>
      <c t="s" s="157" r="E1065">
        <v>830</v>
      </c>
      <c t="s" s="157" r="F1065">
        <v>2005</v>
      </c>
      <c t="s" s="100" r="G1065">
        <v>847</v>
      </c>
      <c t="s" s="100" r="H1065">
        <v>848</v>
      </c>
      <c s="100" r="I1065"/>
      <c s="100" r="J1065"/>
      <c s="157" r="K1065">
        <f>(I1065-J1065)/10</f>
        <v>0</v>
      </c>
      <c s="157" r="L1065">
        <v>255</v>
      </c>
      <c s="157" r="M1065"/>
      <c s="157" r="N1065"/>
      <c s="157" r="O1065"/>
    </row>
    <row customHeight="1" r="1066" ht="15.0">
      <c t="s" s="157" r="A1066">
        <v>2335</v>
      </c>
      <c s="157" r="B1066">
        <v>50</v>
      </c>
      <c s="157" r="C1066">
        <v>524</v>
      </c>
      <c t="s" s="157" r="D1066">
        <v>2372</v>
      </c>
      <c t="s" s="157" r="E1066">
        <v>830</v>
      </c>
      <c t="s" s="157" r="F1066">
        <v>2362</v>
      </c>
      <c t="s" s="100" r="G1066">
        <v>1005</v>
      </c>
      <c t="s" s="100" r="H1066">
        <v>1006</v>
      </c>
      <c s="100" r="I1066"/>
      <c s="100" r="J1066"/>
      <c s="157" r="K1066">
        <f>(I1066-J1066)/10</f>
        <v>0</v>
      </c>
      <c s="157" r="L1066">
        <v>0</v>
      </c>
      <c s="157" r="M1066"/>
      <c s="157" r="N1066"/>
      <c s="157" r="O1066"/>
    </row>
    <row customHeight="1" r="1067" ht="15.0">
      <c t="s" s="157" r="A1067">
        <v>2335</v>
      </c>
      <c s="157" r="B1067">
        <v>50</v>
      </c>
      <c s="157" r="C1067">
        <v>524</v>
      </c>
      <c t="s" s="157" r="D1067">
        <v>2373</v>
      </c>
      <c t="s" s="157" r="E1067">
        <v>830</v>
      </c>
      <c t="s" s="157" r="F1067">
        <v>2364</v>
      </c>
      <c t="s" s="100" r="G1067">
        <v>1006</v>
      </c>
      <c t="s" s="100" r="H1067">
        <v>1005</v>
      </c>
      <c s="100" r="I1067"/>
      <c s="100" r="J1067"/>
      <c s="157" r="K1067">
        <f>(I1067-J1067)/10</f>
        <v>0</v>
      </c>
      <c s="157" r="L1067">
        <v>255</v>
      </c>
      <c s="157" r="M1067"/>
      <c s="157" r="N1067"/>
      <c s="157" r="O1067"/>
    </row>
    <row customHeight="1" r="1068" ht="15.0">
      <c s="157" r="A1068"/>
      <c s="157" r="B1068"/>
      <c s="157" r="C1068"/>
      <c s="157" r="D1068"/>
      <c s="157" r="E1068"/>
      <c s="157" r="F1068"/>
      <c s="100" r="G1068"/>
      <c s="100" r="H1068"/>
      <c s="100" r="I1068"/>
      <c s="100" r="J1068"/>
      <c s="157" r="K1068">
        <f>(I1068-J1068)/10</f>
        <v>0</v>
      </c>
      <c s="157" r="L1068"/>
      <c s="157" r="M1068"/>
      <c s="157" r="N1068"/>
      <c s="157" r="O1068"/>
    </row>
    <row customHeight="1" r="1069" ht="15.0">
      <c t="s" s="157" r="A1069">
        <v>285</v>
      </c>
      <c s="157" r="B1069">
        <v>51</v>
      </c>
      <c s="157" r="C1069">
        <v>737</v>
      </c>
      <c t="s" s="157" r="D1069">
        <v>2374</v>
      </c>
      <c t="s" s="157" r="E1069">
        <v>802</v>
      </c>
      <c t="s" s="157" r="F1069">
        <v>2375</v>
      </c>
      <c s="100" r="G1069">
        <v>0</v>
      </c>
      <c s="100" r="H1069">
        <v>35000</v>
      </c>
      <c s="100" r="I1069">
        <v>35000</v>
      </c>
      <c s="100" r="J1069">
        <v>0</v>
      </c>
      <c s="157" r="K1069">
        <f>(I1069-J1069)/10</f>
        <v>3500</v>
      </c>
      <c s="157" r="L1069"/>
      <c s="157" r="M1069"/>
      <c s="157" r="N1069"/>
      <c s="157" r="O1069"/>
    </row>
    <row customHeight="1" r="1070" ht="15.0">
      <c t="s" s="157" r="A1070">
        <v>285</v>
      </c>
      <c s="157" r="B1070">
        <v>51</v>
      </c>
      <c s="157" r="C1070">
        <v>737</v>
      </c>
      <c t="s" s="157" r="D1070">
        <v>2376</v>
      </c>
      <c t="s" s="157" r="E1070">
        <v>802</v>
      </c>
      <c t="s" s="157" r="F1070">
        <v>2377</v>
      </c>
      <c s="100" r="G1070">
        <v>0</v>
      </c>
      <c s="100" r="H1070">
        <v>2</v>
      </c>
      <c s="100" r="I1070">
        <v>2</v>
      </c>
      <c s="100" r="J1070">
        <v>0</v>
      </c>
      <c s="157" r="K1070">
        <f>(I1070-J1070)/10</f>
        <v>0.2</v>
      </c>
      <c s="157" r="L1070"/>
      <c s="157" r="M1070"/>
      <c s="157" r="N1070"/>
      <c s="157" r="O1070"/>
    </row>
    <row customHeight="1" r="1071" ht="15.0">
      <c t="s" s="157" r="A1071">
        <v>285</v>
      </c>
      <c s="157" r="B1071">
        <v>51</v>
      </c>
      <c s="157" r="C1071">
        <v>737</v>
      </c>
      <c t="s" s="157" r="D1071">
        <v>2378</v>
      </c>
      <c t="s" s="157" r="E1071">
        <v>802</v>
      </c>
      <c t="s" s="157" r="F1071">
        <v>2375</v>
      </c>
      <c s="100" r="G1071">
        <v>0</v>
      </c>
      <c s="100" r="H1071">
        <v>35000</v>
      </c>
      <c s="100" r="I1071">
        <v>35000</v>
      </c>
      <c s="100" r="J1071">
        <v>0</v>
      </c>
      <c s="157" r="K1071">
        <f>(I1071-J1071)/10</f>
        <v>3500</v>
      </c>
      <c s="157" r="L1071"/>
      <c s="157" r="M1071"/>
      <c s="157" r="N1071"/>
      <c s="157" r="O1071"/>
    </row>
    <row customHeight="1" r="1072" ht="15.0">
      <c t="s" s="157" r="A1072">
        <v>285</v>
      </c>
      <c s="157" r="B1072">
        <v>51</v>
      </c>
      <c s="157" r="C1072">
        <v>737</v>
      </c>
      <c t="s" s="157" r="D1072">
        <v>2379</v>
      </c>
      <c t="s" s="157" r="E1072">
        <v>802</v>
      </c>
      <c t="s" s="157" r="F1072">
        <v>2377</v>
      </c>
      <c s="100" r="G1072">
        <v>0</v>
      </c>
      <c s="100" r="H1072">
        <v>2</v>
      </c>
      <c s="100" r="I1072">
        <v>2</v>
      </c>
      <c s="100" r="J1072">
        <v>0</v>
      </c>
      <c s="157" r="K1072">
        <f>(I1072-J1072)/10</f>
        <v>0.2</v>
      </c>
      <c s="157" r="L1072"/>
      <c s="157" r="M1072"/>
      <c s="157" r="N1072"/>
      <c s="157" r="O1072"/>
    </row>
    <row customHeight="1" r="1073" ht="15.0">
      <c t="s" s="157" r="A1073">
        <v>285</v>
      </c>
      <c s="157" r="B1073">
        <v>51</v>
      </c>
      <c s="157" r="C1073">
        <v>737</v>
      </c>
      <c t="s" s="157" r="D1073">
        <v>2380</v>
      </c>
      <c t="s" s="157" r="E1073">
        <v>814</v>
      </c>
      <c t="s" s="157" r="F1073">
        <v>2375</v>
      </c>
      <c s="100" r="G1073">
        <v>0</v>
      </c>
      <c s="100" r="H1073">
        <v>35000</v>
      </c>
      <c s="100" r="I1073">
        <v>35000</v>
      </c>
      <c s="100" r="J1073">
        <v>0</v>
      </c>
      <c s="157" r="K1073">
        <f>(I1073-J1073)/10</f>
        <v>3500</v>
      </c>
      <c s="157" r="L1073"/>
      <c s="157" r="M1073"/>
      <c s="157" r="N1073"/>
      <c s="157" r="O1073"/>
    </row>
    <row customHeight="1" r="1074" ht="15.0">
      <c t="s" s="157" r="A1074">
        <v>285</v>
      </c>
      <c s="157" r="B1074">
        <v>51</v>
      </c>
      <c s="157" r="C1074">
        <v>737</v>
      </c>
      <c t="s" s="157" r="D1074">
        <v>2381</v>
      </c>
      <c t="s" s="157" r="E1074">
        <v>814</v>
      </c>
      <c t="s" s="157" r="F1074">
        <v>2377</v>
      </c>
      <c s="100" r="G1074">
        <v>0</v>
      </c>
      <c s="100" r="H1074">
        <v>2</v>
      </c>
      <c s="100" r="I1074">
        <v>2</v>
      </c>
      <c s="100" r="J1074">
        <v>0</v>
      </c>
      <c s="157" r="K1074">
        <f>(I1074-J1074)/10</f>
        <v>0.2</v>
      </c>
      <c s="157" r="L1074"/>
      <c s="157" r="M1074"/>
      <c s="157" r="N1074"/>
      <c s="157" r="O1074"/>
    </row>
    <row customHeight="1" r="1075" ht="15.0">
      <c t="s" s="157" r="A1075">
        <v>285</v>
      </c>
      <c s="157" r="B1075">
        <v>51</v>
      </c>
      <c s="157" r="C1075">
        <v>737</v>
      </c>
      <c t="s" s="157" r="D1075">
        <v>2382</v>
      </c>
      <c t="s" s="157" r="E1075">
        <v>814</v>
      </c>
      <c t="s" s="157" r="F1075">
        <v>2375</v>
      </c>
      <c s="100" r="G1075">
        <v>0</v>
      </c>
      <c s="100" r="H1075">
        <v>35000</v>
      </c>
      <c s="100" r="I1075">
        <v>35000</v>
      </c>
      <c s="100" r="J1075">
        <v>0</v>
      </c>
      <c s="157" r="K1075">
        <f>(I1075-J1075)/10</f>
        <v>3500</v>
      </c>
      <c s="157" r="L1075"/>
      <c s="157" r="M1075"/>
      <c s="157" r="N1075"/>
      <c s="157" r="O1075"/>
    </row>
    <row customHeight="1" r="1076" ht="15.0">
      <c t="s" s="157" r="A1076">
        <v>285</v>
      </c>
      <c s="157" r="B1076">
        <v>51</v>
      </c>
      <c s="157" r="C1076">
        <v>737</v>
      </c>
      <c t="s" s="157" r="D1076">
        <v>2383</v>
      </c>
      <c t="s" s="157" r="E1076">
        <v>814</v>
      </c>
      <c t="s" s="157" r="F1076">
        <v>2377</v>
      </c>
      <c s="100" r="G1076">
        <v>0</v>
      </c>
      <c s="100" r="H1076">
        <v>2</v>
      </c>
      <c s="100" r="I1076">
        <v>2</v>
      </c>
      <c s="100" r="J1076">
        <v>0</v>
      </c>
      <c s="157" r="K1076">
        <f>(I1076-J1076)/10</f>
        <v>0.2</v>
      </c>
      <c s="157" r="L1076"/>
      <c s="157" r="M1076"/>
      <c s="157" r="N1076"/>
      <c s="157" r="O1076"/>
    </row>
    <row customHeight="1" r="1077" ht="15.0">
      <c t="s" s="157" r="A1077">
        <v>285</v>
      </c>
      <c s="157" r="B1077">
        <v>51</v>
      </c>
      <c s="157" r="C1077">
        <v>737</v>
      </c>
      <c t="s" s="157" r="D1077">
        <v>2384</v>
      </c>
      <c t="s" s="157" r="E1077">
        <v>823</v>
      </c>
      <c t="s" s="157" r="F1077">
        <v>2385</v>
      </c>
      <c t="s" s="100" r="G1077">
        <v>825</v>
      </c>
      <c t="s" s="100" r="H1077">
        <v>826</v>
      </c>
      <c s="100" r="I1077"/>
      <c s="100" r="J1077"/>
      <c s="157" r="K1077">
        <f>(I1077-J1077)/10</f>
        <v>0</v>
      </c>
      <c s="157" r="L1077">
        <v>0</v>
      </c>
      <c s="157" r="M1077"/>
      <c s="157" r="N1077"/>
      <c s="157" r="O1077"/>
    </row>
    <row customHeight="1" r="1078" ht="15.0">
      <c t="s" s="157" r="A1078">
        <v>285</v>
      </c>
      <c s="157" r="B1078">
        <v>51</v>
      </c>
      <c s="157" r="C1078">
        <v>737</v>
      </c>
      <c t="s" s="157" r="D1078">
        <v>2386</v>
      </c>
      <c t="s" s="157" r="E1078">
        <v>823</v>
      </c>
      <c t="s" s="157" r="F1078">
        <v>2387</v>
      </c>
      <c t="s" s="100" r="G1078">
        <v>826</v>
      </c>
      <c t="s" s="100" r="H1078">
        <v>825</v>
      </c>
      <c s="100" r="I1078"/>
      <c s="100" r="J1078"/>
      <c s="157" r="K1078">
        <f>(I1078-J1078)/10</f>
        <v>0</v>
      </c>
      <c s="157" r="L1078">
        <v>255</v>
      </c>
      <c s="157" r="M1078"/>
      <c s="157" r="N1078"/>
      <c s="157" r="O1078"/>
    </row>
    <row customHeight="1" r="1079" ht="15.0">
      <c t="s" s="157" r="A1079">
        <v>285</v>
      </c>
      <c s="157" r="B1079">
        <v>51</v>
      </c>
      <c s="157" r="C1079">
        <v>737</v>
      </c>
      <c t="s" s="157" r="D1079">
        <v>2388</v>
      </c>
      <c t="s" s="157" r="E1079">
        <v>823</v>
      </c>
      <c t="s" s="157" r="F1079">
        <v>2389</v>
      </c>
      <c t="s" s="100" r="G1079">
        <v>2390</v>
      </c>
      <c t="s" s="100" r="H1079">
        <v>2391</v>
      </c>
      <c s="100" r="I1079"/>
      <c s="100" r="J1079"/>
      <c s="157" r="K1079">
        <f>(I1079-J1079)/10</f>
        <v>0</v>
      </c>
      <c s="157" r="L1079">
        <v>255</v>
      </c>
      <c s="157" r="M1079"/>
      <c s="157" r="N1079"/>
      <c s="157" r="O1079"/>
    </row>
    <row customHeight="1" r="1080" ht="15.0">
      <c t="s" s="157" r="A1080">
        <v>285</v>
      </c>
      <c s="157" r="B1080">
        <v>51</v>
      </c>
      <c s="157" r="C1080">
        <v>737</v>
      </c>
      <c t="s" s="157" r="D1080">
        <v>2392</v>
      </c>
      <c t="s" s="157" r="E1080">
        <v>823</v>
      </c>
      <c t="s" s="157" r="F1080">
        <v>2393</v>
      </c>
      <c t="s" s="100" r="G1080">
        <v>826</v>
      </c>
      <c t="s" s="100" r="H1080">
        <v>825</v>
      </c>
      <c s="100" r="I1080"/>
      <c s="100" r="J1080"/>
      <c s="157" r="K1080">
        <f>(I1080-J1080)/10</f>
        <v>0</v>
      </c>
      <c s="157" r="L1080">
        <v>255</v>
      </c>
      <c s="157" r="M1080"/>
      <c s="157" r="N1080"/>
      <c s="157" r="O1080"/>
    </row>
    <row customHeight="1" r="1081" ht="15.0">
      <c t="s" s="157" r="A1081">
        <v>285</v>
      </c>
      <c s="157" r="B1081">
        <v>51</v>
      </c>
      <c s="157" r="C1081">
        <v>737</v>
      </c>
      <c t="s" s="157" r="D1081">
        <v>2394</v>
      </c>
      <c t="s" s="157" r="E1081">
        <v>823</v>
      </c>
      <c t="s" s="157" r="F1081">
        <v>2395</v>
      </c>
      <c t="s" s="100" r="G1081">
        <v>2390</v>
      </c>
      <c t="s" s="100" r="H1081">
        <v>2391</v>
      </c>
      <c s="100" r="I1081"/>
      <c s="100" r="J1081"/>
      <c s="157" r="K1081">
        <f>(I1081-J1081)/10</f>
        <v>0</v>
      </c>
      <c s="157" r="L1081">
        <v>255</v>
      </c>
      <c s="157" r="M1081"/>
      <c s="157" r="N1081"/>
      <c s="157" r="O1081"/>
    </row>
    <row customHeight="1" r="1082" ht="15.0">
      <c t="s" s="157" r="A1082">
        <v>285</v>
      </c>
      <c s="157" r="B1082">
        <v>51</v>
      </c>
      <c s="157" r="C1082">
        <v>737</v>
      </c>
      <c t="s" s="157" r="D1082">
        <v>2396</v>
      </c>
      <c t="s" s="157" r="E1082">
        <v>830</v>
      </c>
      <c t="s" s="157" r="F1082">
        <v>2397</v>
      </c>
      <c t="s" s="100" r="G1082">
        <v>890</v>
      </c>
      <c t="s" s="100" r="H1082">
        <v>1971</v>
      </c>
      <c s="100" r="I1082"/>
      <c s="100" r="J1082"/>
      <c s="157" r="K1082">
        <f>(I1082-J1082)/10</f>
        <v>0</v>
      </c>
      <c s="157" r="L1082">
        <v>255</v>
      </c>
      <c s="157" r="M1082"/>
      <c s="157" r="N1082"/>
      <c s="157" r="O1082"/>
    </row>
    <row customHeight="1" r="1083" ht="15.0">
      <c t="s" s="157" r="A1083">
        <v>285</v>
      </c>
      <c s="157" r="B1083">
        <v>51</v>
      </c>
      <c s="157" r="C1083">
        <v>737</v>
      </c>
      <c t="s" s="157" r="D1083">
        <v>2398</v>
      </c>
      <c t="s" s="157" r="E1083">
        <v>830</v>
      </c>
      <c t="s" s="157" r="F1083">
        <v>2399</v>
      </c>
      <c t="s" s="100" r="G1083">
        <v>890</v>
      </c>
      <c t="s" s="100" r="H1083">
        <v>1971</v>
      </c>
      <c s="100" r="I1083"/>
      <c s="100" r="J1083"/>
      <c s="157" r="K1083">
        <f>(I1083-J1083)/10</f>
        <v>0</v>
      </c>
      <c s="157" r="L1083">
        <v>255</v>
      </c>
      <c s="157" r="M1083"/>
      <c s="157" r="N1083"/>
      <c s="157" r="O1083"/>
    </row>
    <row customHeight="1" r="1084" ht="15.0">
      <c t="s" s="157" r="A1084">
        <v>285</v>
      </c>
      <c s="157" r="B1084">
        <v>51</v>
      </c>
      <c s="157" r="C1084">
        <v>737</v>
      </c>
      <c t="s" s="157" r="D1084">
        <v>2400</v>
      </c>
      <c t="s" s="157" r="E1084">
        <v>830</v>
      </c>
      <c t="s" s="157" r="F1084">
        <v>2401</v>
      </c>
      <c t="s" s="100" r="G1084">
        <v>825</v>
      </c>
      <c t="s" s="100" r="H1084">
        <v>826</v>
      </c>
      <c s="100" r="I1084"/>
      <c s="100" r="J1084"/>
      <c s="157" r="K1084">
        <f>(I1084-J1084)/10</f>
        <v>0</v>
      </c>
      <c s="157" r="L1084">
        <v>255</v>
      </c>
      <c s="157" r="M1084"/>
      <c s="157" r="N1084"/>
      <c s="157" r="O1084"/>
    </row>
    <row customHeight="1" r="1085" ht="15.0">
      <c t="s" s="157" r="A1085">
        <v>285</v>
      </c>
      <c s="157" r="B1085">
        <v>51</v>
      </c>
      <c s="157" r="C1085">
        <v>737</v>
      </c>
      <c t="s" s="157" r="D1085">
        <v>2402</v>
      </c>
      <c t="s" s="157" r="E1085">
        <v>830</v>
      </c>
      <c t="s" s="157" r="F1085">
        <v>2403</v>
      </c>
      <c t="s" s="100" r="G1085">
        <v>825</v>
      </c>
      <c t="s" s="100" r="H1085">
        <v>826</v>
      </c>
      <c s="100" r="I1085"/>
      <c s="100" r="J1085"/>
      <c s="157" r="K1085">
        <f>(I1085-J1085)/10</f>
        <v>0</v>
      </c>
      <c s="157" r="L1085">
        <v>255</v>
      </c>
      <c s="157" r="M1085"/>
      <c s="157" r="N1085"/>
      <c s="157" r="O1085"/>
    </row>
    <row customHeight="1" r="1086" ht="15.0">
      <c t="s" s="157" r="A1086">
        <v>285</v>
      </c>
      <c s="157" r="B1086">
        <v>51</v>
      </c>
      <c s="157" r="C1086">
        <v>737</v>
      </c>
      <c t="s" s="157" r="D1086">
        <v>2404</v>
      </c>
      <c t="s" s="157" r="E1086">
        <v>830</v>
      </c>
      <c t="s" s="157" r="F1086">
        <v>2405</v>
      </c>
      <c t="s" s="100" r="G1086">
        <v>847</v>
      </c>
      <c t="s" s="100" r="H1086">
        <v>848</v>
      </c>
      <c s="100" r="I1086"/>
      <c s="100" r="J1086"/>
      <c s="157" r="K1086">
        <f>(I1086-J1086)/10</f>
        <v>0</v>
      </c>
      <c s="157" r="L1086">
        <v>255</v>
      </c>
      <c s="157" r="M1086"/>
      <c s="157" r="N1086"/>
      <c s="157" r="O1086"/>
    </row>
    <row customHeight="1" r="1087" ht="15.0">
      <c t="s" s="157" r="A1087">
        <v>285</v>
      </c>
      <c s="157" r="B1087">
        <v>51</v>
      </c>
      <c s="157" r="C1087">
        <v>737</v>
      </c>
      <c t="s" s="157" r="D1087">
        <v>2406</v>
      </c>
      <c t="s" s="157" r="E1087">
        <v>830</v>
      </c>
      <c t="s" s="157" r="F1087">
        <v>2407</v>
      </c>
      <c t="s" s="100" r="G1087">
        <v>890</v>
      </c>
      <c t="s" s="100" r="H1087">
        <v>1971</v>
      </c>
      <c s="100" r="I1087"/>
      <c s="100" r="J1087"/>
      <c s="157" r="K1087">
        <f>(I1087-J1087)/10</f>
        <v>0</v>
      </c>
      <c s="157" r="L1087">
        <v>255</v>
      </c>
      <c s="157" r="M1087"/>
      <c s="157" r="N1087"/>
      <c s="157" r="O1087"/>
    </row>
    <row customHeight="1" r="1088" ht="15.0">
      <c t="s" s="157" r="A1088">
        <v>285</v>
      </c>
      <c s="157" r="B1088">
        <v>51</v>
      </c>
      <c s="157" r="C1088">
        <v>737</v>
      </c>
      <c t="s" s="157" r="D1088">
        <v>2408</v>
      </c>
      <c t="s" s="157" r="E1088">
        <v>830</v>
      </c>
      <c t="s" s="157" r="F1088">
        <v>2409</v>
      </c>
      <c t="s" s="100" r="G1088">
        <v>825</v>
      </c>
      <c t="s" s="100" r="H1088">
        <v>826</v>
      </c>
      <c s="100" r="I1088"/>
      <c s="100" r="J1088"/>
      <c s="157" r="K1088">
        <f>(I1088-J1088)/10</f>
        <v>0</v>
      </c>
      <c s="157" r="L1088">
        <v>255</v>
      </c>
      <c s="157" r="M1088"/>
      <c s="157" r="N1088"/>
      <c s="157" r="O1088"/>
    </row>
    <row customHeight="1" r="1089" ht="15.0">
      <c t="s" s="157" r="A1089">
        <v>285</v>
      </c>
      <c s="157" r="B1089">
        <v>51</v>
      </c>
      <c s="157" r="C1089">
        <v>737</v>
      </c>
      <c t="s" s="157" r="D1089">
        <v>2410</v>
      </c>
      <c t="s" s="157" r="E1089">
        <v>830</v>
      </c>
      <c t="s" s="157" r="F1089">
        <v>2411</v>
      </c>
      <c t="s" s="100" r="G1089">
        <v>825</v>
      </c>
      <c t="s" s="100" r="H1089">
        <v>826</v>
      </c>
      <c s="100" r="I1089"/>
      <c s="100" r="J1089"/>
      <c s="157" r="K1089">
        <f>(I1089-J1089)/10</f>
        <v>0</v>
      </c>
      <c s="157" r="L1089">
        <v>255</v>
      </c>
      <c s="157" r="M1089"/>
      <c s="157" r="N1089"/>
      <c s="157" r="O1089"/>
    </row>
    <row customHeight="1" r="1090" ht="15.0">
      <c t="s" s="157" r="A1090">
        <v>285</v>
      </c>
      <c s="157" r="B1090">
        <v>51</v>
      </c>
      <c s="157" r="C1090">
        <v>737</v>
      </c>
      <c t="s" s="157" r="D1090">
        <v>2412</v>
      </c>
      <c t="s" s="157" r="E1090">
        <v>830</v>
      </c>
      <c t="s" s="157" r="F1090">
        <v>2413</v>
      </c>
      <c t="s" s="100" r="G1090">
        <v>847</v>
      </c>
      <c t="s" s="100" r="H1090">
        <v>848</v>
      </c>
      <c s="100" r="I1090"/>
      <c s="100" r="J1090"/>
      <c s="157" r="K1090">
        <f>(I1090-J1090)/10</f>
        <v>0</v>
      </c>
      <c s="157" r="L1090">
        <v>255</v>
      </c>
      <c s="157" r="M1090"/>
      <c s="157" r="N1090"/>
      <c s="157" r="O1090"/>
    </row>
    <row customHeight="1" r="1091" ht="15.0">
      <c t="s" s="157" r="A1091">
        <v>285</v>
      </c>
      <c s="157" r="B1091">
        <v>51</v>
      </c>
      <c s="157" r="C1091">
        <v>737</v>
      </c>
      <c t="s" s="157" r="D1091">
        <v>2414</v>
      </c>
      <c t="s" s="157" r="E1091">
        <v>830</v>
      </c>
      <c t="s" s="157" r="F1091">
        <v>2415</v>
      </c>
      <c t="s" s="100" r="G1091">
        <v>847</v>
      </c>
      <c t="s" s="100" r="H1091">
        <v>848</v>
      </c>
      <c s="100" r="I1091"/>
      <c s="100" r="J1091"/>
      <c s="157" r="K1091">
        <f>(I1091-J1091)/10</f>
        <v>0</v>
      </c>
      <c s="157" r="L1091">
        <v>255</v>
      </c>
      <c s="157" r="M1091"/>
      <c s="157" r="N1091"/>
      <c s="157" r="O1091"/>
    </row>
    <row customHeight="1" r="1092" ht="15.0">
      <c t="s" s="157" r="A1092">
        <v>285</v>
      </c>
      <c s="157" r="B1092">
        <v>51</v>
      </c>
      <c s="157" r="C1092">
        <v>737</v>
      </c>
      <c t="s" s="157" r="D1092">
        <v>2416</v>
      </c>
      <c t="s" s="157" r="E1092">
        <v>830</v>
      </c>
      <c t="s" s="157" r="F1092">
        <v>2417</v>
      </c>
      <c t="s" s="100" r="G1092">
        <v>847</v>
      </c>
      <c t="s" s="100" r="H1092">
        <v>848</v>
      </c>
      <c s="100" r="I1092"/>
      <c s="100" r="J1092"/>
      <c s="157" r="K1092">
        <f>(I1092-J1092)/10</f>
        <v>0</v>
      </c>
      <c s="157" r="L1092">
        <v>255</v>
      </c>
      <c s="157" r="M1092"/>
      <c s="157" r="N1092"/>
      <c s="157" r="O1092"/>
    </row>
    <row customHeight="1" r="1093" ht="15.0">
      <c s="157" r="A1093"/>
      <c s="157" r="B1093"/>
      <c s="157" r="C1093"/>
      <c s="157" r="D1093"/>
      <c s="157" r="E1093"/>
      <c s="157" r="F1093"/>
      <c s="100" r="G1093"/>
      <c s="100" r="H1093"/>
      <c s="100" r="I1093"/>
      <c s="100" r="J1093"/>
      <c s="157" r="K1093">
        <f>(I1093-J1093)/10</f>
        <v>0</v>
      </c>
      <c s="157" r="L1093"/>
      <c s="157" r="M1093"/>
      <c s="157" r="N1093"/>
      <c s="157" r="O1093"/>
    </row>
    <row customHeight="1" r="1094" ht="15.0">
      <c t="s" s="157" r="A1094">
        <v>293</v>
      </c>
      <c s="157" r="B1094">
        <v>54</v>
      </c>
      <c s="157" r="C1094">
        <v>507</v>
      </c>
      <c t="s" s="157" r="D1094">
        <v>300</v>
      </c>
      <c t="s" s="157" r="E1094">
        <v>814</v>
      </c>
      <c t="s" s="157" r="F1094">
        <v>1959</v>
      </c>
      <c s="100" r="G1094">
        <v>-10</v>
      </c>
      <c s="100" r="H1094">
        <v>10</v>
      </c>
      <c s="100" r="I1094">
        <v>10</v>
      </c>
      <c s="100" r="J1094">
        <v>0</v>
      </c>
      <c s="157" r="K1094">
        <f>(I1094-J1094)/10</f>
        <v>1</v>
      </c>
      <c s="157" r="L1094"/>
      <c s="157" r="M1094"/>
      <c s="157" r="N1094"/>
      <c s="157" r="O1094"/>
    </row>
    <row customHeight="1" r="1095" ht="15.0">
      <c t="s" s="157" r="A1095">
        <v>293</v>
      </c>
      <c s="157" r="B1095">
        <v>54</v>
      </c>
      <c s="157" r="C1095">
        <v>507</v>
      </c>
      <c t="s" s="157" r="D1095">
        <v>301</v>
      </c>
      <c t="s" s="157" r="E1095">
        <v>814</v>
      </c>
      <c t="s" s="157" r="F1095">
        <v>1959</v>
      </c>
      <c s="100" r="G1095">
        <v>-10</v>
      </c>
      <c s="100" r="H1095">
        <v>10</v>
      </c>
      <c s="100" r="I1095">
        <v>10</v>
      </c>
      <c s="100" r="J1095">
        <v>0</v>
      </c>
      <c s="157" r="K1095">
        <f>(I1095-J1095)/10</f>
        <v>1</v>
      </c>
      <c s="157" r="L1095"/>
      <c s="157" r="M1095"/>
      <c s="157" r="N1095"/>
      <c s="157" r="O1095"/>
    </row>
    <row customHeight="1" r="1096" ht="15.0">
      <c t="s" s="157" r="A1096">
        <v>293</v>
      </c>
      <c s="157" r="B1096">
        <v>54</v>
      </c>
      <c s="157" r="C1096">
        <v>507</v>
      </c>
      <c t="s" s="157" r="D1096">
        <v>302</v>
      </c>
      <c t="s" s="157" r="E1096">
        <v>814</v>
      </c>
      <c t="s" s="157" r="F1096">
        <v>1959</v>
      </c>
      <c s="100" r="G1096">
        <v>-10</v>
      </c>
      <c s="100" r="H1096">
        <v>10</v>
      </c>
      <c s="100" r="I1096">
        <v>10</v>
      </c>
      <c s="100" r="J1096">
        <v>0</v>
      </c>
      <c s="157" r="K1096">
        <f>(I1096-J1096)/10</f>
        <v>1</v>
      </c>
      <c s="157" r="L1096"/>
      <c s="157" r="M1096"/>
      <c s="157" r="N1096"/>
      <c s="157" r="O1096"/>
    </row>
    <row customHeight="1" r="1097" ht="15.0">
      <c t="s" s="157" r="A1097">
        <v>293</v>
      </c>
      <c s="157" r="B1097">
        <v>54</v>
      </c>
      <c s="157" r="C1097">
        <v>507</v>
      </c>
      <c t="s" s="157" r="D1097">
        <v>303</v>
      </c>
      <c t="s" s="157" r="E1097">
        <v>814</v>
      </c>
      <c t="s" s="157" r="F1097">
        <v>1959</v>
      </c>
      <c s="100" r="G1097">
        <v>-10</v>
      </c>
      <c s="100" r="H1097">
        <v>10</v>
      </c>
      <c s="100" r="I1097">
        <v>10</v>
      </c>
      <c s="100" r="J1097">
        <v>0</v>
      </c>
      <c s="157" r="K1097">
        <f>(I1097-J1097)/10</f>
        <v>1</v>
      </c>
      <c s="157" r="L1097"/>
      <c s="157" r="M1097"/>
      <c s="157" r="N1097"/>
      <c s="157" r="O1097"/>
    </row>
    <row customHeight="1" r="1098" ht="15.0">
      <c t="s" s="157" r="A1098">
        <v>293</v>
      </c>
      <c s="157" r="B1098">
        <v>55</v>
      </c>
      <c s="157" r="C1098">
        <v>507</v>
      </c>
      <c t="s" s="157" r="D1098">
        <v>311</v>
      </c>
      <c t="s" s="157" r="E1098">
        <v>814</v>
      </c>
      <c t="s" s="157" r="F1098">
        <v>1959</v>
      </c>
      <c s="100" r="G1098">
        <v>-10</v>
      </c>
      <c s="100" r="H1098">
        <v>10</v>
      </c>
      <c s="100" r="I1098">
        <v>10</v>
      </c>
      <c s="100" r="J1098">
        <v>0</v>
      </c>
      <c s="157" r="K1098">
        <f>(I1098-J1098)/10</f>
        <v>1</v>
      </c>
      <c s="157" r="L1098"/>
      <c s="157" r="M1098"/>
      <c s="157" r="N1098"/>
      <c s="157" r="O1098"/>
    </row>
    <row customHeight="1" r="1099" ht="15.0">
      <c t="s" s="157" r="A1099">
        <v>293</v>
      </c>
      <c s="157" r="B1099">
        <v>55</v>
      </c>
      <c s="157" r="C1099">
        <v>507</v>
      </c>
      <c t="s" s="157" r="D1099">
        <v>312</v>
      </c>
      <c t="s" s="157" r="E1099">
        <v>814</v>
      </c>
      <c t="s" s="157" r="F1099">
        <v>1959</v>
      </c>
      <c s="100" r="G1099">
        <v>-10</v>
      </c>
      <c s="100" r="H1099">
        <v>10</v>
      </c>
      <c s="100" r="I1099">
        <v>10</v>
      </c>
      <c s="100" r="J1099">
        <v>0</v>
      </c>
      <c s="157" r="K1099">
        <f>(I1099-J1099)/10</f>
        <v>1</v>
      </c>
      <c s="157" r="L1099"/>
      <c s="157" r="M1099"/>
      <c s="157" r="N1099"/>
      <c s="157" r="O1099"/>
    </row>
    <row customHeight="1" r="1100" ht="15.0">
      <c t="s" s="157" r="A1100">
        <v>293</v>
      </c>
      <c s="157" r="B1100">
        <v>53</v>
      </c>
      <c s="157" r="C1100">
        <v>507</v>
      </c>
      <c t="s" s="157" r="D1100">
        <v>2418</v>
      </c>
      <c t="s" s="157" r="E1100">
        <v>823</v>
      </c>
      <c t="s" s="157" r="F1100">
        <v>2419</v>
      </c>
      <c t="s" s="100" r="G1100">
        <v>825</v>
      </c>
      <c t="s" s="100" r="H1100">
        <v>826</v>
      </c>
      <c s="100" r="I1100"/>
      <c s="100" r="J1100"/>
      <c s="157" r="K1100">
        <f>(I1100-J1100)/10</f>
        <v>0</v>
      </c>
      <c s="157" r="L1100">
        <v>0</v>
      </c>
      <c s="157" r="M1100"/>
      <c s="157" r="N1100"/>
      <c s="157" r="O1100"/>
    </row>
    <row customHeight="1" r="1101" ht="15.0">
      <c t="s" s="157" r="A1101">
        <v>293</v>
      </c>
      <c s="157" r="B1101">
        <v>53</v>
      </c>
      <c s="157" r="C1101">
        <v>507</v>
      </c>
      <c t="s" s="157" r="D1101">
        <v>2420</v>
      </c>
      <c t="s" s="157" r="E1101">
        <v>823</v>
      </c>
      <c t="s" s="157" r="F1101">
        <v>2421</v>
      </c>
      <c t="s" s="100" r="G1101">
        <v>825</v>
      </c>
      <c t="s" s="100" r="H1101">
        <v>826</v>
      </c>
      <c s="100" r="I1101"/>
      <c s="100" r="J1101"/>
      <c s="157" r="K1101">
        <f>(I1101-J1101)/10</f>
        <v>0</v>
      </c>
      <c s="157" r="L1101">
        <v>0</v>
      </c>
      <c s="157" r="M1101"/>
      <c s="157" r="N1101"/>
      <c s="157" r="O1101"/>
    </row>
    <row customHeight="1" r="1102" ht="15.0">
      <c t="s" s="157" r="A1102">
        <v>293</v>
      </c>
      <c s="157" r="B1102">
        <v>53</v>
      </c>
      <c s="157" r="C1102">
        <v>507</v>
      </c>
      <c t="s" s="157" r="D1102">
        <v>2422</v>
      </c>
      <c t="s" s="157" r="E1102">
        <v>823</v>
      </c>
      <c t="s" s="157" r="F1102">
        <v>2423</v>
      </c>
      <c t="s" s="100" r="G1102">
        <v>825</v>
      </c>
      <c t="s" s="100" r="H1102">
        <v>826</v>
      </c>
      <c s="100" r="I1102"/>
      <c s="100" r="J1102"/>
      <c s="157" r="K1102">
        <f>(I1102-J1102)/10</f>
        <v>0</v>
      </c>
      <c s="157" r="L1102">
        <v>0</v>
      </c>
      <c s="157" r="M1102"/>
      <c s="157" r="N1102"/>
      <c s="157" r="O1102"/>
    </row>
    <row customHeight="1" r="1103" ht="15.0">
      <c t="s" s="157" r="A1103">
        <v>293</v>
      </c>
      <c s="157" r="B1103">
        <v>53</v>
      </c>
      <c s="157" r="C1103">
        <v>507</v>
      </c>
      <c t="s" s="157" r="D1103">
        <v>2424</v>
      </c>
      <c t="s" s="157" r="E1103">
        <v>823</v>
      </c>
      <c t="s" s="157" r="F1103">
        <v>2425</v>
      </c>
      <c t="s" s="100" r="G1103">
        <v>825</v>
      </c>
      <c t="s" s="100" r="H1103">
        <v>826</v>
      </c>
      <c s="100" r="I1103"/>
      <c s="100" r="J1103"/>
      <c s="157" r="K1103">
        <f>(I1103-J1103)/10</f>
        <v>0</v>
      </c>
      <c s="157" r="L1103">
        <v>0</v>
      </c>
      <c s="157" r="M1103"/>
      <c s="157" r="N1103"/>
      <c s="157" r="O1103"/>
    </row>
    <row customHeight="1" r="1104" ht="15.0">
      <c t="s" s="157" r="A1104">
        <v>293</v>
      </c>
      <c s="157" r="B1104">
        <v>53</v>
      </c>
      <c s="157" r="C1104">
        <v>507</v>
      </c>
      <c t="s" s="157" r="D1104">
        <v>2426</v>
      </c>
      <c t="s" s="157" r="E1104">
        <v>830</v>
      </c>
      <c t="s" s="157" r="F1104">
        <v>2419</v>
      </c>
      <c t="s" s="100" r="G1104">
        <v>825</v>
      </c>
      <c t="s" s="100" r="H1104">
        <v>826</v>
      </c>
      <c s="100" r="I1104"/>
      <c s="100" r="J1104"/>
      <c s="157" r="K1104">
        <f>(I1104-J1104)/10</f>
        <v>0</v>
      </c>
      <c s="157" r="L1104">
        <v>0</v>
      </c>
      <c s="157" r="M1104"/>
      <c s="157" r="N1104"/>
      <c s="157" r="O1104"/>
    </row>
    <row customHeight="1" r="1105" ht="15.0">
      <c t="s" s="157" r="A1105">
        <v>293</v>
      </c>
      <c s="157" r="B1105">
        <v>53</v>
      </c>
      <c s="157" r="C1105">
        <v>507</v>
      </c>
      <c t="s" s="157" r="D1105">
        <v>2427</v>
      </c>
      <c t="s" s="157" r="E1105">
        <v>830</v>
      </c>
      <c t="s" s="157" r="F1105">
        <v>2421</v>
      </c>
      <c t="s" s="100" r="G1105">
        <v>825</v>
      </c>
      <c t="s" s="100" r="H1105">
        <v>826</v>
      </c>
      <c s="100" r="I1105"/>
      <c s="100" r="J1105"/>
      <c s="157" r="K1105">
        <f>(I1105-J1105)/10</f>
        <v>0</v>
      </c>
      <c s="157" r="L1105">
        <v>0</v>
      </c>
      <c s="157" r="M1105"/>
      <c s="157" r="N1105"/>
      <c s="157" r="O1105"/>
    </row>
    <row customHeight="1" r="1106" ht="15.0">
      <c t="s" s="157" r="A1106">
        <v>293</v>
      </c>
      <c s="157" r="B1106">
        <v>53</v>
      </c>
      <c s="157" r="C1106">
        <v>507</v>
      </c>
      <c t="s" s="157" r="D1106">
        <v>2428</v>
      </c>
      <c t="s" s="157" r="E1106">
        <v>830</v>
      </c>
      <c t="s" s="157" r="F1106">
        <v>2423</v>
      </c>
      <c t="s" s="100" r="G1106">
        <v>825</v>
      </c>
      <c t="s" s="100" r="H1106">
        <v>826</v>
      </c>
      <c s="100" r="I1106"/>
      <c s="100" r="J1106"/>
      <c s="157" r="K1106">
        <f>(I1106-J1106)/10</f>
        <v>0</v>
      </c>
      <c s="157" r="L1106">
        <v>0</v>
      </c>
      <c s="157" r="M1106"/>
      <c s="157" r="N1106"/>
      <c s="157" r="O1106"/>
    </row>
    <row customHeight="1" r="1107" ht="15.0">
      <c t="s" s="157" r="A1107">
        <v>293</v>
      </c>
      <c s="157" r="B1107">
        <v>53</v>
      </c>
      <c s="157" r="C1107">
        <v>507</v>
      </c>
      <c t="s" s="157" r="D1107">
        <v>2429</v>
      </c>
      <c t="s" s="157" r="E1107">
        <v>830</v>
      </c>
      <c t="s" s="157" r="F1107">
        <v>2425</v>
      </c>
      <c t="s" s="100" r="G1107">
        <v>825</v>
      </c>
      <c t="s" s="100" r="H1107">
        <v>826</v>
      </c>
      <c s="100" r="I1107"/>
      <c s="100" r="J1107"/>
      <c s="157" r="K1107">
        <f>(I1107-J1107)/10</f>
        <v>0</v>
      </c>
      <c s="157" r="L1107">
        <v>0</v>
      </c>
      <c s="157" r="M1107"/>
      <c s="157" r="N1107"/>
      <c s="157" r="O1107"/>
    </row>
    <row customHeight="1" r="1108" ht="15.0">
      <c s="157" r="A1108"/>
      <c s="157" r="B1108"/>
      <c s="157" r="C1108"/>
      <c s="157" r="D1108"/>
      <c s="157" r="E1108"/>
      <c s="157" r="F1108"/>
      <c s="100" r="G1108"/>
      <c s="100" r="H1108"/>
      <c s="100" r="I1108"/>
      <c s="100" r="J1108"/>
      <c s="157" r="K1108">
        <f>(I1108-J1108)/10</f>
        <v>0</v>
      </c>
      <c s="157" r="L1108"/>
      <c s="157" r="M1108"/>
      <c s="157" r="N1108"/>
      <c s="157" r="O1108"/>
    </row>
    <row customHeight="1" r="1109" ht="15.0">
      <c t="s" s="157" r="A1109">
        <v>293</v>
      </c>
      <c s="157" r="B1109">
        <v>54</v>
      </c>
      <c s="157" r="C1109">
        <v>660</v>
      </c>
      <c t="s" s="157" r="D1109">
        <v>2430</v>
      </c>
      <c t="s" s="157" r="E1109">
        <v>823</v>
      </c>
      <c t="s" s="157" r="F1109">
        <v>2431</v>
      </c>
      <c t="s" s="100" r="G1109">
        <v>825</v>
      </c>
      <c t="s" s="100" r="H1109">
        <v>2432</v>
      </c>
      <c s="100" r="I1109"/>
      <c s="100" r="J1109"/>
      <c s="157" r="K1109">
        <f>(I1109-J1109)/10</f>
        <v>0</v>
      </c>
      <c s="157" r="L1109">
        <v>0</v>
      </c>
      <c s="157" r="M1109"/>
      <c s="157" r="N1109"/>
      <c s="157" r="O1109"/>
    </row>
    <row customHeight="1" r="1110" ht="15.0">
      <c t="s" s="157" r="A1110">
        <v>293</v>
      </c>
      <c s="157" r="B1110">
        <v>54</v>
      </c>
      <c s="157" r="C1110">
        <v>660</v>
      </c>
      <c t="s" s="157" r="D1110">
        <v>2433</v>
      </c>
      <c t="s" s="157" r="E1110">
        <v>823</v>
      </c>
      <c t="s" s="157" r="F1110">
        <v>2434</v>
      </c>
      <c t="s" s="100" r="G1110">
        <v>825</v>
      </c>
      <c t="s" s="100" r="H1110">
        <v>826</v>
      </c>
      <c s="100" r="I1110"/>
      <c s="100" r="J1110"/>
      <c s="157" r="K1110">
        <f>(I1110-J1110)/10</f>
        <v>0</v>
      </c>
      <c s="157" r="L1110">
        <v>0</v>
      </c>
      <c s="157" r="M1110"/>
      <c s="157" r="N1110"/>
      <c s="157" r="O1110"/>
    </row>
    <row customHeight="1" r="1111" ht="15.0">
      <c t="s" s="157" r="A1111">
        <v>293</v>
      </c>
      <c s="157" r="B1111">
        <v>54</v>
      </c>
      <c s="157" r="C1111">
        <v>660</v>
      </c>
      <c t="s" s="157" r="D1111">
        <v>2435</v>
      </c>
      <c t="s" s="157" r="E1111">
        <v>823</v>
      </c>
      <c t="s" s="157" r="F1111">
        <v>2436</v>
      </c>
      <c t="s" s="100" r="G1111">
        <v>825</v>
      </c>
      <c t="s" s="100" r="H1111">
        <v>2432</v>
      </c>
      <c s="100" r="I1111"/>
      <c s="100" r="J1111"/>
      <c s="157" r="K1111">
        <f>(I1111-J1111)/10</f>
        <v>0</v>
      </c>
      <c s="157" r="L1111">
        <v>255</v>
      </c>
      <c s="157" r="M1111"/>
      <c s="157" r="N1111"/>
      <c s="157" r="O1111"/>
    </row>
    <row customHeight="1" r="1112" ht="15.0">
      <c t="s" s="157" r="A1112">
        <v>293</v>
      </c>
      <c s="157" r="B1112">
        <v>54</v>
      </c>
      <c s="157" r="C1112">
        <v>660</v>
      </c>
      <c t="s" s="157" r="D1112">
        <v>2437</v>
      </c>
      <c t="s" s="157" r="E1112">
        <v>830</v>
      </c>
      <c t="s" s="157" r="F1112">
        <v>2438</v>
      </c>
      <c t="s" s="100" r="G1112">
        <v>825</v>
      </c>
      <c t="s" s="100" r="H1112">
        <v>826</v>
      </c>
      <c s="100" r="I1112"/>
      <c s="100" r="J1112"/>
      <c s="157" r="K1112">
        <f>(I1112-J1112)/10</f>
        <v>0</v>
      </c>
      <c s="157" r="L1112">
        <v>255</v>
      </c>
      <c s="157" r="M1112"/>
      <c s="157" r="N1112"/>
      <c s="157" r="O1112"/>
    </row>
    <row customHeight="1" r="1113" ht="15.0">
      <c t="s" s="157" r="A1113">
        <v>293</v>
      </c>
      <c s="157" r="B1113">
        <v>54</v>
      </c>
      <c s="157" r="C1113">
        <v>660</v>
      </c>
      <c t="s" s="157" r="D1113">
        <v>2439</v>
      </c>
      <c t="s" s="157" r="E1113">
        <v>830</v>
      </c>
      <c t="s" s="157" r="F1113">
        <v>2440</v>
      </c>
      <c t="s" s="100" r="G1113">
        <v>825</v>
      </c>
      <c t="s" s="100" r="H1113">
        <v>826</v>
      </c>
      <c s="100" r="I1113"/>
      <c s="100" r="J1113"/>
      <c s="157" r="K1113">
        <f>(I1113-J1113)/10</f>
        <v>0</v>
      </c>
      <c s="157" r="L1113">
        <v>255</v>
      </c>
      <c s="157" r="M1113"/>
      <c s="157" r="N1113"/>
      <c s="157" r="O1113"/>
    </row>
    <row customHeight="1" r="1114" ht="15.0">
      <c t="s" s="157" r="A1114">
        <v>293</v>
      </c>
      <c s="157" r="B1114">
        <v>54</v>
      </c>
      <c s="157" r="C1114">
        <v>660</v>
      </c>
      <c t="s" s="157" r="D1114">
        <v>2441</v>
      </c>
      <c t="s" s="157" r="E1114">
        <v>830</v>
      </c>
      <c t="s" s="157" r="F1114">
        <v>2438</v>
      </c>
      <c t="s" s="100" r="G1114">
        <v>825</v>
      </c>
      <c t="s" s="100" r="H1114">
        <v>826</v>
      </c>
      <c s="100" r="I1114"/>
      <c s="100" r="J1114"/>
      <c s="157" r="K1114">
        <f>(I1114-J1114)/10</f>
        <v>0</v>
      </c>
      <c s="157" r="L1114">
        <v>255</v>
      </c>
      <c s="157" r="M1114"/>
      <c s="157" r="N1114"/>
      <c s="157" r="O1114"/>
    </row>
    <row customHeight="1" r="1115" ht="15.0">
      <c t="s" s="157" r="A1115">
        <v>293</v>
      </c>
      <c s="157" r="B1115">
        <v>54</v>
      </c>
      <c s="157" r="C1115">
        <v>660</v>
      </c>
      <c t="s" s="157" r="D1115">
        <v>2442</v>
      </c>
      <c t="s" s="157" r="E1115">
        <v>830</v>
      </c>
      <c t="s" s="157" r="F1115">
        <v>2443</v>
      </c>
      <c t="s" s="100" r="G1115">
        <v>825</v>
      </c>
      <c t="s" s="100" r="H1115">
        <v>980</v>
      </c>
      <c s="100" r="I1115"/>
      <c s="100" r="J1115"/>
      <c s="157" r="K1115">
        <f>(I1115-J1115)/10</f>
        <v>0</v>
      </c>
      <c s="157" r="L1115">
        <v>255</v>
      </c>
      <c s="157" r="M1115"/>
      <c s="157" r="N1115"/>
      <c s="157" r="O1115"/>
    </row>
    <row customHeight="1" r="1116" ht="15.0">
      <c t="s" s="157" r="A1116">
        <v>293</v>
      </c>
      <c s="157" r="B1116">
        <v>54</v>
      </c>
      <c s="157" r="C1116">
        <v>660</v>
      </c>
      <c t="s" s="157" r="D1116">
        <v>2444</v>
      </c>
      <c t="s" s="157" r="E1116">
        <v>830</v>
      </c>
      <c t="s" s="157" r="F1116">
        <v>2443</v>
      </c>
      <c t="s" s="100" r="G1116">
        <v>825</v>
      </c>
      <c t="s" s="100" r="H1116">
        <v>980</v>
      </c>
      <c s="100" r="I1116"/>
      <c s="100" r="J1116"/>
      <c s="157" r="K1116">
        <f>(I1116-J1116)/10</f>
        <v>0</v>
      </c>
      <c s="157" r="L1116">
        <v>255</v>
      </c>
      <c s="157" r="M1116"/>
      <c s="157" r="N1116"/>
      <c s="157" r="O1116"/>
    </row>
    <row customHeight="1" r="1117" ht="15.0">
      <c t="s" s="157" r="A1117">
        <v>293</v>
      </c>
      <c s="157" r="B1117">
        <v>54</v>
      </c>
      <c s="157" r="C1117">
        <v>660</v>
      </c>
      <c t="s" s="157" r="D1117">
        <v>2445</v>
      </c>
      <c t="s" s="157" r="E1117">
        <v>830</v>
      </c>
      <c t="s" s="157" r="F1117">
        <v>2446</v>
      </c>
      <c t="s" s="100" r="G1117">
        <v>825</v>
      </c>
      <c t="s" s="100" r="H1117">
        <v>980</v>
      </c>
      <c s="100" r="I1117"/>
      <c s="100" r="J1117"/>
      <c s="157" r="K1117">
        <f>(I1117-J1117)/10</f>
        <v>0</v>
      </c>
      <c s="157" r="L1117">
        <v>255</v>
      </c>
      <c s="157" r="M1117"/>
      <c s="157" r="N1117"/>
      <c s="157" r="O1117"/>
    </row>
    <row customHeight="1" r="1118" ht="15.0">
      <c t="s" s="157" r="A1118">
        <v>293</v>
      </c>
      <c s="157" r="B1118">
        <v>54</v>
      </c>
      <c s="157" r="C1118">
        <v>660</v>
      </c>
      <c t="s" s="157" r="D1118">
        <v>2447</v>
      </c>
      <c t="s" s="157" r="E1118">
        <v>830</v>
      </c>
      <c t="s" s="157" r="F1118">
        <v>2446</v>
      </c>
      <c t="s" s="100" r="G1118">
        <v>825</v>
      </c>
      <c t="s" s="100" r="H1118">
        <v>980</v>
      </c>
      <c s="100" r="I1118"/>
      <c s="100" r="J1118"/>
      <c s="157" r="K1118">
        <f>(I1118-J1118)/10</f>
        <v>0</v>
      </c>
      <c s="157" r="L1118">
        <v>255</v>
      </c>
      <c s="157" r="M1118"/>
      <c s="157" r="N1118"/>
      <c s="157" r="O1118"/>
    </row>
    <row customHeight="1" r="1119" ht="15.0">
      <c t="s" s="157" r="A1119">
        <v>293</v>
      </c>
      <c s="157" r="B1119">
        <v>54</v>
      </c>
      <c s="157" r="C1119">
        <v>660</v>
      </c>
      <c t="s" s="157" r="D1119">
        <v>2448</v>
      </c>
      <c t="s" s="157" r="E1119">
        <v>830</v>
      </c>
      <c t="s" s="157" r="F1119">
        <v>2449</v>
      </c>
      <c t="s" s="100" r="G1119">
        <v>825</v>
      </c>
      <c t="s" s="100" r="H1119">
        <v>980</v>
      </c>
      <c s="100" r="I1119"/>
      <c s="100" r="J1119"/>
      <c s="157" r="K1119">
        <f>(I1119-J1119)/10</f>
        <v>0</v>
      </c>
      <c s="157" r="L1119">
        <v>255</v>
      </c>
      <c s="157" r="M1119"/>
      <c s="157" r="N1119"/>
      <c s="157" r="O1119"/>
    </row>
    <row customHeight="1" r="1120" ht="15.0">
      <c t="s" s="157" r="A1120">
        <v>293</v>
      </c>
      <c s="157" r="B1120">
        <v>54</v>
      </c>
      <c s="157" r="C1120">
        <v>660</v>
      </c>
      <c t="s" s="157" r="D1120">
        <v>2450</v>
      </c>
      <c t="s" s="157" r="E1120">
        <v>830</v>
      </c>
      <c t="s" s="157" r="F1120">
        <v>2451</v>
      </c>
      <c t="s" s="100" r="G1120">
        <v>825</v>
      </c>
      <c t="s" s="100" r="H1120">
        <v>2005</v>
      </c>
      <c s="100" r="I1120"/>
      <c s="100" r="J1120"/>
      <c s="157" r="K1120">
        <f>(I1120-J1120)/10</f>
        <v>0</v>
      </c>
      <c s="157" r="L1120">
        <v>0</v>
      </c>
      <c s="157" r="M1120"/>
      <c s="157" r="N1120"/>
      <c s="157" r="O1120"/>
    </row>
    <row customHeight="1" r="1121" ht="15.0">
      <c t="s" s="157" r="A1121">
        <v>293</v>
      </c>
      <c s="157" r="B1121">
        <v>54</v>
      </c>
      <c s="157" r="C1121">
        <v>660</v>
      </c>
      <c t="s" s="157" r="D1121">
        <v>2452</v>
      </c>
      <c t="s" s="157" r="E1121">
        <v>830</v>
      </c>
      <c t="s" s="157" r="F1121">
        <v>2453</v>
      </c>
      <c t="s" s="100" r="G1121">
        <v>825</v>
      </c>
      <c t="s" s="100" r="H1121">
        <v>826</v>
      </c>
      <c s="100" r="I1121"/>
      <c s="100" r="J1121"/>
      <c s="157" r="K1121">
        <f>(I1121-J1121)/10</f>
        <v>0</v>
      </c>
      <c s="157" r="L1121">
        <v>255</v>
      </c>
      <c s="157" r="M1121"/>
      <c s="157" r="N1121"/>
      <c s="157" r="O1121"/>
    </row>
    <row customHeight="1" r="1122" ht="15.0">
      <c t="s" s="157" r="A1122">
        <v>293</v>
      </c>
      <c s="157" r="B1122">
        <v>54</v>
      </c>
      <c s="157" r="C1122">
        <v>660</v>
      </c>
      <c t="s" s="157" r="D1122">
        <v>2454</v>
      </c>
      <c t="s" s="157" r="E1122">
        <v>830</v>
      </c>
      <c t="s" s="157" r="F1122">
        <v>2453</v>
      </c>
      <c t="s" s="100" r="G1122">
        <v>825</v>
      </c>
      <c t="s" s="100" r="H1122">
        <v>826</v>
      </c>
      <c s="100" r="I1122"/>
      <c s="100" r="J1122"/>
      <c s="157" r="K1122">
        <f>(I1122-J1122)/10</f>
        <v>0</v>
      </c>
      <c s="157" r="L1122">
        <v>255</v>
      </c>
      <c s="157" r="M1122"/>
      <c s="157" r="N1122"/>
      <c s="157" r="O1122"/>
    </row>
    <row customHeight="1" r="1123" ht="15.0">
      <c t="s" s="157" r="A1123">
        <v>293</v>
      </c>
      <c s="157" r="B1123">
        <v>54</v>
      </c>
      <c s="157" r="C1123">
        <v>660</v>
      </c>
      <c t="s" s="157" r="D1123">
        <v>2455</v>
      </c>
      <c t="s" s="157" r="E1123">
        <v>830</v>
      </c>
      <c t="s" s="157" r="F1123">
        <v>2456</v>
      </c>
      <c t="s" s="100" r="G1123">
        <v>2457</v>
      </c>
      <c t="s" s="100" r="H1123">
        <v>980</v>
      </c>
      <c s="100" r="I1123"/>
      <c s="100" r="J1123"/>
      <c s="157" r="K1123">
        <f>(I1123-J1123)/10</f>
        <v>0</v>
      </c>
      <c s="157" r="L1123">
        <v>255</v>
      </c>
      <c s="157" r="M1123"/>
      <c s="157" r="N1123"/>
      <c s="157" r="O1123"/>
    </row>
    <row customHeight="1" r="1124" ht="15.0">
      <c t="s" s="157" r="A1124">
        <v>293</v>
      </c>
      <c s="157" r="B1124">
        <v>54</v>
      </c>
      <c s="157" r="C1124">
        <v>660</v>
      </c>
      <c t="s" s="157" r="D1124">
        <v>2458</v>
      </c>
      <c t="s" s="157" r="E1124">
        <v>830</v>
      </c>
      <c t="s" s="157" r="F1124">
        <v>2459</v>
      </c>
      <c t="s" s="100" r="G1124">
        <v>825</v>
      </c>
      <c t="s" s="100" r="H1124">
        <v>2460</v>
      </c>
      <c s="100" r="I1124"/>
      <c s="100" r="J1124"/>
      <c s="157" r="K1124">
        <f>(I1124-J1124)/10</f>
        <v>0</v>
      </c>
      <c s="157" r="L1124">
        <v>0</v>
      </c>
      <c s="157" r="M1124"/>
      <c s="157" r="N1124"/>
      <c s="157" r="O1124"/>
    </row>
    <row customHeight="1" r="1125" ht="15.0">
      <c t="s" s="157" r="A1125">
        <v>293</v>
      </c>
      <c s="157" r="B1125">
        <v>54</v>
      </c>
      <c s="157" r="C1125">
        <v>660</v>
      </c>
      <c t="s" s="157" r="D1125">
        <v>2461</v>
      </c>
      <c t="s" s="157" r="E1125">
        <v>830</v>
      </c>
      <c t="s" s="157" r="F1125">
        <v>2462</v>
      </c>
      <c t="s" s="100" r="G1125">
        <v>825</v>
      </c>
      <c t="s" s="100" r="H1125">
        <v>2005</v>
      </c>
      <c s="100" r="I1125"/>
      <c s="100" r="J1125"/>
      <c s="157" r="K1125">
        <f>(I1125-J1125)/10</f>
        <v>0</v>
      </c>
      <c s="157" r="L1125">
        <v>0</v>
      </c>
      <c s="157" r="M1125"/>
      <c s="157" r="N1125"/>
      <c s="157" r="O1125"/>
    </row>
    <row customHeight="1" r="1126" ht="15.0">
      <c t="s" s="157" r="A1126">
        <v>293</v>
      </c>
      <c s="157" r="B1126">
        <v>54</v>
      </c>
      <c s="157" r="C1126">
        <v>660</v>
      </c>
      <c t="s" s="157" r="D1126">
        <v>2463</v>
      </c>
      <c t="s" s="157" r="E1126">
        <v>830</v>
      </c>
      <c t="s" s="157" r="F1126">
        <v>2464</v>
      </c>
      <c t="s" s="100" r="G1126">
        <v>825</v>
      </c>
      <c t="s" s="100" r="H1126">
        <v>2465</v>
      </c>
      <c s="100" r="I1126"/>
      <c s="100" r="J1126"/>
      <c s="157" r="K1126">
        <f>(I1126-J1126)/10</f>
        <v>0</v>
      </c>
      <c s="157" r="L1126">
        <v>0</v>
      </c>
      <c s="157" r="M1126"/>
      <c s="157" r="N1126"/>
      <c s="157" r="O1126"/>
    </row>
    <row customHeight="1" r="1127" ht="15.0">
      <c t="s" s="157" r="A1127">
        <v>293</v>
      </c>
      <c s="157" r="B1127">
        <v>54</v>
      </c>
      <c s="157" r="C1127">
        <v>660</v>
      </c>
      <c t="s" s="157" r="D1127">
        <v>2466</v>
      </c>
      <c t="s" s="157" r="E1127">
        <v>830</v>
      </c>
      <c t="s" s="157" r="F1127">
        <v>2467</v>
      </c>
      <c t="s" s="100" r="G1127">
        <v>825</v>
      </c>
      <c t="s" s="100" r="H1127">
        <v>826</v>
      </c>
      <c s="100" r="I1127"/>
      <c s="100" r="J1127"/>
      <c s="157" r="K1127">
        <f>(I1127-J1127)/10</f>
        <v>0</v>
      </c>
      <c s="157" r="L1127">
        <v>255</v>
      </c>
      <c s="157" r="M1127"/>
      <c s="157" r="N1127"/>
      <c s="157" r="O1127"/>
    </row>
    <row customHeight="1" r="1128" ht="15.0">
      <c t="s" s="157" r="A1128">
        <v>293</v>
      </c>
      <c s="157" r="B1128">
        <v>54</v>
      </c>
      <c s="157" r="C1128">
        <v>660</v>
      </c>
      <c t="s" s="157" r="D1128">
        <v>2468</v>
      </c>
      <c t="s" s="157" r="E1128">
        <v>830</v>
      </c>
      <c t="s" s="157" r="F1128">
        <v>2469</v>
      </c>
      <c t="s" s="100" r="G1128">
        <v>2457</v>
      </c>
      <c t="s" s="100" r="H1128">
        <v>980</v>
      </c>
      <c s="100" r="I1128"/>
      <c s="100" r="J1128"/>
      <c s="157" r="K1128">
        <f>(I1128-J1128)/10</f>
        <v>0</v>
      </c>
      <c s="157" r="L1128">
        <v>255</v>
      </c>
      <c s="157" r="M1128"/>
      <c s="157" r="N1128"/>
      <c s="157" r="O1128"/>
    </row>
    <row customHeight="1" r="1129" ht="15.0">
      <c t="s" s="157" r="A1129">
        <v>293</v>
      </c>
      <c s="157" r="B1129">
        <v>54</v>
      </c>
      <c s="157" r="C1129">
        <v>660</v>
      </c>
      <c t="s" s="157" r="D1129">
        <v>2470</v>
      </c>
      <c t="s" s="157" r="E1129">
        <v>830</v>
      </c>
      <c t="s" s="157" r="F1129">
        <v>2471</v>
      </c>
      <c t="s" s="100" r="G1129">
        <v>825</v>
      </c>
      <c t="s" s="100" r="H1129">
        <v>2005</v>
      </c>
      <c s="100" r="I1129"/>
      <c s="100" r="J1129"/>
      <c s="157" r="K1129">
        <f>(I1129-J1129)/10</f>
        <v>0</v>
      </c>
      <c s="157" r="L1129">
        <v>255</v>
      </c>
      <c s="157" r="M1129"/>
      <c s="157" r="N1129"/>
      <c s="157" r="O1129"/>
    </row>
    <row customHeight="1" r="1130" ht="15.0">
      <c t="s" s="157" r="A1130">
        <v>293</v>
      </c>
      <c s="157" r="B1130">
        <v>54</v>
      </c>
      <c s="157" r="C1130">
        <v>660</v>
      </c>
      <c t="s" s="157" r="D1130">
        <v>2472</v>
      </c>
      <c t="s" s="157" r="E1130">
        <v>830</v>
      </c>
      <c t="s" s="157" r="F1130">
        <v>2473</v>
      </c>
      <c t="s" s="100" r="G1130">
        <v>825</v>
      </c>
      <c t="s" s="100" r="H1130">
        <v>2474</v>
      </c>
      <c s="100" r="I1130"/>
      <c s="100" r="J1130"/>
      <c s="157" r="K1130">
        <f>(I1130-J1130)/10</f>
        <v>0</v>
      </c>
      <c s="157" r="L1130">
        <v>255</v>
      </c>
      <c s="157" r="M1130"/>
      <c s="157" r="N1130"/>
      <c s="157" r="O1130"/>
    </row>
    <row customHeight="1" r="1131" ht="15.0">
      <c t="s" s="157" r="A1131">
        <v>293</v>
      </c>
      <c s="157" r="B1131">
        <v>54</v>
      </c>
      <c s="157" r="C1131">
        <v>660</v>
      </c>
      <c t="s" s="157" r="D1131">
        <v>2475</v>
      </c>
      <c t="s" s="157" r="E1131">
        <v>830</v>
      </c>
      <c t="s" s="157" r="F1131">
        <v>2473</v>
      </c>
      <c t="s" s="100" r="G1131">
        <v>825</v>
      </c>
      <c t="s" s="100" r="H1131">
        <v>2474</v>
      </c>
      <c s="100" r="I1131"/>
      <c s="100" r="J1131"/>
      <c s="157" r="K1131">
        <f>(I1131-J1131)/10</f>
        <v>0</v>
      </c>
      <c s="157" r="L1131">
        <v>255</v>
      </c>
      <c s="157" r="M1131"/>
      <c s="157" r="N1131"/>
      <c s="157" r="O1131"/>
    </row>
    <row customHeight="1" r="1132" ht="15.0">
      <c t="s" s="157" r="A1132">
        <v>293</v>
      </c>
      <c s="157" r="B1132">
        <v>54</v>
      </c>
      <c s="157" r="C1132">
        <v>660</v>
      </c>
      <c t="s" s="157" r="D1132">
        <v>2476</v>
      </c>
      <c t="s" s="157" r="E1132">
        <v>830</v>
      </c>
      <c t="s" s="157" r="F1132">
        <v>2477</v>
      </c>
      <c t="s" s="100" r="G1132">
        <v>825</v>
      </c>
      <c t="s" s="100" r="H1132">
        <v>980</v>
      </c>
      <c s="100" r="I1132"/>
      <c s="100" r="J1132"/>
      <c s="157" r="K1132">
        <f>(I1132-J1132)/10</f>
        <v>0</v>
      </c>
      <c s="157" r="L1132">
        <v>255</v>
      </c>
      <c s="157" r="M1132"/>
      <c s="157" r="N1132"/>
      <c s="157" r="O1132"/>
    </row>
    <row customHeight="1" r="1133" ht="15.0">
      <c t="s" s="157" r="A1133">
        <v>293</v>
      </c>
      <c s="157" r="B1133">
        <v>54</v>
      </c>
      <c s="157" r="C1133">
        <v>660</v>
      </c>
      <c t="s" s="157" r="D1133">
        <v>2478</v>
      </c>
      <c t="s" s="157" r="E1133">
        <v>830</v>
      </c>
      <c t="s" s="157" r="F1133">
        <v>2479</v>
      </c>
      <c t="s" s="100" r="G1133">
        <v>825</v>
      </c>
      <c t="s" s="100" r="H1133">
        <v>826</v>
      </c>
      <c s="100" r="I1133"/>
      <c s="100" r="J1133"/>
      <c s="157" r="K1133">
        <f>(I1133-J1133)/10</f>
        <v>0</v>
      </c>
      <c s="157" r="L1133">
        <v>0</v>
      </c>
      <c s="157" r="M1133"/>
      <c s="157" r="N1133"/>
      <c s="157" r="O1133"/>
    </row>
    <row customHeight="1" r="1134" ht="15.0">
      <c t="s" s="157" r="A1134">
        <v>293</v>
      </c>
      <c s="157" r="B1134">
        <v>54</v>
      </c>
      <c s="157" r="C1134">
        <v>660</v>
      </c>
      <c t="s" s="157" r="D1134">
        <v>2480</v>
      </c>
      <c t="s" s="157" r="E1134">
        <v>830</v>
      </c>
      <c t="s" s="157" r="F1134">
        <v>2481</v>
      </c>
      <c t="s" s="100" r="G1134">
        <v>825</v>
      </c>
      <c t="s" s="100" r="H1134">
        <v>826</v>
      </c>
      <c s="100" r="I1134"/>
      <c s="100" r="J1134"/>
      <c s="157" r="K1134">
        <f>(I1134-J1134)/10</f>
        <v>0</v>
      </c>
      <c s="157" r="L1134">
        <v>255</v>
      </c>
      <c s="157" r="M1134"/>
      <c s="157" r="N1134"/>
      <c s="157" r="O1134"/>
    </row>
    <row customHeight="1" r="1135" ht="15.0">
      <c t="s" s="157" r="A1135">
        <v>293</v>
      </c>
      <c s="157" r="B1135">
        <v>54</v>
      </c>
      <c s="157" r="C1135">
        <v>660</v>
      </c>
      <c t="s" s="157" r="D1135">
        <v>2482</v>
      </c>
      <c t="s" s="157" r="E1135">
        <v>830</v>
      </c>
      <c t="s" s="157" r="F1135">
        <v>2483</v>
      </c>
      <c t="s" s="100" r="G1135">
        <v>2484</v>
      </c>
      <c t="s" s="100" r="H1135">
        <v>980</v>
      </c>
      <c s="100" r="I1135"/>
      <c s="100" r="J1135"/>
      <c s="157" r="K1135">
        <f>(I1135-J1135)/10</f>
        <v>0</v>
      </c>
      <c s="157" r="L1135">
        <v>255</v>
      </c>
      <c s="157" r="M1135"/>
      <c s="157" r="N1135"/>
      <c s="157" r="O1135"/>
    </row>
    <row customHeight="1" r="1136" ht="15.0">
      <c t="s" s="157" r="A1136">
        <v>293</v>
      </c>
      <c s="157" r="B1136">
        <v>54</v>
      </c>
      <c s="157" r="C1136">
        <v>660</v>
      </c>
      <c t="s" s="157" r="D1136">
        <v>2485</v>
      </c>
      <c t="s" s="157" r="E1136">
        <v>830</v>
      </c>
      <c t="s" s="157" r="F1136">
        <v>2486</v>
      </c>
      <c t="s" s="100" r="G1136">
        <v>2484</v>
      </c>
      <c t="s" s="100" r="H1136">
        <v>980</v>
      </c>
      <c s="100" r="I1136"/>
      <c s="100" r="J1136"/>
      <c s="157" r="K1136">
        <f>(I1136-J1136)/10</f>
        <v>0</v>
      </c>
      <c s="157" r="L1136">
        <v>255</v>
      </c>
      <c s="157" r="M1136"/>
      <c s="157" r="N1136"/>
      <c s="157" r="O1136"/>
    </row>
    <row customHeight="1" r="1137" ht="15.0">
      <c s="157" r="A1137"/>
      <c s="157" r="B1137"/>
      <c s="157" r="C1137"/>
      <c s="157" r="D1137"/>
      <c s="157" r="E1137"/>
      <c s="157" r="F1137"/>
      <c s="100" r="G1137"/>
      <c s="100" r="H1137"/>
      <c s="100" r="I1137"/>
      <c s="100" r="J1137"/>
      <c s="157" r="K1137">
        <f>(I1137-J1137)/10</f>
        <v>0</v>
      </c>
      <c s="157" r="L1137"/>
      <c s="157" r="M1137"/>
      <c s="157" r="N1137"/>
      <c s="157" r="O1137"/>
    </row>
    <row customHeight="1" r="1138" ht="15.0">
      <c t="s" s="157" r="A1138">
        <v>293</v>
      </c>
      <c s="157" r="B1138">
        <v>55</v>
      </c>
      <c s="157" r="C1138">
        <v>661</v>
      </c>
      <c t="s" s="157" r="D1138">
        <v>2487</v>
      </c>
      <c t="s" s="157" r="E1138">
        <v>823</v>
      </c>
      <c t="s" s="157" r="F1138">
        <v>2488</v>
      </c>
      <c t="s" s="100" r="G1138">
        <v>889</v>
      </c>
      <c t="s" s="100" r="H1138">
        <v>890</v>
      </c>
      <c s="100" r="I1138"/>
      <c s="100" r="J1138"/>
      <c s="157" r="K1138">
        <f>(I1138-J1138)/10</f>
        <v>0</v>
      </c>
      <c s="157" r="L1138">
        <v>255</v>
      </c>
      <c s="157" r="M1138"/>
      <c s="157" r="N1138"/>
      <c s="157" r="O1138"/>
    </row>
    <row customHeight="1" r="1139" ht="15.0">
      <c t="s" s="157" r="A1139">
        <v>293</v>
      </c>
      <c s="157" r="B1139">
        <v>55</v>
      </c>
      <c s="157" r="C1139">
        <v>661</v>
      </c>
      <c t="s" s="157" r="D1139">
        <v>2489</v>
      </c>
      <c t="s" s="157" r="E1139">
        <v>823</v>
      </c>
      <c t="s" s="157" r="F1139">
        <v>2490</v>
      </c>
      <c t="s" s="100" r="G1139">
        <v>889</v>
      </c>
      <c t="s" s="100" r="H1139">
        <v>890</v>
      </c>
      <c s="100" r="I1139"/>
      <c s="100" r="J1139"/>
      <c s="157" r="K1139">
        <f>(I1139-J1139)/10</f>
        <v>0</v>
      </c>
      <c s="157" r="L1139">
        <v>255</v>
      </c>
      <c s="157" r="M1139"/>
      <c s="157" r="N1139"/>
      <c s="157" r="O1139"/>
    </row>
    <row customHeight="1" r="1140" ht="15.0">
      <c t="s" s="157" r="A1140">
        <v>293</v>
      </c>
      <c s="157" r="B1140">
        <v>55</v>
      </c>
      <c s="157" r="C1140">
        <v>661</v>
      </c>
      <c t="s" s="157" r="D1140">
        <v>2491</v>
      </c>
      <c t="s" s="157" r="E1140">
        <v>830</v>
      </c>
      <c t="s" s="157" r="F1140">
        <v>2492</v>
      </c>
      <c t="s" s="100" r="G1140">
        <v>825</v>
      </c>
      <c t="s" s="100" r="H1140">
        <v>2005</v>
      </c>
      <c s="100" r="I1140"/>
      <c s="100" r="J1140"/>
      <c s="157" r="K1140">
        <f>(I1140-J1140)/10</f>
        <v>0</v>
      </c>
      <c s="157" r="L1140">
        <v>255</v>
      </c>
      <c s="157" r="M1140"/>
      <c s="157" r="N1140"/>
      <c s="157" r="O1140"/>
    </row>
    <row customHeight="1" r="1141" ht="15.0">
      <c t="s" s="157" r="A1141">
        <v>293</v>
      </c>
      <c s="157" r="B1141">
        <v>55</v>
      </c>
      <c s="157" r="C1141">
        <v>661</v>
      </c>
      <c t="s" s="157" r="D1141">
        <v>2493</v>
      </c>
      <c t="s" s="157" r="E1141">
        <v>830</v>
      </c>
      <c t="s" s="157" r="F1141">
        <v>2494</v>
      </c>
      <c t="s" s="100" r="G1141">
        <v>825</v>
      </c>
      <c t="s" s="100" r="H1141">
        <v>826</v>
      </c>
      <c s="100" r="I1141"/>
      <c s="100" r="J1141"/>
      <c s="157" r="K1141">
        <f>(I1141-J1141)/10</f>
        <v>0</v>
      </c>
      <c s="157" r="L1141">
        <v>255</v>
      </c>
      <c s="157" r="M1141"/>
      <c s="157" r="N1141"/>
      <c s="157" r="O1141"/>
    </row>
    <row customHeight="1" r="1142" ht="15.0">
      <c t="s" s="157" r="A1142">
        <v>293</v>
      </c>
      <c s="157" r="B1142">
        <v>55</v>
      </c>
      <c s="157" r="C1142">
        <v>661</v>
      </c>
      <c t="s" s="157" r="D1142">
        <v>2495</v>
      </c>
      <c t="s" s="157" r="E1142">
        <v>830</v>
      </c>
      <c t="s" s="157" r="F1142">
        <v>2496</v>
      </c>
      <c t="s" s="100" r="G1142">
        <v>825</v>
      </c>
      <c t="s" s="100" r="H1142">
        <v>980</v>
      </c>
      <c s="100" r="I1142"/>
      <c s="100" r="J1142"/>
      <c s="157" r="K1142">
        <f>(I1142-J1142)/10</f>
        <v>0</v>
      </c>
      <c s="157" r="L1142">
        <v>255</v>
      </c>
      <c s="157" r="M1142"/>
      <c s="157" r="N1142"/>
      <c s="157" r="O1142"/>
    </row>
    <row customHeight="1" r="1143" ht="15.0">
      <c t="s" s="157" r="A1143">
        <v>293</v>
      </c>
      <c s="157" r="B1143">
        <v>55</v>
      </c>
      <c s="157" r="C1143">
        <v>661</v>
      </c>
      <c t="s" s="157" r="D1143">
        <v>2497</v>
      </c>
      <c t="s" s="157" r="E1143">
        <v>830</v>
      </c>
      <c t="s" s="157" r="F1143">
        <v>2498</v>
      </c>
      <c t="s" s="100" r="G1143">
        <v>825</v>
      </c>
      <c t="s" s="100" r="H1143">
        <v>890</v>
      </c>
      <c s="100" r="I1143"/>
      <c s="100" r="J1143"/>
      <c s="157" r="K1143">
        <f>(I1143-J1143)/10</f>
        <v>0</v>
      </c>
      <c s="157" r="L1143">
        <v>255</v>
      </c>
      <c s="157" r="M1143"/>
      <c s="157" r="N1143"/>
      <c s="157" r="O1143"/>
    </row>
    <row customHeight="1" r="1144" ht="15.0">
      <c t="s" s="157" r="A1144">
        <v>293</v>
      </c>
      <c s="157" r="B1144">
        <v>55</v>
      </c>
      <c s="157" r="C1144">
        <v>661</v>
      </c>
      <c t="s" s="157" r="D1144">
        <v>2499</v>
      </c>
      <c t="s" s="157" r="E1144">
        <v>830</v>
      </c>
      <c t="s" s="157" r="F1144">
        <v>2500</v>
      </c>
      <c t="s" s="100" r="G1144">
        <v>825</v>
      </c>
      <c t="s" s="100" r="H1144">
        <v>889</v>
      </c>
      <c s="100" r="I1144"/>
      <c s="100" r="J1144"/>
      <c s="157" r="K1144">
        <f>(I1144-J1144)/10</f>
        <v>0</v>
      </c>
      <c s="157" r="L1144">
        <v>0</v>
      </c>
      <c s="157" r="M1144"/>
      <c s="157" r="N1144"/>
      <c s="157" r="O1144"/>
    </row>
    <row customHeight="1" r="1145" ht="15.0">
      <c t="s" s="157" r="A1145">
        <v>293</v>
      </c>
      <c s="157" r="B1145">
        <v>55</v>
      </c>
      <c s="157" r="C1145">
        <v>661</v>
      </c>
      <c t="s" s="157" r="D1145">
        <v>2501</v>
      </c>
      <c t="s" s="157" r="E1145">
        <v>830</v>
      </c>
      <c t="s" s="157" r="F1145">
        <v>2502</v>
      </c>
      <c t="s" s="100" r="G1145">
        <v>825</v>
      </c>
      <c t="s" s="100" r="H1145">
        <v>2005</v>
      </c>
      <c s="100" r="I1145"/>
      <c s="100" r="J1145"/>
      <c s="157" r="K1145">
        <f>(I1145-J1145)/10</f>
        <v>0</v>
      </c>
      <c s="157" r="L1145">
        <v>255</v>
      </c>
      <c s="157" r="M1145"/>
      <c s="157" r="N1145"/>
      <c s="157" r="O1145"/>
    </row>
    <row customHeight="1" r="1146" ht="15.0">
      <c t="s" s="157" r="A1146">
        <v>293</v>
      </c>
      <c s="157" r="B1146">
        <v>55</v>
      </c>
      <c s="157" r="C1146">
        <v>661</v>
      </c>
      <c t="s" s="157" r="D1146">
        <v>2503</v>
      </c>
      <c t="s" s="157" r="E1146">
        <v>830</v>
      </c>
      <c t="s" s="157" r="F1146">
        <v>2504</v>
      </c>
      <c t="s" s="100" r="G1146">
        <v>825</v>
      </c>
      <c t="s" s="100" r="H1146">
        <v>826</v>
      </c>
      <c s="100" r="I1146"/>
      <c s="100" r="J1146"/>
      <c s="157" r="K1146">
        <f>(I1146-J1146)/10</f>
        <v>0</v>
      </c>
      <c s="157" r="L1146">
        <v>255</v>
      </c>
      <c s="157" r="M1146"/>
      <c s="157" r="N1146"/>
      <c s="157" r="O1146"/>
    </row>
    <row customHeight="1" r="1147" ht="15.0">
      <c t="s" s="157" r="A1147">
        <v>293</v>
      </c>
      <c s="157" r="B1147">
        <v>55</v>
      </c>
      <c s="157" r="C1147">
        <v>661</v>
      </c>
      <c t="s" s="157" r="D1147">
        <v>2505</v>
      </c>
      <c t="s" s="157" r="E1147">
        <v>830</v>
      </c>
      <c t="s" s="157" r="F1147">
        <v>2506</v>
      </c>
      <c t="s" s="100" r="G1147">
        <v>825</v>
      </c>
      <c t="s" s="100" r="H1147">
        <v>980</v>
      </c>
      <c s="100" r="I1147"/>
      <c s="100" r="J1147"/>
      <c s="157" r="K1147">
        <f>(I1147-J1147)/10</f>
        <v>0</v>
      </c>
      <c s="157" r="L1147">
        <v>255</v>
      </c>
      <c s="157" r="M1147"/>
      <c s="157" r="N1147"/>
      <c s="157" r="O1147"/>
    </row>
    <row customHeight="1" r="1148" ht="15.0">
      <c t="s" s="157" r="A1148">
        <v>293</v>
      </c>
      <c s="157" r="B1148">
        <v>55</v>
      </c>
      <c s="157" r="C1148">
        <v>661</v>
      </c>
      <c t="s" s="157" r="D1148">
        <v>2507</v>
      </c>
      <c t="s" s="157" r="E1148">
        <v>830</v>
      </c>
      <c t="s" s="157" r="F1148">
        <v>2508</v>
      </c>
      <c t="s" s="100" r="G1148">
        <v>825</v>
      </c>
      <c t="s" s="100" r="H1148">
        <v>890</v>
      </c>
      <c s="100" r="I1148"/>
      <c s="100" r="J1148"/>
      <c s="157" r="K1148">
        <f>(I1148-J1148)/10</f>
        <v>0</v>
      </c>
      <c s="157" r="L1148">
        <v>255</v>
      </c>
      <c s="157" r="M1148"/>
      <c s="157" r="N1148"/>
      <c s="157" r="O1148"/>
    </row>
    <row customHeight="1" r="1149" ht="15.0">
      <c t="s" s="157" r="A1149">
        <v>293</v>
      </c>
      <c s="157" r="B1149">
        <v>55</v>
      </c>
      <c s="157" r="C1149">
        <v>661</v>
      </c>
      <c t="s" s="157" r="D1149">
        <v>2509</v>
      </c>
      <c t="s" s="157" r="E1149">
        <v>830</v>
      </c>
      <c t="s" s="157" r="F1149">
        <v>2510</v>
      </c>
      <c t="s" s="100" r="G1149">
        <v>825</v>
      </c>
      <c t="s" s="100" r="H1149">
        <v>889</v>
      </c>
      <c s="100" r="I1149"/>
      <c s="100" r="J1149"/>
      <c s="157" r="K1149">
        <f>(I1149-J1149)/10</f>
        <v>0</v>
      </c>
      <c s="157" r="L1149">
        <v>0</v>
      </c>
      <c s="157" r="M1149"/>
      <c s="157" r="N1149"/>
      <c s="157" r="O1149"/>
    </row>
    <row customHeight="1" r="1150" ht="15.0">
      <c t="s" s="157" r="A1150">
        <v>293</v>
      </c>
      <c s="157" r="B1150">
        <v>55</v>
      </c>
      <c s="157" r="C1150">
        <v>661</v>
      </c>
      <c t="s" s="157" r="D1150">
        <v>2511</v>
      </c>
      <c t="s" s="157" r="E1150">
        <v>830</v>
      </c>
      <c t="s" s="157" r="F1150">
        <v>2512</v>
      </c>
      <c t="s" s="100" r="G1150">
        <v>825</v>
      </c>
      <c t="s" s="100" r="H1150">
        <v>2513</v>
      </c>
      <c s="100" r="I1150"/>
      <c s="100" r="J1150"/>
      <c s="157" r="K1150">
        <f>(I1150-J1150)/10</f>
        <v>0</v>
      </c>
      <c s="157" r="L1150">
        <v>0</v>
      </c>
      <c s="157" r="M1150"/>
      <c s="157" r="N1150"/>
      <c s="157" r="O1150"/>
    </row>
    <row customHeight="1" r="1151" ht="15.0">
      <c t="s" s="157" r="A1151">
        <v>293</v>
      </c>
      <c s="157" r="B1151">
        <v>55</v>
      </c>
      <c s="157" r="C1151">
        <v>661</v>
      </c>
      <c t="s" s="157" r="D1151">
        <v>2514</v>
      </c>
      <c t="s" s="157" r="E1151">
        <v>830</v>
      </c>
      <c t="s" s="157" r="F1151">
        <v>2515</v>
      </c>
      <c t="s" s="100" r="G1151">
        <v>825</v>
      </c>
      <c t="s" s="100" r="H1151">
        <v>1971</v>
      </c>
      <c s="100" r="I1151"/>
      <c s="100" r="J1151"/>
      <c s="157" r="K1151">
        <f>(I1151-J1151)/10</f>
        <v>0</v>
      </c>
      <c s="157" r="L1151">
        <v>255</v>
      </c>
      <c s="157" r="M1151"/>
      <c s="157" r="N1151"/>
      <c s="157" r="O1151"/>
    </row>
    <row customHeight="1" r="1152" ht="15.0">
      <c t="s" s="157" r="A1152">
        <v>293</v>
      </c>
      <c s="157" r="B1152">
        <v>55</v>
      </c>
      <c s="157" r="C1152">
        <v>661</v>
      </c>
      <c t="s" s="157" r="D1152">
        <v>2516</v>
      </c>
      <c t="s" s="157" r="E1152">
        <v>830</v>
      </c>
      <c t="s" s="157" r="F1152">
        <v>2517</v>
      </c>
      <c t="s" s="100" r="G1152">
        <v>825</v>
      </c>
      <c t="s" s="100" r="H1152">
        <v>826</v>
      </c>
      <c s="100" r="I1152"/>
      <c s="100" r="J1152"/>
      <c s="157" r="K1152">
        <f>(I1152-J1152)/10</f>
        <v>0</v>
      </c>
      <c s="157" r="L1152">
        <v>255</v>
      </c>
      <c s="157" r="M1152"/>
      <c s="157" r="N1152"/>
      <c s="157" r="O1152"/>
    </row>
    <row customHeight="1" r="1153" ht="15.0">
      <c t="s" s="157" r="A1153">
        <v>293</v>
      </c>
      <c s="157" r="B1153">
        <v>55</v>
      </c>
      <c s="157" r="C1153">
        <v>661</v>
      </c>
      <c t="s" s="157" r="D1153">
        <v>2518</v>
      </c>
      <c t="s" s="157" r="E1153">
        <v>830</v>
      </c>
      <c t="s" s="157" r="F1153">
        <v>2519</v>
      </c>
      <c t="s" s="100" r="G1153">
        <v>1791</v>
      </c>
      <c t="s" s="100" r="H1153">
        <v>980</v>
      </c>
      <c s="100" r="I1153"/>
      <c s="100" r="J1153"/>
      <c s="157" r="K1153">
        <f>(I1153-J1153)/10</f>
        <v>0</v>
      </c>
      <c s="157" r="L1153">
        <v>255</v>
      </c>
      <c s="157" r="M1153"/>
      <c s="157" r="N1153"/>
      <c s="157" r="O1153"/>
    </row>
    <row customHeight="1" r="1154" ht="15.0">
      <c t="s" s="157" r="A1154">
        <v>293</v>
      </c>
      <c s="157" r="B1154">
        <v>55</v>
      </c>
      <c s="157" r="C1154">
        <v>661</v>
      </c>
      <c t="s" s="157" r="D1154">
        <v>2520</v>
      </c>
      <c t="s" s="157" r="E1154">
        <v>830</v>
      </c>
      <c t="s" s="157" r="F1154">
        <v>2521</v>
      </c>
      <c t="s" s="100" r="G1154">
        <v>825</v>
      </c>
      <c t="s" s="100" r="H1154">
        <v>980</v>
      </c>
      <c s="100" r="I1154"/>
      <c s="100" r="J1154"/>
      <c s="157" r="K1154">
        <f>(I1154-J1154)/10</f>
        <v>0</v>
      </c>
      <c s="157" r="L1154">
        <v>255</v>
      </c>
      <c s="157" r="M1154"/>
      <c s="157" r="N1154"/>
      <c s="157" r="O1154"/>
    </row>
    <row customHeight="1" r="1155" ht="15.0">
      <c t="s" s="157" r="A1155">
        <v>293</v>
      </c>
      <c s="157" r="B1155">
        <v>55</v>
      </c>
      <c s="157" r="C1155">
        <v>661</v>
      </c>
      <c t="s" s="157" r="D1155">
        <v>2522</v>
      </c>
      <c t="s" s="157" r="E1155">
        <v>830</v>
      </c>
      <c t="s" s="157" r="F1155">
        <v>2523</v>
      </c>
      <c t="s" s="100" r="G1155">
        <v>1791</v>
      </c>
      <c t="s" s="100" r="H1155">
        <v>980</v>
      </c>
      <c s="100" r="I1155"/>
      <c s="100" r="J1155"/>
      <c s="157" r="K1155">
        <f>(I1155-J1155)/10</f>
        <v>0</v>
      </c>
      <c s="157" r="L1155">
        <v>255</v>
      </c>
      <c s="157" r="M1155"/>
      <c s="157" r="N1155"/>
      <c s="157" r="O1155"/>
    </row>
    <row customHeight="1" r="1156" ht="15.0">
      <c t="s" s="157" r="A1156">
        <v>293</v>
      </c>
      <c s="157" r="B1156">
        <v>55</v>
      </c>
      <c s="157" r="C1156">
        <v>661</v>
      </c>
      <c t="s" s="157" r="D1156">
        <v>2524</v>
      </c>
      <c t="s" s="157" r="E1156">
        <v>830</v>
      </c>
      <c t="s" s="157" r="F1156">
        <v>2525</v>
      </c>
      <c t="s" s="100" r="G1156">
        <v>1791</v>
      </c>
      <c t="s" s="100" r="H1156">
        <v>980</v>
      </c>
      <c s="100" r="I1156"/>
      <c s="100" r="J1156"/>
      <c s="157" r="K1156">
        <f>(I1156-J1156)/10</f>
        <v>0</v>
      </c>
      <c s="157" r="L1156">
        <v>255</v>
      </c>
      <c s="157" r="M1156"/>
      <c s="157" r="N1156"/>
      <c s="157" r="O1156"/>
    </row>
    <row customHeight="1" r="1157" ht="15.0">
      <c t="s" s="157" r="A1157">
        <v>293</v>
      </c>
      <c s="157" r="B1157">
        <v>55</v>
      </c>
      <c s="157" r="C1157">
        <v>661</v>
      </c>
      <c t="s" s="157" r="D1157">
        <v>2526</v>
      </c>
      <c t="s" s="157" r="E1157">
        <v>830</v>
      </c>
      <c t="s" s="157" r="F1157">
        <v>2527</v>
      </c>
      <c t="s" s="100" r="G1157">
        <v>1402</v>
      </c>
      <c t="s" s="100" r="H1157">
        <v>980</v>
      </c>
      <c s="100" r="I1157"/>
      <c s="100" r="J1157"/>
      <c s="157" r="K1157">
        <f>(I1157-J1157)/10</f>
        <v>0</v>
      </c>
      <c s="157" r="L1157">
        <v>255</v>
      </c>
      <c s="157" r="M1157"/>
      <c s="157" r="N1157"/>
      <c s="157" r="O1157"/>
    </row>
    <row customHeight="1" r="1158" ht="15.0">
      <c s="157" r="A1158"/>
      <c s="157" r="B1158"/>
      <c s="157" r="C1158"/>
      <c s="157" r="D1158"/>
      <c s="157" r="E1158"/>
      <c s="157" r="F1158"/>
      <c s="100" r="G1158"/>
      <c s="100" r="H1158"/>
      <c s="100" r="I1158"/>
      <c s="100" r="J1158"/>
      <c s="157" r="K1158">
        <f>(I1158-J1158)/10</f>
        <v>0</v>
      </c>
      <c s="157" r="L1158"/>
      <c s="157" r="M1158"/>
      <c s="157" r="N1158"/>
      <c s="157" r="O1158"/>
    </row>
    <row customHeight="1" r="1159" ht="15.0">
      <c t="s" s="157" r="A1159">
        <v>315</v>
      </c>
      <c s="157" r="B1159">
        <v>56</v>
      </c>
      <c s="157" r="C1159">
        <v>496</v>
      </c>
      <c t="s" s="157" r="D1159">
        <v>2528</v>
      </c>
      <c t="s" s="157" r="E1159">
        <v>802</v>
      </c>
      <c t="s" s="157" r="F1159">
        <v>2529</v>
      </c>
      <c s="100" r="G1159">
        <v>0</v>
      </c>
      <c s="100" r="H1159">
        <v>7000</v>
      </c>
      <c s="100" r="I1159">
        <v>7863</v>
      </c>
      <c s="100" r="J1159">
        <v>0</v>
      </c>
      <c s="157" r="K1159">
        <f>(I1159-J1159)/10</f>
        <v>786.3</v>
      </c>
      <c s="157" r="L1159">
        <v>7000</v>
      </c>
      <c s="157" r="M1159"/>
      <c s="157" r="N1159"/>
      <c s="157" r="O1159"/>
    </row>
    <row customHeight="1" r="1160" ht="15.0">
      <c t="s" s="157" r="A1160">
        <v>315</v>
      </c>
      <c s="157" r="B1160">
        <v>56</v>
      </c>
      <c s="157" r="C1160">
        <v>496</v>
      </c>
      <c t="s" s="157" r="D1160">
        <v>2530</v>
      </c>
      <c t="s" s="157" r="E1160">
        <v>814</v>
      </c>
      <c t="s" s="157" r="F1160">
        <v>2531</v>
      </c>
      <c s="100" r="G1160">
        <v>-1000.5</v>
      </c>
      <c s="100" r="H1160">
        <v>6900</v>
      </c>
      <c s="100" r="I1160">
        <v>10000</v>
      </c>
      <c s="100" r="J1160">
        <v>0</v>
      </c>
      <c s="157" r="K1160">
        <f>(I1160-J1160)/10</f>
        <v>1000</v>
      </c>
      <c s="157" r="L1160">
        <v>-10012.597</v>
      </c>
      <c s="157" r="M1160"/>
      <c s="157" r="N1160"/>
      <c t="s" s="157" r="O1160">
        <v>2532</v>
      </c>
    </row>
    <row customHeight="1" r="1161" ht="15.0">
      <c t="s" s="157" r="A1161">
        <v>315</v>
      </c>
      <c s="157" r="B1161">
        <v>56</v>
      </c>
      <c s="157" r="C1161">
        <v>496</v>
      </c>
      <c t="s" s="157" r="D1161">
        <v>2533</v>
      </c>
      <c t="s" s="157" r="E1161">
        <v>823</v>
      </c>
      <c t="s" s="157" r="F1161">
        <v>2534</v>
      </c>
      <c t="s" s="100" r="G1161">
        <v>825</v>
      </c>
      <c t="s" s="100" r="H1161">
        <v>826</v>
      </c>
      <c s="100" r="I1161"/>
      <c s="100" r="J1161"/>
      <c s="157" r="K1161">
        <f>(I1161-J1161)/10</f>
        <v>0</v>
      </c>
      <c s="157" r="L1161">
        <v>255</v>
      </c>
      <c s="157" r="M1161"/>
      <c s="157" r="N1161"/>
      <c t="s" s="157" r="O1161">
        <v>2532</v>
      </c>
    </row>
    <row customHeight="1" r="1162" ht="15.0">
      <c t="s" s="157" r="A1162">
        <v>315</v>
      </c>
      <c s="157" r="B1162">
        <v>56</v>
      </c>
      <c s="157" r="C1162">
        <v>496</v>
      </c>
      <c t="s" s="157" r="D1162">
        <v>2535</v>
      </c>
      <c t="s" s="157" r="E1162">
        <v>823</v>
      </c>
      <c t="s" s="157" r="F1162">
        <v>2536</v>
      </c>
      <c t="s" s="100" r="G1162">
        <v>825</v>
      </c>
      <c t="s" s="100" r="H1162">
        <v>826</v>
      </c>
      <c s="100" r="I1162"/>
      <c s="100" r="J1162"/>
      <c s="157" r="K1162">
        <f>(I1162-J1162)/10</f>
        <v>0</v>
      </c>
      <c s="157" r="L1162">
        <v>255</v>
      </c>
      <c s="157" r="M1162"/>
      <c s="157" r="N1162"/>
      <c t="s" s="157" r="O1162">
        <v>2532</v>
      </c>
    </row>
    <row customHeight="1" r="1163" ht="15.0">
      <c t="s" s="157" r="A1163">
        <v>315</v>
      </c>
      <c s="157" r="B1163">
        <v>56</v>
      </c>
      <c s="157" r="C1163">
        <v>496</v>
      </c>
      <c t="s" s="157" r="D1163">
        <v>2537</v>
      </c>
      <c t="s" s="157" r="E1163">
        <v>830</v>
      </c>
      <c t="s" s="157" r="F1163">
        <v>1833</v>
      </c>
      <c t="s" s="100" r="G1163">
        <v>890</v>
      </c>
      <c t="s" s="100" r="H1163">
        <v>1971</v>
      </c>
      <c s="100" r="I1163"/>
      <c s="100" r="J1163"/>
      <c s="157" r="K1163">
        <f>(I1163-J1163)/10</f>
        <v>0</v>
      </c>
      <c s="157" r="L1163">
        <v>255</v>
      </c>
      <c s="157" r="M1163"/>
      <c s="157" r="N1163"/>
      <c t="s" s="157" r="O1163">
        <v>2532</v>
      </c>
    </row>
    <row customHeight="1" r="1164" ht="15.0">
      <c t="s" s="157" r="A1164">
        <v>315</v>
      </c>
      <c s="157" r="B1164">
        <v>56</v>
      </c>
      <c s="157" r="C1164">
        <v>496</v>
      </c>
      <c t="s" s="157" r="D1164">
        <v>2538</v>
      </c>
      <c t="s" s="157" r="E1164">
        <v>830</v>
      </c>
      <c t="s" s="157" r="F1164">
        <v>2539</v>
      </c>
      <c t="s" s="100" r="G1164">
        <v>890</v>
      </c>
      <c t="s" s="100" r="H1164">
        <v>889</v>
      </c>
      <c s="100" r="I1164"/>
      <c s="100" r="J1164"/>
      <c s="157" r="K1164">
        <f>(I1164-J1164)/10</f>
        <v>0</v>
      </c>
      <c s="157" r="L1164">
        <v>255</v>
      </c>
      <c s="157" r="M1164"/>
      <c s="157" r="N1164"/>
      <c t="s" s="157" r="O1164">
        <v>2532</v>
      </c>
    </row>
    <row customHeight="1" r="1165" ht="15.0">
      <c t="s" s="157" r="A1165">
        <v>315</v>
      </c>
      <c s="157" r="B1165">
        <v>56</v>
      </c>
      <c s="157" r="C1165">
        <v>496</v>
      </c>
      <c t="s" s="157" r="D1165">
        <v>2540</v>
      </c>
      <c t="s" s="157" r="E1165">
        <v>830</v>
      </c>
      <c t="s" s="157" r="F1165">
        <v>2541</v>
      </c>
      <c t="s" s="100" r="G1165">
        <v>825</v>
      </c>
      <c t="s" s="100" r="H1165">
        <v>980</v>
      </c>
      <c s="100" r="I1165"/>
      <c s="100" r="J1165"/>
      <c s="157" r="K1165">
        <f>(I1165-J1165)/10</f>
        <v>0</v>
      </c>
      <c s="157" r="L1165">
        <v>255</v>
      </c>
      <c s="157" r="M1165"/>
      <c s="157" r="N1165"/>
      <c t="s" s="157" r="O1165">
        <v>2532</v>
      </c>
    </row>
    <row customHeight="1" r="1166" ht="15.0">
      <c t="s" s="157" r="A1166">
        <v>315</v>
      </c>
      <c s="157" r="B1166">
        <v>56</v>
      </c>
      <c s="157" r="C1166">
        <v>496</v>
      </c>
      <c t="s" s="157" r="D1166">
        <v>2542</v>
      </c>
      <c t="s" s="157" r="E1166">
        <v>830</v>
      </c>
      <c t="str" s="157" r="F1166">
        <f>+BUMP PS RDY MON</f>
        <v>#ERROR!:parse</v>
      </c>
      <c t="s" s="100" r="G1166">
        <v>848</v>
      </c>
      <c t="s" s="100" r="H1166">
        <v>825</v>
      </c>
      <c s="100" r="I1166"/>
      <c s="100" r="J1166"/>
      <c s="157" r="K1166">
        <f>(I1166-J1166)/10</f>
        <v>0</v>
      </c>
      <c s="157" r="L1166">
        <v>255</v>
      </c>
      <c s="157" r="M1166"/>
      <c s="157" r="N1166"/>
      <c t="s" s="157" r="O1166">
        <v>2532</v>
      </c>
    </row>
    <row customHeight="1" r="1167" ht="15.0">
      <c t="s" s="157" r="A1167">
        <v>315</v>
      </c>
      <c s="157" r="B1167">
        <v>56</v>
      </c>
      <c s="157" r="C1167">
        <v>496</v>
      </c>
      <c t="s" s="157" r="D1167">
        <v>2543</v>
      </c>
      <c t="s" s="157" r="E1167">
        <v>830</v>
      </c>
      <c t="str" s="157" r="F1167">
        <f>+BUMP PS TEMP OK</f>
        <v>#ERROR!:parse</v>
      </c>
      <c t="s" s="100" r="G1167">
        <v>2544</v>
      </c>
      <c t="s" s="100" r="H1167">
        <v>980</v>
      </c>
      <c s="100" r="I1167"/>
      <c s="100" r="J1167"/>
      <c s="157" r="K1167">
        <f>(I1167-J1167)/10</f>
        <v>0</v>
      </c>
      <c s="157" r="L1167">
        <v>255</v>
      </c>
      <c s="157" r="M1167"/>
      <c s="157" r="N1167"/>
      <c t="s" s="157" r="O1167">
        <v>2532</v>
      </c>
    </row>
    <row customHeight="1" r="1168" ht="15.0">
      <c t="s" s="157" r="A1168">
        <v>315</v>
      </c>
      <c s="157" r="B1168">
        <v>56</v>
      </c>
      <c s="157" r="C1168">
        <v>496</v>
      </c>
      <c t="s" s="157" r="D1168">
        <v>2545</v>
      </c>
      <c t="s" s="157" r="E1168">
        <v>830</v>
      </c>
      <c t="str" s="157" r="F1168">
        <f>+BUMP PS REM/LOC</f>
        <v>#ERROR!:parse</v>
      </c>
      <c t="s" s="100" r="G1168">
        <v>2546</v>
      </c>
      <c t="s" s="100" r="H1168">
        <v>2547</v>
      </c>
      <c s="100" r="I1168"/>
      <c s="100" r="J1168"/>
      <c s="157" r="K1168">
        <f>(I1168-J1168)/10</f>
        <v>0</v>
      </c>
      <c s="157" r="L1168">
        <v>255</v>
      </c>
      <c s="157" r="M1168"/>
      <c s="157" r="N1168"/>
      <c t="s" s="157" r="O1168">
        <v>2532</v>
      </c>
    </row>
    <row customHeight="1" r="1169" ht="15.0">
      <c t="s" s="157" r="A1169">
        <v>315</v>
      </c>
      <c s="157" r="B1169">
        <v>56</v>
      </c>
      <c s="157" r="C1169">
        <v>496</v>
      </c>
      <c t="s" s="157" r="D1169">
        <v>2548</v>
      </c>
      <c t="s" s="157" r="E1169">
        <v>830</v>
      </c>
      <c t="str" s="157" r="F1169">
        <f>+BUMP PS ON MON</f>
        <v>#ERROR!:parse</v>
      </c>
      <c t="s" s="100" r="G1169">
        <v>825</v>
      </c>
      <c t="s" s="100" r="H1169">
        <v>826</v>
      </c>
      <c s="100" r="I1169"/>
      <c s="100" r="J1169"/>
      <c s="157" r="K1169">
        <f>(I1169-J1169)/10</f>
        <v>0</v>
      </c>
      <c s="157" r="L1169">
        <v>255</v>
      </c>
      <c s="157" r="M1169"/>
      <c s="157" r="N1169"/>
      <c t="s" s="157" r="O1169">
        <v>2532</v>
      </c>
    </row>
    <row customHeight="1" r="1170" ht="15.0">
      <c t="s" s="157" r="A1170">
        <v>315</v>
      </c>
      <c s="157" r="B1170">
        <v>56</v>
      </c>
      <c s="157" r="C1170">
        <v>496</v>
      </c>
      <c t="s" s="157" r="D1170">
        <v>2549</v>
      </c>
      <c t="s" s="157" r="E1170">
        <v>830</v>
      </c>
      <c t="s" s="157" r="F1170">
        <v>2550</v>
      </c>
      <c t="s" s="100" r="G1170">
        <v>825</v>
      </c>
      <c t="s" s="100" r="H1170">
        <v>826</v>
      </c>
      <c s="100" r="I1170"/>
      <c s="100" r="J1170"/>
      <c s="157" r="K1170">
        <f>(I1170-J1170)/10</f>
        <v>0</v>
      </c>
      <c s="157" r="L1170">
        <v>255</v>
      </c>
      <c s="157" r="M1170"/>
      <c s="157" r="N1170"/>
      <c t="s" s="157" r="O1170">
        <v>2532</v>
      </c>
    </row>
    <row customHeight="1" r="1171" ht="15.0">
      <c t="s" s="157" r="A1171">
        <v>315</v>
      </c>
      <c s="157" r="B1171">
        <v>56</v>
      </c>
      <c s="157" r="C1171">
        <v>496</v>
      </c>
      <c t="s" s="157" r="D1171">
        <v>2551</v>
      </c>
      <c t="s" s="157" r="E1171">
        <v>830</v>
      </c>
      <c t="s" s="157" r="F1171">
        <v>2552</v>
      </c>
      <c t="s" s="100" r="G1171">
        <v>825</v>
      </c>
      <c t="s" s="100" r="H1171">
        <v>826</v>
      </c>
      <c s="100" r="I1171"/>
      <c s="100" r="J1171"/>
      <c s="157" r="K1171">
        <f>(I1171-J1171)/10</f>
        <v>0</v>
      </c>
      <c s="157" r="L1171">
        <v>255</v>
      </c>
      <c s="157" r="M1171"/>
      <c s="157" r="N1171"/>
      <c t="s" s="157" r="O1171">
        <v>2532</v>
      </c>
    </row>
    <row customHeight="1" r="1172" ht="15.0">
      <c t="s" s="157" r="A1172">
        <v>315</v>
      </c>
      <c s="157" r="B1172">
        <v>56</v>
      </c>
      <c s="157" r="C1172">
        <v>496</v>
      </c>
      <c t="s" s="157" r="D1172">
        <v>2553</v>
      </c>
      <c t="s" s="157" r="E1172">
        <v>830</v>
      </c>
      <c t="str" s="157" r="F1172">
        <f>-BUMP PS RDY MON</f>
        <v>#ERROR!:parse</v>
      </c>
      <c t="s" s="100" r="G1172">
        <v>847</v>
      </c>
      <c t="s" s="100" r="H1172">
        <v>848</v>
      </c>
      <c s="100" r="I1172"/>
      <c s="100" r="J1172"/>
      <c s="157" r="K1172">
        <f>(I1172-J1172)/10</f>
        <v>0</v>
      </c>
      <c s="157" r="L1172">
        <v>255</v>
      </c>
      <c s="157" r="M1172"/>
      <c s="157" r="N1172"/>
      <c t="s" s="157" r="O1172">
        <v>2532</v>
      </c>
    </row>
    <row customHeight="1" r="1173" ht="15.0">
      <c t="s" s="157" r="A1173">
        <v>315</v>
      </c>
      <c s="157" r="B1173">
        <v>56</v>
      </c>
      <c s="157" r="C1173">
        <v>496</v>
      </c>
      <c t="s" s="157" r="D1173">
        <v>2554</v>
      </c>
      <c t="s" s="157" r="E1173">
        <v>830</v>
      </c>
      <c t="str" s="157" r="F1173">
        <f>-BUMP PS TEMP OK</f>
        <v>#ERROR!:parse</v>
      </c>
      <c t="s" s="100" r="G1173">
        <v>2544</v>
      </c>
      <c t="s" s="100" r="H1173">
        <v>980</v>
      </c>
      <c s="100" r="I1173"/>
      <c s="100" r="J1173"/>
      <c s="157" r="K1173">
        <f>(I1173-J1173)/10</f>
        <v>0</v>
      </c>
      <c s="157" r="L1173">
        <v>255</v>
      </c>
      <c s="157" r="M1173"/>
      <c s="157" r="N1173"/>
      <c t="s" s="157" r="O1173">
        <v>2532</v>
      </c>
    </row>
    <row customHeight="1" r="1174" ht="15.0">
      <c t="s" s="157" r="A1174">
        <v>315</v>
      </c>
      <c s="157" r="B1174">
        <v>56</v>
      </c>
      <c s="157" r="C1174">
        <v>496</v>
      </c>
      <c t="s" s="157" r="D1174">
        <v>2555</v>
      </c>
      <c t="s" s="157" r="E1174">
        <v>830</v>
      </c>
      <c t="str" s="157" r="F1174">
        <f>-BUMP PS REM/LOC</f>
        <v>#ERROR!:parse</v>
      </c>
      <c t="s" s="100" r="G1174">
        <v>2546</v>
      </c>
      <c t="s" s="100" r="H1174">
        <v>2547</v>
      </c>
      <c s="100" r="I1174"/>
      <c s="100" r="J1174"/>
      <c s="157" r="K1174">
        <f>(I1174-J1174)/10</f>
        <v>0</v>
      </c>
      <c s="157" r="L1174">
        <v>255</v>
      </c>
      <c s="157" r="M1174"/>
      <c s="157" r="N1174"/>
      <c t="s" s="157" r="O1174">
        <v>2532</v>
      </c>
    </row>
    <row customHeight="1" r="1175" ht="15.0">
      <c t="s" s="157" r="A1175">
        <v>315</v>
      </c>
      <c s="157" r="B1175">
        <v>56</v>
      </c>
      <c s="157" r="C1175">
        <v>496</v>
      </c>
      <c t="s" s="157" r="D1175">
        <v>2556</v>
      </c>
      <c t="s" s="157" r="E1175">
        <v>830</v>
      </c>
      <c t="str" s="157" r="F1175">
        <f>-BUMP PS HV ON</f>
        <v>#ERROR!:parse</v>
      </c>
      <c t="s" s="100" r="G1175">
        <v>825</v>
      </c>
      <c t="s" s="100" r="H1175">
        <v>826</v>
      </c>
      <c s="100" r="I1175"/>
      <c s="100" r="J1175"/>
      <c s="157" r="K1175">
        <f>(I1175-J1175)/10</f>
        <v>0</v>
      </c>
      <c s="157" r="L1175">
        <v>255</v>
      </c>
      <c s="157" r="M1175"/>
      <c s="157" r="N1175"/>
      <c t="s" s="157" r="O1175">
        <v>2532</v>
      </c>
    </row>
    <row customHeight="1" r="1176" ht="15.0">
      <c t="s" s="157" r="A1176">
        <v>315</v>
      </c>
      <c s="157" r="B1176">
        <v>56</v>
      </c>
      <c s="157" r="C1176">
        <v>496</v>
      </c>
      <c t="s" s="157" r="D1176">
        <v>2557</v>
      </c>
      <c t="s" s="157" r="E1176">
        <v>830</v>
      </c>
      <c t="s" s="157" r="F1176">
        <v>2558</v>
      </c>
      <c t="s" s="100" r="G1176">
        <v>2559</v>
      </c>
      <c t="s" s="100" r="H1176">
        <v>980</v>
      </c>
      <c s="100" r="I1176"/>
      <c s="100" r="J1176"/>
      <c s="157" r="K1176">
        <f>(I1176-J1176)/10</f>
        <v>0</v>
      </c>
      <c s="157" r="L1176">
        <v>255</v>
      </c>
      <c s="157" r="M1176"/>
      <c s="157" r="N1176"/>
      <c t="s" s="157" r="O1176">
        <v>2532</v>
      </c>
    </row>
    <row customHeight="1" r="1177" ht="15.0">
      <c t="s" s="157" r="A1177">
        <v>315</v>
      </c>
      <c s="157" r="B1177">
        <v>56</v>
      </c>
      <c s="157" r="C1177">
        <v>496</v>
      </c>
      <c t="s" s="157" r="D1177">
        <v>2560</v>
      </c>
      <c t="s" s="157" r="E1177">
        <v>830</v>
      </c>
      <c t="s" s="157" r="F1177">
        <v>2561</v>
      </c>
      <c t="s" s="100" r="G1177">
        <v>1005</v>
      </c>
      <c t="s" s="100" r="H1177">
        <v>1006</v>
      </c>
      <c s="100" r="I1177"/>
      <c s="100" r="J1177"/>
      <c s="157" r="K1177">
        <f>(I1177-J1177)/10</f>
        <v>0</v>
      </c>
      <c s="157" r="L1177">
        <v>255</v>
      </c>
      <c s="157" r="M1177"/>
      <c s="157" r="N1177"/>
      <c t="s" s="157" r="O1177">
        <v>2532</v>
      </c>
    </row>
    <row customHeight="1" r="1178" ht="15.0">
      <c s="157" r="A1178"/>
      <c s="157" r="B1178"/>
      <c s="157" r="C1178"/>
      <c s="157" r="D1178"/>
      <c s="157" r="E1178"/>
      <c s="157" r="F1178"/>
      <c s="100" r="G1178"/>
      <c s="100" r="H1178"/>
      <c s="100" r="I1178"/>
      <c s="100" r="J1178"/>
      <c s="157" r="K1178">
        <f>(I1178-J1178)/10</f>
        <v>0</v>
      </c>
      <c s="157" r="L1178"/>
      <c s="157" r="M1178"/>
      <c s="157" r="N1178"/>
      <c s="157" r="O1178"/>
    </row>
    <row customHeight="1" r="1179" ht="15.0">
      <c t="s" s="157" r="A1179">
        <v>321</v>
      </c>
      <c s="157" r="B1179">
        <v>57</v>
      </c>
      <c s="157" r="C1179">
        <v>497</v>
      </c>
      <c t="s" s="157" r="D1179">
        <v>2562</v>
      </c>
      <c t="s" s="157" r="E1179">
        <v>802</v>
      </c>
      <c t="s" s="157" r="F1179">
        <v>2011</v>
      </c>
      <c s="100" r="G1179">
        <v>0</v>
      </c>
      <c s="100" r="H1179">
        <v>1935</v>
      </c>
      <c s="100" r="I1179">
        <v>4794</v>
      </c>
      <c s="100" r="J1179">
        <v>0</v>
      </c>
      <c s="157" r="K1179">
        <f>(I1179-J1179)/10</f>
        <v>479.4</v>
      </c>
      <c s="157" r="L1179">
        <v>1912.32</v>
      </c>
      <c s="157" r="M1179"/>
      <c s="157" r="N1179"/>
      <c t="s" s="157" r="O1179">
        <v>2563</v>
      </c>
    </row>
    <row customHeight="1" r="1180" ht="15.0">
      <c t="s" s="157" r="A1180">
        <v>321</v>
      </c>
      <c s="157" r="B1180">
        <v>57</v>
      </c>
      <c s="157" r="C1180">
        <v>497</v>
      </c>
      <c t="s" s="157" r="D1180">
        <v>2564</v>
      </c>
      <c t="s" s="157" r="E1180">
        <v>802</v>
      </c>
      <c t="s" s="157" r="F1180">
        <v>2011</v>
      </c>
      <c s="100" r="G1180">
        <v>0</v>
      </c>
      <c s="100" r="H1180">
        <v>4390</v>
      </c>
      <c s="100" r="I1180">
        <v>5915</v>
      </c>
      <c s="100" r="J1180">
        <v>0</v>
      </c>
      <c s="157" r="K1180">
        <f>(I1180-J1180)/10</f>
        <v>591.5</v>
      </c>
      <c s="157" r="L1180">
        <v>3732.286</v>
      </c>
      <c s="157" r="M1180"/>
      <c s="157" r="N1180"/>
      <c t="s" s="157" r="O1180">
        <v>2563</v>
      </c>
    </row>
    <row customHeight="1" r="1181" ht="15.0">
      <c t="s" s="157" r="A1181">
        <v>321</v>
      </c>
      <c s="157" r="B1181">
        <v>57</v>
      </c>
      <c s="157" r="C1181">
        <v>497</v>
      </c>
      <c t="s" s="157" r="D1181">
        <v>2565</v>
      </c>
      <c t="s" s="157" r="E1181">
        <v>814</v>
      </c>
      <c t="s" s="157" r="F1181">
        <v>2013</v>
      </c>
      <c s="100" r="G1181">
        <v>-5000</v>
      </c>
      <c s="100" r="H1181">
        <v>4500</v>
      </c>
      <c s="100" r="I1181">
        <v>5000</v>
      </c>
      <c s="100" r="J1181">
        <v>0</v>
      </c>
      <c s="157" r="K1181">
        <f>(I1181-J1181)/10</f>
        <v>500</v>
      </c>
      <c s="157" r="L1181">
        <v>-5006.159</v>
      </c>
      <c s="157" r="M1181"/>
      <c s="157" r="N1181"/>
      <c t="s" s="157" r="O1181">
        <v>2532</v>
      </c>
    </row>
    <row customHeight="1" r="1182" ht="15.0">
      <c t="s" s="157" r="A1182">
        <v>321</v>
      </c>
      <c s="157" r="B1182">
        <v>57</v>
      </c>
      <c s="157" r="C1182">
        <v>497</v>
      </c>
      <c t="s" s="157" r="D1182">
        <v>2566</v>
      </c>
      <c t="s" s="157" r="E1182">
        <v>814</v>
      </c>
      <c t="s" s="157" r="F1182">
        <v>2013</v>
      </c>
      <c s="100" r="G1182">
        <v>-5000</v>
      </c>
      <c s="100" r="H1182">
        <v>4500</v>
      </c>
      <c s="100" r="I1182">
        <v>5000</v>
      </c>
      <c s="100" r="J1182">
        <v>0</v>
      </c>
      <c s="157" r="K1182">
        <f>(I1182-J1182)/10</f>
        <v>500</v>
      </c>
      <c s="157" r="L1182">
        <v>-5007.243</v>
      </c>
      <c s="157" r="M1182"/>
      <c s="157" r="N1182"/>
      <c t="s" s="157" r="O1182">
        <v>2532</v>
      </c>
    </row>
    <row customHeight="1" r="1183" ht="15.0">
      <c t="s" s="157" r="A1183">
        <v>321</v>
      </c>
      <c s="157" r="B1183">
        <v>57</v>
      </c>
      <c s="157" r="C1183">
        <v>497</v>
      </c>
      <c t="s" s="157" r="D1183">
        <v>2567</v>
      </c>
      <c t="s" s="157" r="E1183">
        <v>823</v>
      </c>
      <c t="s" s="157" r="F1183">
        <v>2069</v>
      </c>
      <c t="s" s="100" r="G1183">
        <v>825</v>
      </c>
      <c t="s" s="100" r="H1183">
        <v>826</v>
      </c>
      <c s="100" r="I1183"/>
      <c s="100" r="J1183"/>
      <c s="157" r="K1183">
        <f>(I1183-J1183)/10</f>
        <v>0</v>
      </c>
      <c s="157" r="L1183">
        <v>255</v>
      </c>
      <c s="157" r="M1183"/>
      <c s="157" r="N1183"/>
      <c t="s" s="157" r="O1183">
        <v>2532</v>
      </c>
    </row>
    <row customHeight="1" r="1184" ht="15.0">
      <c t="s" s="157" r="A1184">
        <v>321</v>
      </c>
      <c s="157" r="B1184">
        <v>57</v>
      </c>
      <c s="157" r="C1184">
        <v>497</v>
      </c>
      <c t="s" s="157" r="D1184">
        <v>2568</v>
      </c>
      <c t="s" s="157" r="E1184">
        <v>823</v>
      </c>
      <c t="s" s="157" r="F1184">
        <v>2069</v>
      </c>
      <c t="s" s="100" r="G1184">
        <v>825</v>
      </c>
      <c t="s" s="100" r="H1184">
        <v>826</v>
      </c>
      <c s="100" r="I1184"/>
      <c s="100" r="J1184"/>
      <c s="157" r="K1184">
        <f>(I1184-J1184)/10</f>
        <v>0</v>
      </c>
      <c s="157" r="L1184">
        <v>255</v>
      </c>
      <c s="157" r="M1184"/>
      <c s="157" r="N1184"/>
      <c t="s" s="157" r="O1184">
        <v>2532</v>
      </c>
    </row>
    <row customHeight="1" r="1185" ht="15.0">
      <c t="s" s="157" r="A1185">
        <v>321</v>
      </c>
      <c s="157" r="B1185">
        <v>57</v>
      </c>
      <c s="157" r="C1185">
        <v>497</v>
      </c>
      <c t="s" s="157" r="D1185">
        <v>2569</v>
      </c>
      <c t="s" s="157" r="E1185">
        <v>823</v>
      </c>
      <c t="s" s="157" r="F1185">
        <v>2536</v>
      </c>
      <c t="s" s="100" r="G1185">
        <v>825</v>
      </c>
      <c t="s" s="100" r="H1185">
        <v>826</v>
      </c>
      <c s="100" r="I1185"/>
      <c s="100" r="J1185"/>
      <c s="157" r="K1185">
        <f>(I1185-J1185)/10</f>
        <v>0</v>
      </c>
      <c s="157" r="L1185">
        <v>255</v>
      </c>
      <c s="157" r="M1185"/>
      <c s="157" r="N1185"/>
      <c t="s" s="157" r="O1185">
        <v>2532</v>
      </c>
    </row>
    <row customHeight="1" r="1186" ht="15.0">
      <c t="s" s="157" r="A1186">
        <v>321</v>
      </c>
      <c s="157" r="B1186">
        <v>57</v>
      </c>
      <c s="157" r="C1186">
        <v>497</v>
      </c>
      <c t="s" s="157" r="D1186">
        <v>2570</v>
      </c>
      <c t="s" s="157" r="E1186">
        <v>823</v>
      </c>
      <c t="s" s="157" r="F1186">
        <v>2536</v>
      </c>
      <c t="s" s="100" r="G1186">
        <v>825</v>
      </c>
      <c t="s" s="100" r="H1186">
        <v>826</v>
      </c>
      <c s="100" r="I1186"/>
      <c s="100" r="J1186"/>
      <c s="157" r="K1186">
        <f>(I1186-J1186)/10</f>
        <v>0</v>
      </c>
      <c s="157" r="L1186">
        <v>255</v>
      </c>
      <c s="157" r="M1186"/>
      <c s="157" r="N1186"/>
      <c t="s" s="157" r="O1186">
        <v>2532</v>
      </c>
    </row>
    <row customHeight="1" r="1187" ht="15.0">
      <c t="s" s="157" r="A1187">
        <v>321</v>
      </c>
      <c s="157" r="B1187">
        <v>57</v>
      </c>
      <c s="157" r="C1187">
        <v>497</v>
      </c>
      <c t="s" s="157" r="D1187">
        <v>2571</v>
      </c>
      <c t="s" s="157" r="E1187">
        <v>830</v>
      </c>
      <c t="s" s="157" r="F1187">
        <v>2572</v>
      </c>
      <c t="s" s="100" r="G1187">
        <v>825</v>
      </c>
      <c t="s" s="100" r="H1187">
        <v>826</v>
      </c>
      <c s="100" r="I1187"/>
      <c s="100" r="J1187"/>
      <c s="157" r="K1187">
        <f>(I1187-J1187)/10</f>
        <v>0</v>
      </c>
      <c s="157" r="L1187">
        <v>255</v>
      </c>
      <c s="157" r="M1187"/>
      <c s="157" r="N1187"/>
      <c t="s" s="157" r="O1187">
        <v>2532</v>
      </c>
    </row>
    <row customHeight="1" r="1188" ht="15.0">
      <c t="s" s="157" r="A1188">
        <v>321</v>
      </c>
      <c s="157" r="B1188">
        <v>57</v>
      </c>
      <c s="157" r="C1188">
        <v>497</v>
      </c>
      <c t="s" s="157" r="D1188">
        <v>2573</v>
      </c>
      <c t="s" s="157" r="E1188">
        <v>830</v>
      </c>
      <c t="s" s="157" r="F1188">
        <v>2574</v>
      </c>
      <c t="s" s="100" r="G1188">
        <v>2575</v>
      </c>
      <c t="s" s="100" r="H1188">
        <v>980</v>
      </c>
      <c s="100" r="I1188"/>
      <c s="100" r="J1188"/>
      <c s="157" r="K1188">
        <f>(I1188-J1188)/10</f>
        <v>0</v>
      </c>
      <c s="157" r="L1188">
        <v>255</v>
      </c>
      <c s="157" r="M1188"/>
      <c s="157" r="N1188"/>
      <c t="s" s="157" r="O1188">
        <v>2532</v>
      </c>
    </row>
    <row customHeight="1" r="1189" ht="15.0">
      <c t="s" s="157" r="A1189">
        <v>321</v>
      </c>
      <c s="157" r="B1189">
        <v>57</v>
      </c>
      <c s="157" r="C1189">
        <v>497</v>
      </c>
      <c t="s" s="157" r="D1189">
        <v>2576</v>
      </c>
      <c t="s" s="157" r="E1189">
        <v>830</v>
      </c>
      <c t="s" s="157" r="F1189">
        <v>2577</v>
      </c>
      <c t="s" s="100" r="G1189">
        <v>825</v>
      </c>
      <c t="s" s="100" r="H1189">
        <v>826</v>
      </c>
      <c s="100" r="I1189"/>
      <c s="100" r="J1189"/>
      <c s="157" r="K1189">
        <f>(I1189-J1189)/10</f>
        <v>0</v>
      </c>
      <c s="157" r="L1189">
        <v>255</v>
      </c>
      <c s="157" r="M1189"/>
      <c s="157" r="N1189"/>
      <c t="s" s="157" r="O1189">
        <v>2532</v>
      </c>
    </row>
    <row customHeight="1" r="1190" ht="15.0">
      <c t="s" s="157" r="A1190">
        <v>321</v>
      </c>
      <c s="157" r="B1190">
        <v>57</v>
      </c>
      <c s="157" r="C1190">
        <v>497</v>
      </c>
      <c t="s" s="157" r="D1190">
        <v>2578</v>
      </c>
      <c t="s" s="157" r="E1190">
        <v>830</v>
      </c>
      <c t="s" s="157" r="F1190">
        <v>2579</v>
      </c>
      <c t="s" s="100" r="G1190">
        <v>2580</v>
      </c>
      <c t="s" s="100" r="H1190">
        <v>848</v>
      </c>
      <c s="100" r="I1190"/>
      <c s="100" r="J1190"/>
      <c s="157" r="K1190">
        <f>(I1190-J1190)/10</f>
        <v>0</v>
      </c>
      <c s="157" r="L1190">
        <v>255</v>
      </c>
      <c s="157" r="M1190"/>
      <c s="157" r="N1190"/>
      <c t="s" s="157" r="O1190">
        <v>2532</v>
      </c>
    </row>
    <row customHeight="1" r="1191" ht="15.0">
      <c t="s" s="157" r="A1191">
        <v>321</v>
      </c>
      <c s="157" r="B1191">
        <v>57</v>
      </c>
      <c s="157" r="C1191">
        <v>497</v>
      </c>
      <c t="s" s="157" r="D1191">
        <v>2581</v>
      </c>
      <c t="s" s="157" r="E1191">
        <v>830</v>
      </c>
      <c t="s" s="157" r="F1191">
        <v>2582</v>
      </c>
      <c t="s" s="100" r="G1191">
        <v>2575</v>
      </c>
      <c t="s" s="100" r="H1191">
        <v>980</v>
      </c>
      <c s="100" r="I1191"/>
      <c s="100" r="J1191"/>
      <c s="157" r="K1191">
        <f>(I1191-J1191)/10</f>
        <v>0</v>
      </c>
      <c s="157" r="L1191">
        <v>255</v>
      </c>
      <c s="157" r="M1191"/>
      <c s="157" r="N1191"/>
      <c t="s" s="157" r="O1191">
        <v>2532</v>
      </c>
    </row>
    <row customHeight="1" r="1192" ht="15.0">
      <c t="s" s="157" r="A1192">
        <v>321</v>
      </c>
      <c s="157" r="B1192">
        <v>57</v>
      </c>
      <c s="157" r="C1192">
        <v>497</v>
      </c>
      <c t="s" s="157" r="D1192">
        <v>2583</v>
      </c>
      <c t="s" s="157" r="E1192">
        <v>830</v>
      </c>
      <c t="s" s="157" r="F1192">
        <v>2584</v>
      </c>
      <c t="s" s="100" r="G1192">
        <v>2546</v>
      </c>
      <c t="s" s="100" r="H1192">
        <v>2547</v>
      </c>
      <c s="100" r="I1192"/>
      <c s="100" r="J1192"/>
      <c s="157" r="K1192">
        <f>(I1192-J1192)/10</f>
        <v>0</v>
      </c>
      <c s="157" r="L1192">
        <v>255</v>
      </c>
      <c s="157" r="M1192"/>
      <c s="157" r="N1192"/>
      <c t="s" s="157" r="O1192">
        <v>2532</v>
      </c>
    </row>
    <row customHeight="1" r="1193" ht="15.0">
      <c t="s" s="157" r="A1193">
        <v>321</v>
      </c>
      <c s="157" r="B1193">
        <v>57</v>
      </c>
      <c s="157" r="C1193">
        <v>497</v>
      </c>
      <c t="s" s="157" r="D1193">
        <v>2585</v>
      </c>
      <c t="s" s="157" r="E1193">
        <v>830</v>
      </c>
      <c t="s" s="157" r="F1193">
        <v>2586</v>
      </c>
      <c t="s" s="100" r="G1193">
        <v>825</v>
      </c>
      <c t="s" s="100" r="H1193">
        <v>826</v>
      </c>
      <c s="100" r="I1193"/>
      <c s="100" r="J1193"/>
      <c s="157" r="K1193">
        <f>(I1193-J1193)/10</f>
        <v>0</v>
      </c>
      <c s="157" r="L1193">
        <v>255</v>
      </c>
      <c s="157" r="M1193"/>
      <c s="157" r="N1193"/>
      <c t="s" s="157" r="O1193">
        <v>2532</v>
      </c>
    </row>
    <row customHeight="1" r="1194" ht="15.0">
      <c t="s" s="157" r="A1194">
        <v>321</v>
      </c>
      <c s="157" r="B1194">
        <v>57</v>
      </c>
      <c s="157" r="C1194">
        <v>497</v>
      </c>
      <c t="s" s="157" r="D1194">
        <v>2587</v>
      </c>
      <c t="s" s="157" r="E1194">
        <v>830</v>
      </c>
      <c t="s" s="157" r="F1194">
        <v>2588</v>
      </c>
      <c t="s" s="100" r="G1194">
        <v>825</v>
      </c>
      <c t="s" s="100" r="H1194">
        <v>826</v>
      </c>
      <c s="100" r="I1194"/>
      <c s="100" r="J1194"/>
      <c s="157" r="K1194">
        <f>(I1194-J1194)/10</f>
        <v>0</v>
      </c>
      <c s="157" r="L1194">
        <v>255</v>
      </c>
      <c s="157" r="M1194"/>
      <c s="157" r="N1194"/>
      <c t="s" s="157" r="O1194">
        <v>2532</v>
      </c>
    </row>
    <row customHeight="1" r="1195" ht="15.0">
      <c t="s" s="157" r="A1195">
        <v>321</v>
      </c>
      <c s="157" r="B1195">
        <v>57</v>
      </c>
      <c s="157" r="C1195">
        <v>497</v>
      </c>
      <c t="s" s="157" r="D1195">
        <v>2589</v>
      </c>
      <c t="s" s="157" r="E1195">
        <v>830</v>
      </c>
      <c t="s" s="157" r="F1195">
        <v>2590</v>
      </c>
      <c t="s" s="100" r="G1195">
        <v>2575</v>
      </c>
      <c t="s" s="100" r="H1195">
        <v>980</v>
      </c>
      <c s="100" r="I1195"/>
      <c s="100" r="J1195"/>
      <c s="157" r="K1195">
        <f>(I1195-J1195)/10</f>
        <v>0</v>
      </c>
      <c s="157" r="L1195">
        <v>255</v>
      </c>
      <c s="157" r="M1195"/>
      <c s="157" r="N1195"/>
      <c t="s" s="157" r="O1195">
        <v>2532</v>
      </c>
    </row>
    <row customHeight="1" r="1196" ht="15.0">
      <c t="s" s="157" r="A1196">
        <v>321</v>
      </c>
      <c s="157" r="B1196">
        <v>57</v>
      </c>
      <c s="157" r="C1196">
        <v>497</v>
      </c>
      <c t="s" s="157" r="D1196">
        <v>2591</v>
      </c>
      <c t="s" s="157" r="E1196">
        <v>830</v>
      </c>
      <c t="s" s="157" r="F1196">
        <v>2592</v>
      </c>
      <c t="s" s="100" r="G1196">
        <v>825</v>
      </c>
      <c t="s" s="100" r="H1196">
        <v>826</v>
      </c>
      <c s="100" r="I1196"/>
      <c s="100" r="J1196"/>
      <c s="157" r="K1196">
        <f>(I1196-J1196)/10</f>
        <v>0</v>
      </c>
      <c s="157" r="L1196">
        <v>255</v>
      </c>
      <c s="157" r="M1196"/>
      <c s="157" r="N1196"/>
      <c t="s" s="157" r="O1196">
        <v>2532</v>
      </c>
    </row>
    <row customHeight="1" r="1197" ht="15.0">
      <c t="s" s="157" r="A1197">
        <v>321</v>
      </c>
      <c s="157" r="B1197">
        <v>57</v>
      </c>
      <c s="157" r="C1197">
        <v>497</v>
      </c>
      <c t="s" s="157" r="D1197">
        <v>2593</v>
      </c>
      <c t="s" s="157" r="E1197">
        <v>830</v>
      </c>
      <c t="s" s="157" r="F1197">
        <v>2594</v>
      </c>
      <c t="s" s="100" r="G1197">
        <v>2580</v>
      </c>
      <c t="s" s="100" r="H1197">
        <v>848</v>
      </c>
      <c s="100" r="I1197"/>
      <c s="100" r="J1197"/>
      <c s="157" r="K1197">
        <f>(I1197-J1197)/10</f>
        <v>0</v>
      </c>
      <c s="157" r="L1197">
        <v>255</v>
      </c>
      <c s="157" r="M1197"/>
      <c s="157" r="N1197"/>
      <c t="s" s="157" r="O1197">
        <v>2532</v>
      </c>
    </row>
    <row customHeight="1" r="1198" ht="15.0">
      <c t="s" s="157" r="A1198">
        <v>321</v>
      </c>
      <c s="157" r="B1198">
        <v>57</v>
      </c>
      <c s="157" r="C1198">
        <v>497</v>
      </c>
      <c t="s" s="157" r="D1198">
        <v>2595</v>
      </c>
      <c t="s" s="157" r="E1198">
        <v>830</v>
      </c>
      <c t="s" s="157" r="F1198">
        <v>2596</v>
      </c>
      <c t="s" s="100" r="G1198">
        <v>2575</v>
      </c>
      <c t="s" s="100" r="H1198">
        <v>980</v>
      </c>
      <c s="100" r="I1198"/>
      <c s="100" r="J1198"/>
      <c s="157" r="K1198">
        <f>(I1198-J1198)/10</f>
        <v>0</v>
      </c>
      <c s="157" r="L1198">
        <v>255</v>
      </c>
      <c s="157" r="M1198"/>
      <c s="157" r="N1198"/>
      <c t="s" s="157" r="O1198">
        <v>2532</v>
      </c>
    </row>
    <row customHeight="1" r="1199" ht="15.0">
      <c t="s" s="157" r="A1199">
        <v>321</v>
      </c>
      <c s="157" r="B1199">
        <v>57</v>
      </c>
      <c s="157" r="C1199">
        <v>497</v>
      </c>
      <c t="s" s="157" r="D1199">
        <v>2597</v>
      </c>
      <c t="s" s="157" r="E1199">
        <v>830</v>
      </c>
      <c t="s" s="157" r="F1199">
        <v>2598</v>
      </c>
      <c t="s" s="100" r="G1199">
        <v>980</v>
      </c>
      <c t="s" s="100" r="H1199">
        <v>1791</v>
      </c>
      <c s="100" r="I1199"/>
      <c s="100" r="J1199"/>
      <c s="157" r="K1199">
        <f>(I1199-J1199)/10</f>
        <v>0</v>
      </c>
      <c s="157" r="L1199">
        <v>0</v>
      </c>
      <c s="157" r="M1199"/>
      <c s="157" r="N1199"/>
      <c t="s" s="157" r="O1199">
        <v>2532</v>
      </c>
    </row>
    <row customHeight="1" r="1200" ht="15.0">
      <c t="s" s="157" r="A1200">
        <v>321</v>
      </c>
      <c s="157" r="B1200">
        <v>57</v>
      </c>
      <c s="157" r="C1200">
        <v>497</v>
      </c>
      <c t="s" s="157" r="D1200">
        <v>2599</v>
      </c>
      <c t="s" s="157" r="E1200">
        <v>830</v>
      </c>
      <c t="s" s="157" r="F1200">
        <v>2600</v>
      </c>
      <c t="s" s="100" r="G1200">
        <v>825</v>
      </c>
      <c t="s" s="100" r="H1200">
        <v>826</v>
      </c>
      <c s="100" r="I1200"/>
      <c s="100" r="J1200"/>
      <c s="157" r="K1200">
        <f>(I1200-J1200)/10</f>
        <v>0</v>
      </c>
      <c s="157" r="L1200">
        <v>255</v>
      </c>
      <c s="157" r="M1200"/>
      <c s="157" r="N1200"/>
      <c t="s" s="157" r="O1200">
        <v>2532</v>
      </c>
    </row>
    <row customHeight="1" r="1201" ht="15.0">
      <c t="s" s="157" r="A1201">
        <v>321</v>
      </c>
      <c s="157" r="B1201">
        <v>57</v>
      </c>
      <c s="157" r="C1201">
        <v>497</v>
      </c>
      <c t="s" s="157" r="D1201">
        <v>2601</v>
      </c>
      <c t="s" s="157" r="E1201">
        <v>830</v>
      </c>
      <c t="s" s="157" r="F1201">
        <v>2602</v>
      </c>
      <c t="s" s="100" r="G1201">
        <v>2575</v>
      </c>
      <c t="s" s="100" r="H1201">
        <v>826</v>
      </c>
      <c s="100" r="I1201"/>
      <c s="100" r="J1201"/>
      <c s="157" r="K1201">
        <f>(I1201-J1201)/10</f>
        <v>0</v>
      </c>
      <c s="157" r="L1201">
        <v>255</v>
      </c>
      <c s="157" r="M1201"/>
      <c s="157" r="N1201"/>
      <c t="s" s="157" r="O1201">
        <v>2532</v>
      </c>
    </row>
    <row customHeight="1" r="1202" ht="15.0">
      <c s="157" r="A1202"/>
      <c s="157" r="B1202"/>
      <c s="157" r="C1202"/>
      <c s="157" r="D1202"/>
      <c s="157" r="E1202"/>
      <c s="157" r="F1202"/>
      <c s="100" r="G1202"/>
      <c s="100" r="H1202"/>
      <c s="100" r="I1202"/>
      <c s="100" r="J1202"/>
      <c s="157" r="K1202">
        <f>(I1202-J1202)/10</f>
        <v>0</v>
      </c>
      <c s="157" r="L1202"/>
      <c s="157" r="M1202"/>
      <c s="157" r="N1202"/>
      <c s="157" r="O1202"/>
    </row>
    <row customHeight="1" r="1203" ht="15.0">
      <c t="s" s="157" r="A1203">
        <v>325</v>
      </c>
      <c s="157" r="B1203">
        <v>58</v>
      </c>
      <c s="157" r="C1203">
        <v>508</v>
      </c>
      <c t="s" s="157" r="D1203">
        <v>329</v>
      </c>
      <c t="s" s="157" r="E1203">
        <v>814</v>
      </c>
      <c t="s" s="157" r="F1203">
        <v>1959</v>
      </c>
      <c s="100" r="G1203">
        <v>-1</v>
      </c>
      <c s="100" r="H1203">
        <v>0</v>
      </c>
      <c s="100" r="I1203">
        <v>1</v>
      </c>
      <c s="100" r="J1203">
        <v>0</v>
      </c>
      <c s="157" r="K1203">
        <f>(I1203-J1203)/10</f>
        <v>0.1</v>
      </c>
      <c s="157" r="L1203"/>
      <c s="157" r="M1203"/>
      <c s="157" r="N1203"/>
      <c s="157" r="O1203"/>
    </row>
    <row customHeight="1" r="1204" ht="15.0">
      <c s="157" r="A1204"/>
      <c s="157" r="B1204"/>
      <c s="157" r="C1204"/>
      <c s="157" r="D1204"/>
      <c s="157" r="E1204"/>
      <c s="157" r="F1204"/>
      <c s="100" r="G1204"/>
      <c s="100" r="H1204"/>
      <c s="100" r="I1204"/>
      <c s="100" r="J1204"/>
      <c s="157" r="K1204">
        <f>(I1204-J1204)/10</f>
        <v>0</v>
      </c>
      <c s="157" r="L1204"/>
      <c s="157" r="M1204"/>
      <c s="157" r="N1204"/>
      <c s="157" r="O1204"/>
    </row>
    <row customHeight="1" r="1205" ht="15.0">
      <c t="s" s="157" r="A1205">
        <v>331</v>
      </c>
      <c s="157" r="B1205">
        <v>60</v>
      </c>
      <c s="157" r="C1205">
        <v>509</v>
      </c>
      <c t="s" s="157" r="D1205">
        <v>338</v>
      </c>
      <c t="s" s="157" r="E1205">
        <v>814</v>
      </c>
      <c t="s" s="157" r="F1205">
        <v>1959</v>
      </c>
      <c s="100" r="G1205">
        <v>-10</v>
      </c>
      <c s="100" r="H1205">
        <v>10</v>
      </c>
      <c s="100" r="I1205">
        <v>10</v>
      </c>
      <c s="100" r="J1205">
        <v>0</v>
      </c>
      <c s="157" r="K1205">
        <f>(I1205-J1205)/10</f>
        <v>1</v>
      </c>
      <c s="157" r="L1205"/>
      <c s="157" r="M1205"/>
      <c s="157" r="N1205"/>
      <c s="157" r="O1205"/>
    </row>
    <row customHeight="1" r="1206" ht="15.0">
      <c t="s" s="157" r="A1206">
        <v>331</v>
      </c>
      <c s="157" r="B1206">
        <v>60</v>
      </c>
      <c s="157" r="C1206">
        <v>509</v>
      </c>
      <c t="s" s="157" r="D1206">
        <v>339</v>
      </c>
      <c t="s" s="157" r="E1206">
        <v>814</v>
      </c>
      <c t="s" s="157" r="F1206">
        <v>1959</v>
      </c>
      <c s="100" r="G1206">
        <v>-10</v>
      </c>
      <c s="100" r="H1206">
        <v>10</v>
      </c>
      <c s="100" r="I1206">
        <v>10</v>
      </c>
      <c s="100" r="J1206">
        <v>0</v>
      </c>
      <c s="157" r="K1206">
        <f>(I1206-J1206)/10</f>
        <v>1</v>
      </c>
      <c s="157" r="L1206"/>
      <c s="157" r="M1206"/>
      <c s="157" r="N1206"/>
      <c s="157" r="O1206"/>
    </row>
    <row customHeight="1" r="1207" ht="15.0">
      <c t="s" s="157" r="A1207">
        <v>331</v>
      </c>
      <c s="157" r="B1207">
        <v>60</v>
      </c>
      <c s="157" r="C1207">
        <v>509</v>
      </c>
      <c t="s" s="157" r="D1207">
        <v>340</v>
      </c>
      <c t="s" s="157" r="E1207">
        <v>814</v>
      </c>
      <c t="s" s="157" r="F1207">
        <v>1959</v>
      </c>
      <c s="100" r="G1207">
        <v>-10</v>
      </c>
      <c s="100" r="H1207">
        <v>10</v>
      </c>
      <c s="100" r="I1207">
        <v>10</v>
      </c>
      <c s="100" r="J1207">
        <v>0</v>
      </c>
      <c s="157" r="K1207">
        <f>(I1207-J1207)/10</f>
        <v>1</v>
      </c>
      <c s="157" r="L1207"/>
      <c s="157" r="M1207"/>
      <c s="157" r="N1207"/>
      <c s="157" r="O1207"/>
    </row>
    <row customHeight="1" r="1208" ht="15.0">
      <c t="s" s="157" r="A1208">
        <v>331</v>
      </c>
      <c s="157" r="B1208">
        <v>60</v>
      </c>
      <c s="157" r="C1208">
        <v>509</v>
      </c>
      <c t="s" s="157" r="D1208">
        <v>341</v>
      </c>
      <c t="s" s="157" r="E1208">
        <v>814</v>
      </c>
      <c t="s" s="157" r="F1208">
        <v>1959</v>
      </c>
      <c s="100" r="G1208">
        <v>-10</v>
      </c>
      <c s="100" r="H1208">
        <v>10</v>
      </c>
      <c s="100" r="I1208">
        <v>10</v>
      </c>
      <c s="100" r="J1208">
        <v>0</v>
      </c>
      <c s="157" r="K1208">
        <f>(I1208-J1208)/10</f>
        <v>1</v>
      </c>
      <c s="157" r="L1208"/>
      <c s="157" r="M1208"/>
      <c s="157" r="N1208"/>
      <c s="157" r="O1208"/>
    </row>
    <row customHeight="1" r="1209" ht="15.0">
      <c t="s" s="157" r="A1209">
        <v>331</v>
      </c>
      <c s="157" r="B1209">
        <v>61</v>
      </c>
      <c s="157" r="C1209">
        <v>509</v>
      </c>
      <c t="s" s="157" r="D1209">
        <v>349</v>
      </c>
      <c t="s" s="157" r="E1209">
        <v>814</v>
      </c>
      <c t="s" s="157" r="F1209">
        <v>1959</v>
      </c>
      <c s="100" r="G1209">
        <v>-10</v>
      </c>
      <c s="100" r="H1209">
        <v>10</v>
      </c>
      <c s="100" r="I1209">
        <v>10</v>
      </c>
      <c s="100" r="J1209">
        <v>0</v>
      </c>
      <c s="157" r="K1209">
        <f>(I1209-J1209)/10</f>
        <v>1</v>
      </c>
      <c s="157" r="L1209"/>
      <c s="157" r="M1209"/>
      <c s="157" r="N1209"/>
      <c s="157" r="O1209"/>
    </row>
    <row customHeight="1" r="1210" ht="15.0">
      <c t="s" s="157" r="A1210">
        <v>331</v>
      </c>
      <c s="157" r="B1210">
        <v>61</v>
      </c>
      <c s="157" r="C1210">
        <v>509</v>
      </c>
      <c t="s" s="157" r="D1210">
        <v>350</v>
      </c>
      <c t="s" s="157" r="E1210">
        <v>814</v>
      </c>
      <c t="s" s="157" r="F1210">
        <v>1959</v>
      </c>
      <c s="100" r="G1210">
        <v>-10</v>
      </c>
      <c s="100" r="H1210">
        <v>10</v>
      </c>
      <c s="100" r="I1210">
        <v>10</v>
      </c>
      <c s="100" r="J1210">
        <v>0</v>
      </c>
      <c s="157" r="K1210">
        <f>(I1210-J1210)/10</f>
        <v>1</v>
      </c>
      <c s="157" r="L1210"/>
      <c s="157" r="M1210"/>
      <c s="157" r="N1210"/>
      <c s="157" r="O1210"/>
    </row>
    <row customHeight="1" r="1211" ht="15.0">
      <c t="s" s="157" r="A1211">
        <v>331</v>
      </c>
      <c s="157" r="B1211">
        <v>59</v>
      </c>
      <c s="157" r="C1211">
        <v>509</v>
      </c>
      <c t="s" s="157" r="D1211">
        <v>2603</v>
      </c>
      <c t="s" s="157" r="E1211">
        <v>823</v>
      </c>
      <c t="s" s="157" r="F1211">
        <v>2419</v>
      </c>
      <c t="s" s="100" r="G1211">
        <v>825</v>
      </c>
      <c t="s" s="100" r="H1211">
        <v>826</v>
      </c>
      <c s="100" r="I1211"/>
      <c s="100" r="J1211"/>
      <c s="157" r="K1211">
        <f>(I1211-J1211)/10</f>
        <v>0</v>
      </c>
      <c s="157" r="L1211">
        <v>0</v>
      </c>
      <c s="157" r="M1211"/>
      <c s="157" r="N1211"/>
      <c s="157" r="O1211"/>
    </row>
    <row customHeight="1" r="1212" ht="15.0">
      <c t="s" s="157" r="A1212">
        <v>331</v>
      </c>
      <c s="157" r="B1212">
        <v>59</v>
      </c>
      <c s="157" r="C1212">
        <v>509</v>
      </c>
      <c t="s" s="157" r="D1212">
        <v>2604</v>
      </c>
      <c t="s" s="157" r="E1212">
        <v>823</v>
      </c>
      <c t="s" s="157" r="F1212">
        <v>2421</v>
      </c>
      <c t="s" s="100" r="G1212">
        <v>825</v>
      </c>
      <c t="s" s="100" r="H1212">
        <v>826</v>
      </c>
      <c s="100" r="I1212"/>
      <c s="100" r="J1212"/>
      <c s="157" r="K1212">
        <f>(I1212-J1212)/10</f>
        <v>0</v>
      </c>
      <c s="157" r="L1212">
        <v>0</v>
      </c>
      <c s="157" r="M1212"/>
      <c s="157" r="N1212"/>
      <c s="157" r="O1212"/>
    </row>
    <row customHeight="1" r="1213" ht="15.0">
      <c t="s" s="157" r="A1213">
        <v>331</v>
      </c>
      <c s="157" r="B1213">
        <v>59</v>
      </c>
      <c s="157" r="C1213">
        <v>509</v>
      </c>
      <c t="s" s="157" r="D1213">
        <v>2605</v>
      </c>
      <c t="s" s="157" r="E1213">
        <v>823</v>
      </c>
      <c t="s" s="157" r="F1213">
        <v>2423</v>
      </c>
      <c t="s" s="100" r="G1213">
        <v>825</v>
      </c>
      <c t="s" s="100" r="H1213">
        <v>826</v>
      </c>
      <c s="100" r="I1213"/>
      <c s="100" r="J1213"/>
      <c s="157" r="K1213">
        <f>(I1213-J1213)/10</f>
        <v>0</v>
      </c>
      <c s="157" r="L1213">
        <v>0</v>
      </c>
      <c s="157" r="M1213"/>
      <c s="157" r="N1213"/>
      <c s="157" r="O1213"/>
    </row>
    <row customHeight="1" r="1214" ht="15.0">
      <c t="s" s="157" r="A1214">
        <v>331</v>
      </c>
      <c s="157" r="B1214">
        <v>59</v>
      </c>
      <c s="157" r="C1214">
        <v>509</v>
      </c>
      <c t="s" s="157" r="D1214">
        <v>2606</v>
      </c>
      <c t="s" s="157" r="E1214">
        <v>823</v>
      </c>
      <c t="s" s="157" r="F1214">
        <v>2425</v>
      </c>
      <c t="s" s="100" r="G1214">
        <v>825</v>
      </c>
      <c t="s" s="100" r="H1214">
        <v>826</v>
      </c>
      <c s="100" r="I1214"/>
      <c s="100" r="J1214"/>
      <c s="157" r="K1214">
        <f>(I1214-J1214)/10</f>
        <v>0</v>
      </c>
      <c s="157" r="L1214">
        <v>0</v>
      </c>
      <c s="157" r="M1214"/>
      <c s="157" r="N1214"/>
      <c s="157" r="O1214"/>
    </row>
    <row customHeight="1" r="1215" ht="15.0">
      <c t="s" s="157" r="A1215">
        <v>331</v>
      </c>
      <c s="157" r="B1215">
        <v>59</v>
      </c>
      <c s="157" r="C1215">
        <v>509</v>
      </c>
      <c t="s" s="157" r="D1215">
        <v>2607</v>
      </c>
      <c t="s" s="157" r="E1215">
        <v>830</v>
      </c>
      <c t="s" s="157" r="F1215">
        <v>2419</v>
      </c>
      <c t="s" s="100" r="G1215">
        <v>825</v>
      </c>
      <c t="s" s="100" r="H1215">
        <v>826</v>
      </c>
      <c s="100" r="I1215"/>
      <c s="100" r="J1215"/>
      <c s="157" r="K1215">
        <f>(I1215-J1215)/10</f>
        <v>0</v>
      </c>
      <c s="157" r="L1215">
        <v>0</v>
      </c>
      <c s="157" r="M1215"/>
      <c s="157" r="N1215"/>
      <c s="157" r="O1215"/>
    </row>
    <row customHeight="1" r="1216" ht="15.0">
      <c t="s" s="157" r="A1216">
        <v>331</v>
      </c>
      <c s="157" r="B1216">
        <v>59</v>
      </c>
      <c s="157" r="C1216">
        <v>509</v>
      </c>
      <c t="s" s="157" r="D1216">
        <v>2608</v>
      </c>
      <c t="s" s="157" r="E1216">
        <v>830</v>
      </c>
      <c t="s" s="157" r="F1216">
        <v>2421</v>
      </c>
      <c t="s" s="100" r="G1216">
        <v>825</v>
      </c>
      <c t="s" s="100" r="H1216">
        <v>826</v>
      </c>
      <c s="100" r="I1216"/>
      <c s="100" r="J1216"/>
      <c s="157" r="K1216">
        <f>(I1216-J1216)/10</f>
        <v>0</v>
      </c>
      <c s="157" r="L1216">
        <v>0</v>
      </c>
      <c s="157" r="M1216"/>
      <c s="157" r="N1216"/>
      <c s="157" r="O1216"/>
    </row>
    <row customHeight="1" r="1217" ht="15.0">
      <c t="s" s="157" r="A1217">
        <v>331</v>
      </c>
      <c s="157" r="B1217">
        <v>59</v>
      </c>
      <c s="157" r="C1217">
        <v>509</v>
      </c>
      <c t="s" s="157" r="D1217">
        <v>2609</v>
      </c>
      <c t="s" s="157" r="E1217">
        <v>830</v>
      </c>
      <c t="s" s="157" r="F1217">
        <v>2423</v>
      </c>
      <c t="s" s="100" r="G1217">
        <v>825</v>
      </c>
      <c t="s" s="100" r="H1217">
        <v>826</v>
      </c>
      <c s="100" r="I1217"/>
      <c s="100" r="J1217"/>
      <c s="157" r="K1217">
        <f>(I1217-J1217)/10</f>
        <v>0</v>
      </c>
      <c s="157" r="L1217">
        <v>0</v>
      </c>
      <c s="157" r="M1217"/>
      <c s="157" r="N1217"/>
      <c s="157" r="O1217"/>
    </row>
    <row customHeight="1" r="1218" ht="15.0">
      <c t="s" s="157" r="A1218">
        <v>331</v>
      </c>
      <c s="157" r="B1218">
        <v>59</v>
      </c>
      <c s="157" r="C1218">
        <v>509</v>
      </c>
      <c t="s" s="157" r="D1218">
        <v>2610</v>
      </c>
      <c t="s" s="157" r="E1218">
        <v>830</v>
      </c>
      <c t="s" s="157" r="F1218">
        <v>2425</v>
      </c>
      <c t="s" s="100" r="G1218">
        <v>825</v>
      </c>
      <c t="s" s="100" r="H1218">
        <v>826</v>
      </c>
      <c s="100" r="I1218"/>
      <c s="100" r="J1218"/>
      <c s="157" r="K1218">
        <f>(I1218-J1218)/10</f>
        <v>0</v>
      </c>
      <c s="157" r="L1218">
        <v>0</v>
      </c>
      <c s="157" r="M1218"/>
      <c s="157" r="N1218"/>
      <c s="157" r="O1218"/>
    </row>
    <row customHeight="1" r="1219" ht="15.0">
      <c s="157" r="A1219"/>
      <c s="157" r="B1219"/>
      <c s="157" r="C1219"/>
      <c s="157" r="D1219"/>
      <c s="157" r="E1219"/>
      <c s="157" r="F1219"/>
      <c s="100" r="G1219"/>
      <c s="100" r="H1219"/>
      <c s="100" r="I1219"/>
      <c s="100" r="J1219"/>
      <c s="157" r="K1219">
        <f>(I1219-J1219)/10</f>
        <v>0</v>
      </c>
      <c s="157" r="L1219"/>
      <c s="157" r="M1219"/>
      <c s="157" r="N1219"/>
      <c s="157" r="O1219"/>
    </row>
    <row customHeight="1" r="1220" ht="15.0">
      <c t="s" s="157" r="A1220">
        <v>331</v>
      </c>
      <c s="157" r="B1220">
        <v>60</v>
      </c>
      <c s="157" r="C1220">
        <v>662</v>
      </c>
      <c t="s" s="157" r="D1220">
        <v>2611</v>
      </c>
      <c t="s" s="157" r="E1220">
        <v>823</v>
      </c>
      <c t="s" s="157" r="F1220">
        <v>2431</v>
      </c>
      <c t="s" s="100" r="G1220">
        <v>825</v>
      </c>
      <c t="s" s="100" r="H1220">
        <v>2432</v>
      </c>
      <c s="100" r="I1220"/>
      <c s="100" r="J1220"/>
      <c s="157" r="K1220">
        <f>(I1220-J1220)/10</f>
        <v>0</v>
      </c>
      <c s="157" r="L1220">
        <v>0</v>
      </c>
      <c s="157" r="M1220"/>
      <c s="157" r="N1220"/>
      <c s="157" r="O1220"/>
    </row>
    <row customHeight="1" r="1221" ht="15.0">
      <c t="s" s="157" r="A1221">
        <v>331</v>
      </c>
      <c s="157" r="B1221">
        <v>60</v>
      </c>
      <c s="157" r="C1221">
        <v>662</v>
      </c>
      <c t="s" s="157" r="D1221">
        <v>2612</v>
      </c>
      <c t="s" s="157" r="E1221">
        <v>823</v>
      </c>
      <c t="s" s="157" r="F1221">
        <v>2434</v>
      </c>
      <c t="s" s="100" r="G1221">
        <v>825</v>
      </c>
      <c t="s" s="100" r="H1221">
        <v>826</v>
      </c>
      <c s="100" r="I1221"/>
      <c s="100" r="J1221"/>
      <c s="157" r="K1221">
        <f>(I1221-J1221)/10</f>
        <v>0</v>
      </c>
      <c s="157" r="L1221">
        <v>0</v>
      </c>
      <c s="157" r="M1221"/>
      <c s="157" r="N1221"/>
      <c s="157" r="O1221"/>
    </row>
    <row customHeight="1" r="1222" ht="15.0">
      <c t="s" s="157" r="A1222">
        <v>331</v>
      </c>
      <c s="157" r="B1222">
        <v>60</v>
      </c>
      <c s="157" r="C1222">
        <v>662</v>
      </c>
      <c t="s" s="157" r="D1222">
        <v>2613</v>
      </c>
      <c t="s" s="157" r="E1222">
        <v>823</v>
      </c>
      <c t="s" s="157" r="F1222">
        <v>2436</v>
      </c>
      <c t="s" s="100" r="G1222">
        <v>825</v>
      </c>
      <c t="s" s="100" r="H1222">
        <v>2432</v>
      </c>
      <c s="100" r="I1222"/>
      <c s="100" r="J1222"/>
      <c s="157" r="K1222">
        <f>(I1222-J1222)/10</f>
        <v>0</v>
      </c>
      <c s="157" r="L1222">
        <v>255</v>
      </c>
      <c s="157" r="M1222"/>
      <c s="157" r="N1222"/>
      <c s="157" r="O1222"/>
    </row>
    <row customHeight="1" r="1223" ht="15.0">
      <c t="s" s="157" r="A1223">
        <v>331</v>
      </c>
      <c s="157" r="B1223">
        <v>60</v>
      </c>
      <c s="157" r="C1223">
        <v>662</v>
      </c>
      <c t="s" s="157" r="D1223">
        <v>2614</v>
      </c>
      <c t="s" s="157" r="E1223">
        <v>830</v>
      </c>
      <c t="s" s="157" r="F1223">
        <v>2438</v>
      </c>
      <c t="s" s="100" r="G1223">
        <v>825</v>
      </c>
      <c t="s" s="100" r="H1223">
        <v>826</v>
      </c>
      <c s="100" r="I1223"/>
      <c s="100" r="J1223"/>
      <c s="157" r="K1223">
        <f>(I1223-J1223)/10</f>
        <v>0</v>
      </c>
      <c s="157" r="L1223">
        <v>255</v>
      </c>
      <c s="157" r="M1223"/>
      <c s="157" r="N1223"/>
      <c s="157" r="O1223"/>
    </row>
    <row customHeight="1" r="1224" ht="15.0">
      <c t="s" s="157" r="A1224">
        <v>331</v>
      </c>
      <c s="157" r="B1224">
        <v>60</v>
      </c>
      <c s="157" r="C1224">
        <v>662</v>
      </c>
      <c t="s" s="157" r="D1224">
        <v>2615</v>
      </c>
      <c t="s" s="157" r="E1224">
        <v>830</v>
      </c>
      <c t="s" s="157" r="F1224">
        <v>2440</v>
      </c>
      <c t="s" s="100" r="G1224">
        <v>825</v>
      </c>
      <c t="s" s="100" r="H1224">
        <v>826</v>
      </c>
      <c s="100" r="I1224"/>
      <c s="100" r="J1224"/>
      <c s="157" r="K1224">
        <f>(I1224-J1224)/10</f>
        <v>0</v>
      </c>
      <c s="157" r="L1224">
        <v>255</v>
      </c>
      <c s="157" r="M1224"/>
      <c s="157" r="N1224"/>
      <c s="157" r="O1224"/>
    </row>
    <row customHeight="1" r="1225" ht="15.0">
      <c t="s" s="157" r="A1225">
        <v>331</v>
      </c>
      <c s="157" r="B1225">
        <v>60</v>
      </c>
      <c s="157" r="C1225">
        <v>662</v>
      </c>
      <c t="s" s="157" r="D1225">
        <v>2616</v>
      </c>
      <c t="s" s="157" r="E1225">
        <v>830</v>
      </c>
      <c t="s" s="157" r="F1225">
        <v>2443</v>
      </c>
      <c t="s" s="100" r="G1225">
        <v>825</v>
      </c>
      <c t="s" s="100" r="H1225">
        <v>980</v>
      </c>
      <c s="100" r="I1225"/>
      <c s="100" r="J1225"/>
      <c s="157" r="K1225">
        <f>(I1225-J1225)/10</f>
        <v>0</v>
      </c>
      <c s="157" r="L1225">
        <v>255</v>
      </c>
      <c s="157" r="M1225"/>
      <c s="157" r="N1225"/>
      <c s="157" r="O1225"/>
    </row>
    <row customHeight="1" r="1226" ht="15.0">
      <c t="s" s="157" r="A1226">
        <v>331</v>
      </c>
      <c s="157" r="B1226">
        <v>60</v>
      </c>
      <c s="157" r="C1226">
        <v>662</v>
      </c>
      <c t="s" s="157" r="D1226">
        <v>2617</v>
      </c>
      <c t="s" s="157" r="E1226">
        <v>830</v>
      </c>
      <c t="s" s="157" r="F1226">
        <v>2446</v>
      </c>
      <c t="s" s="100" r="G1226">
        <v>825</v>
      </c>
      <c t="s" s="100" r="H1226">
        <v>980</v>
      </c>
      <c s="100" r="I1226"/>
      <c s="100" r="J1226"/>
      <c s="157" r="K1226">
        <f>(I1226-J1226)/10</f>
        <v>0</v>
      </c>
      <c s="157" r="L1226">
        <v>255</v>
      </c>
      <c s="157" r="M1226"/>
      <c s="157" r="N1226"/>
      <c s="157" r="O1226"/>
    </row>
    <row customHeight="1" r="1227" ht="15.0">
      <c t="s" s="157" r="A1227">
        <v>331</v>
      </c>
      <c s="157" r="B1227">
        <v>60</v>
      </c>
      <c s="157" r="C1227">
        <v>662</v>
      </c>
      <c t="s" s="157" r="D1227">
        <v>2618</v>
      </c>
      <c t="s" s="157" r="E1227">
        <v>830</v>
      </c>
      <c t="s" s="157" r="F1227">
        <v>2449</v>
      </c>
      <c t="s" s="100" r="G1227">
        <v>825</v>
      </c>
      <c t="s" s="100" r="H1227">
        <v>980</v>
      </c>
      <c s="100" r="I1227"/>
      <c s="100" r="J1227"/>
      <c s="157" r="K1227">
        <f>(I1227-J1227)/10</f>
        <v>0</v>
      </c>
      <c s="157" r="L1227">
        <v>255</v>
      </c>
      <c s="157" r="M1227"/>
      <c s="157" r="N1227"/>
      <c s="157" r="O1227"/>
    </row>
    <row customHeight="1" r="1228" ht="15.0">
      <c t="s" s="157" r="A1228">
        <v>331</v>
      </c>
      <c s="157" r="B1228">
        <v>60</v>
      </c>
      <c s="157" r="C1228">
        <v>662</v>
      </c>
      <c t="s" s="157" r="D1228">
        <v>2619</v>
      </c>
      <c t="s" s="157" r="E1228">
        <v>830</v>
      </c>
      <c t="s" s="157" r="F1228">
        <v>2451</v>
      </c>
      <c t="s" s="100" r="G1228">
        <v>825</v>
      </c>
      <c t="s" s="100" r="H1228">
        <v>2005</v>
      </c>
      <c s="100" r="I1228"/>
      <c s="100" r="J1228"/>
      <c s="157" r="K1228">
        <f>(I1228-J1228)/10</f>
        <v>0</v>
      </c>
      <c s="157" r="L1228">
        <v>0</v>
      </c>
      <c s="157" r="M1228"/>
      <c s="157" r="N1228"/>
      <c s="157" r="O1228"/>
    </row>
    <row customHeight="1" r="1229" ht="15.0">
      <c t="s" s="157" r="A1229">
        <v>331</v>
      </c>
      <c s="157" r="B1229">
        <v>60</v>
      </c>
      <c s="157" r="C1229">
        <v>662</v>
      </c>
      <c t="s" s="157" r="D1229">
        <v>2620</v>
      </c>
      <c t="s" s="157" r="E1229">
        <v>830</v>
      </c>
      <c t="s" s="157" r="F1229">
        <v>2453</v>
      </c>
      <c t="s" s="100" r="G1229">
        <v>825</v>
      </c>
      <c t="s" s="100" r="H1229">
        <v>826</v>
      </c>
      <c s="100" r="I1229"/>
      <c s="100" r="J1229"/>
      <c s="157" r="K1229">
        <f>(I1229-J1229)/10</f>
        <v>0</v>
      </c>
      <c s="157" r="L1229">
        <v>255</v>
      </c>
      <c s="157" r="M1229"/>
      <c s="157" r="N1229"/>
      <c s="157" r="O1229"/>
    </row>
    <row customHeight="1" r="1230" ht="15.0">
      <c t="s" s="157" r="A1230">
        <v>331</v>
      </c>
      <c s="157" r="B1230">
        <v>60</v>
      </c>
      <c s="157" r="C1230">
        <v>662</v>
      </c>
      <c t="s" s="157" r="D1230">
        <v>2621</v>
      </c>
      <c t="s" s="157" r="E1230">
        <v>830</v>
      </c>
      <c t="s" s="157" r="F1230">
        <v>2453</v>
      </c>
      <c t="s" s="100" r="G1230">
        <v>825</v>
      </c>
      <c t="s" s="100" r="H1230">
        <v>826</v>
      </c>
      <c s="100" r="I1230"/>
      <c s="100" r="J1230"/>
      <c s="157" r="K1230">
        <f>(I1230-J1230)/10</f>
        <v>0</v>
      </c>
      <c s="157" r="L1230">
        <v>255</v>
      </c>
      <c s="157" r="M1230"/>
      <c s="157" r="N1230"/>
      <c s="157" r="O1230"/>
    </row>
    <row customHeight="1" r="1231" ht="15.0">
      <c t="s" s="157" r="A1231">
        <v>331</v>
      </c>
      <c s="157" r="B1231">
        <v>60</v>
      </c>
      <c s="157" r="C1231">
        <v>662</v>
      </c>
      <c t="s" s="157" r="D1231">
        <v>2622</v>
      </c>
      <c t="s" s="157" r="E1231">
        <v>830</v>
      </c>
      <c t="s" s="157" r="F1231">
        <v>2456</v>
      </c>
      <c t="s" s="100" r="G1231">
        <v>2457</v>
      </c>
      <c t="s" s="100" r="H1231">
        <v>980</v>
      </c>
      <c s="100" r="I1231"/>
      <c s="100" r="J1231"/>
      <c s="157" r="K1231">
        <f>(I1231-J1231)/10</f>
        <v>0</v>
      </c>
      <c s="157" r="L1231">
        <v>255</v>
      </c>
      <c s="157" r="M1231"/>
      <c s="157" r="N1231"/>
      <c s="157" r="O1231"/>
    </row>
    <row customHeight="1" r="1232" ht="15.0">
      <c t="s" s="157" r="A1232">
        <v>331</v>
      </c>
      <c s="157" r="B1232">
        <v>60</v>
      </c>
      <c s="157" r="C1232">
        <v>662</v>
      </c>
      <c t="s" s="157" r="D1232">
        <v>2623</v>
      </c>
      <c t="s" s="157" r="E1232">
        <v>830</v>
      </c>
      <c t="s" s="157" r="F1232">
        <v>2459</v>
      </c>
      <c t="s" s="100" r="G1232">
        <v>825</v>
      </c>
      <c t="s" s="100" r="H1232">
        <v>2460</v>
      </c>
      <c s="100" r="I1232"/>
      <c s="100" r="J1232"/>
      <c s="157" r="K1232">
        <f>(I1232-J1232)/10</f>
        <v>0</v>
      </c>
      <c s="157" r="L1232">
        <v>0</v>
      </c>
      <c s="157" r="M1232"/>
      <c s="157" r="N1232"/>
      <c s="157" r="O1232"/>
    </row>
    <row customHeight="1" r="1233" ht="15.0">
      <c t="s" s="157" r="A1233">
        <v>331</v>
      </c>
      <c s="157" r="B1233">
        <v>60</v>
      </c>
      <c s="157" r="C1233">
        <v>662</v>
      </c>
      <c t="s" s="157" r="D1233">
        <v>2624</v>
      </c>
      <c t="s" s="157" r="E1233">
        <v>830</v>
      </c>
      <c t="s" s="157" r="F1233">
        <v>2462</v>
      </c>
      <c t="s" s="100" r="G1233">
        <v>825</v>
      </c>
      <c t="s" s="100" r="H1233">
        <v>2005</v>
      </c>
      <c s="100" r="I1233"/>
      <c s="100" r="J1233"/>
      <c s="157" r="K1233">
        <f>(I1233-J1233)/10</f>
        <v>0</v>
      </c>
      <c s="157" r="L1233">
        <v>0</v>
      </c>
      <c s="157" r="M1233"/>
      <c s="157" r="N1233"/>
      <c s="157" r="O1233"/>
    </row>
    <row customHeight="1" r="1234" ht="15.0">
      <c t="s" s="157" r="A1234">
        <v>331</v>
      </c>
      <c s="157" r="B1234">
        <v>60</v>
      </c>
      <c s="157" r="C1234">
        <v>662</v>
      </c>
      <c t="s" s="157" r="D1234">
        <v>2625</v>
      </c>
      <c t="s" s="157" r="E1234">
        <v>830</v>
      </c>
      <c t="s" s="157" r="F1234">
        <v>2464</v>
      </c>
      <c t="s" s="100" r="G1234">
        <v>825</v>
      </c>
      <c t="s" s="100" r="H1234">
        <v>2465</v>
      </c>
      <c s="100" r="I1234"/>
      <c s="100" r="J1234"/>
      <c s="157" r="K1234">
        <f>(I1234-J1234)/10</f>
        <v>0</v>
      </c>
      <c s="157" r="L1234">
        <v>0</v>
      </c>
      <c s="157" r="M1234"/>
      <c s="157" r="N1234"/>
      <c s="157" r="O1234"/>
    </row>
    <row customHeight="1" r="1235" ht="15.0">
      <c t="s" s="157" r="A1235">
        <v>331</v>
      </c>
      <c s="157" r="B1235">
        <v>60</v>
      </c>
      <c s="157" r="C1235">
        <v>662</v>
      </c>
      <c t="s" s="157" r="D1235">
        <v>2626</v>
      </c>
      <c t="s" s="157" r="E1235">
        <v>830</v>
      </c>
      <c t="s" s="157" r="F1235">
        <v>2467</v>
      </c>
      <c t="s" s="100" r="G1235">
        <v>825</v>
      </c>
      <c t="s" s="100" r="H1235">
        <v>826</v>
      </c>
      <c s="100" r="I1235"/>
      <c s="100" r="J1235"/>
      <c s="157" r="K1235">
        <f>(I1235-J1235)/10</f>
        <v>0</v>
      </c>
      <c s="157" r="L1235">
        <v>255</v>
      </c>
      <c s="157" r="M1235"/>
      <c s="157" r="N1235"/>
      <c s="157" r="O1235"/>
    </row>
    <row customHeight="1" r="1236" ht="15.0">
      <c t="s" s="157" r="A1236">
        <v>331</v>
      </c>
      <c s="157" r="B1236">
        <v>60</v>
      </c>
      <c s="157" r="C1236">
        <v>662</v>
      </c>
      <c t="s" s="157" r="D1236">
        <v>2627</v>
      </c>
      <c t="s" s="157" r="E1236">
        <v>830</v>
      </c>
      <c t="s" s="157" r="F1236">
        <v>2469</v>
      </c>
      <c t="s" s="100" r="G1236">
        <v>2457</v>
      </c>
      <c t="s" s="100" r="H1236">
        <v>980</v>
      </c>
      <c s="100" r="I1236"/>
      <c s="100" r="J1236"/>
      <c s="157" r="K1236">
        <f>(I1236-J1236)/10</f>
        <v>0</v>
      </c>
      <c s="157" r="L1236">
        <v>255</v>
      </c>
      <c s="157" r="M1236"/>
      <c s="157" r="N1236"/>
      <c s="157" r="O1236"/>
    </row>
    <row customHeight="1" r="1237" ht="15.0">
      <c t="s" s="157" r="A1237">
        <v>331</v>
      </c>
      <c s="157" r="B1237">
        <v>60</v>
      </c>
      <c s="157" r="C1237">
        <v>662</v>
      </c>
      <c t="s" s="157" r="D1237">
        <v>2628</v>
      </c>
      <c t="s" s="157" r="E1237">
        <v>830</v>
      </c>
      <c t="s" s="157" r="F1237">
        <v>2471</v>
      </c>
      <c t="s" s="100" r="G1237">
        <v>825</v>
      </c>
      <c t="s" s="100" r="H1237">
        <v>2005</v>
      </c>
      <c s="100" r="I1237"/>
      <c s="100" r="J1237"/>
      <c s="157" r="K1237">
        <f>(I1237-J1237)/10</f>
        <v>0</v>
      </c>
      <c s="157" r="L1237">
        <v>255</v>
      </c>
      <c s="157" r="M1237"/>
      <c s="157" r="N1237"/>
      <c s="157" r="O1237"/>
    </row>
    <row customHeight="1" r="1238" ht="15.0">
      <c t="s" s="157" r="A1238">
        <v>331</v>
      </c>
      <c s="157" r="B1238">
        <v>60</v>
      </c>
      <c s="157" r="C1238">
        <v>662</v>
      </c>
      <c t="s" s="157" r="D1238">
        <v>2629</v>
      </c>
      <c t="s" s="157" r="E1238">
        <v>830</v>
      </c>
      <c t="s" s="157" r="F1238">
        <v>2473</v>
      </c>
      <c t="s" s="100" r="G1238">
        <v>825</v>
      </c>
      <c t="s" s="100" r="H1238">
        <v>2474</v>
      </c>
      <c s="100" r="I1238"/>
      <c s="100" r="J1238"/>
      <c s="157" r="K1238">
        <f>(I1238-J1238)/10</f>
        <v>0</v>
      </c>
      <c s="157" r="L1238">
        <v>255</v>
      </c>
      <c s="157" r="M1238"/>
      <c s="157" r="N1238"/>
      <c s="157" r="O1238"/>
    </row>
    <row customHeight="1" r="1239" ht="15.0">
      <c t="s" s="157" r="A1239">
        <v>331</v>
      </c>
      <c s="157" r="B1239">
        <v>60</v>
      </c>
      <c s="157" r="C1239">
        <v>662</v>
      </c>
      <c t="s" s="157" r="D1239">
        <v>2630</v>
      </c>
      <c t="s" s="157" r="E1239">
        <v>830</v>
      </c>
      <c t="s" s="157" r="F1239">
        <v>2473</v>
      </c>
      <c t="s" s="100" r="G1239">
        <v>825</v>
      </c>
      <c t="s" s="100" r="H1239">
        <v>2474</v>
      </c>
      <c s="100" r="I1239"/>
      <c s="100" r="J1239"/>
      <c s="157" r="K1239">
        <f>(I1239-J1239)/10</f>
        <v>0</v>
      </c>
      <c s="157" r="L1239">
        <v>255</v>
      </c>
      <c s="157" r="M1239"/>
      <c s="157" r="N1239"/>
      <c s="157" r="O1239"/>
    </row>
    <row customHeight="1" r="1240" ht="15.0">
      <c t="s" s="157" r="A1240">
        <v>331</v>
      </c>
      <c s="157" r="B1240">
        <v>60</v>
      </c>
      <c s="157" r="C1240">
        <v>662</v>
      </c>
      <c t="s" s="157" r="D1240">
        <v>2631</v>
      </c>
      <c t="s" s="157" r="E1240">
        <v>830</v>
      </c>
      <c t="s" s="157" r="F1240">
        <v>2477</v>
      </c>
      <c t="s" s="100" r="G1240">
        <v>825</v>
      </c>
      <c t="s" s="100" r="H1240">
        <v>980</v>
      </c>
      <c s="100" r="I1240"/>
      <c s="100" r="J1240"/>
      <c s="157" r="K1240">
        <f>(I1240-J1240)/10</f>
        <v>0</v>
      </c>
      <c s="157" r="L1240">
        <v>255</v>
      </c>
      <c s="157" r="M1240"/>
      <c s="157" r="N1240"/>
      <c s="157" r="O1240"/>
    </row>
    <row customHeight="1" r="1241" ht="15.0">
      <c t="s" s="157" r="A1241">
        <v>331</v>
      </c>
      <c s="157" r="B1241">
        <v>60</v>
      </c>
      <c s="157" r="C1241">
        <v>662</v>
      </c>
      <c t="s" s="157" r="D1241">
        <v>2632</v>
      </c>
      <c t="s" s="157" r="E1241">
        <v>830</v>
      </c>
      <c t="s" s="157" r="F1241">
        <v>2479</v>
      </c>
      <c t="s" s="100" r="G1241">
        <v>825</v>
      </c>
      <c t="s" s="100" r="H1241">
        <v>826</v>
      </c>
      <c s="100" r="I1241"/>
      <c s="100" r="J1241"/>
      <c s="157" r="K1241">
        <f>(I1241-J1241)/10</f>
        <v>0</v>
      </c>
      <c s="157" r="L1241">
        <v>0</v>
      </c>
      <c s="157" r="M1241"/>
      <c s="157" r="N1241"/>
      <c s="157" r="O1241"/>
    </row>
    <row customHeight="1" r="1242" ht="15.0">
      <c t="s" s="157" r="A1242">
        <v>331</v>
      </c>
      <c s="157" r="B1242">
        <v>60</v>
      </c>
      <c s="157" r="C1242">
        <v>662</v>
      </c>
      <c t="s" s="157" r="D1242">
        <v>2633</v>
      </c>
      <c t="s" s="157" r="E1242">
        <v>830</v>
      </c>
      <c t="s" s="157" r="F1242">
        <v>2481</v>
      </c>
      <c t="s" s="100" r="G1242">
        <v>825</v>
      </c>
      <c t="s" s="100" r="H1242">
        <v>826</v>
      </c>
      <c s="100" r="I1242"/>
      <c s="100" r="J1242"/>
      <c s="157" r="K1242">
        <f>(I1242-J1242)/10</f>
        <v>0</v>
      </c>
      <c s="157" r="L1242">
        <v>255</v>
      </c>
      <c s="157" r="M1242"/>
      <c s="157" r="N1242"/>
      <c s="157" r="O1242"/>
    </row>
    <row customHeight="1" r="1243" ht="15.0">
      <c s="157" r="A1243"/>
      <c s="157" r="B1243"/>
      <c s="157" r="C1243"/>
      <c s="157" r="D1243"/>
      <c s="157" r="E1243"/>
      <c s="157" r="F1243"/>
      <c s="100" r="G1243"/>
      <c s="100" r="H1243"/>
      <c s="100" r="I1243"/>
      <c s="100" r="J1243"/>
      <c s="157" r="K1243">
        <f>(I1243-J1243)/10</f>
        <v>0</v>
      </c>
      <c s="157" r="L1243"/>
      <c s="157" r="M1243"/>
      <c s="157" r="N1243"/>
      <c s="157" r="O1243"/>
    </row>
    <row customHeight="1" r="1244" ht="15.0">
      <c t="s" s="157" r="A1244">
        <v>331</v>
      </c>
      <c s="157" r="B1244">
        <v>61</v>
      </c>
      <c s="157" r="C1244">
        <v>663</v>
      </c>
      <c t="s" s="157" r="D1244">
        <v>2634</v>
      </c>
      <c t="s" s="157" r="E1244">
        <v>830</v>
      </c>
      <c t="s" s="157" r="F1244">
        <v>2512</v>
      </c>
      <c t="s" s="100" r="G1244">
        <v>825</v>
      </c>
      <c t="s" s="100" r="H1244">
        <v>2513</v>
      </c>
      <c s="100" r="I1244"/>
      <c s="100" r="J1244"/>
      <c s="157" r="K1244">
        <f>(I1244-J1244)/10</f>
        <v>0</v>
      </c>
      <c s="157" r="L1244">
        <v>0</v>
      </c>
      <c s="157" r="M1244"/>
      <c s="157" r="N1244"/>
      <c s="157" r="O1244"/>
    </row>
    <row customHeight="1" r="1245" ht="15.0">
      <c t="s" s="157" r="A1245">
        <v>331</v>
      </c>
      <c s="157" r="B1245">
        <v>61</v>
      </c>
      <c s="157" r="C1245">
        <v>663</v>
      </c>
      <c t="s" s="157" r="D1245">
        <v>2635</v>
      </c>
      <c t="s" s="157" r="E1245">
        <v>830</v>
      </c>
      <c t="s" s="157" r="F1245">
        <v>2515</v>
      </c>
      <c t="s" s="100" r="G1245">
        <v>825</v>
      </c>
      <c t="s" s="100" r="H1245">
        <v>1971</v>
      </c>
      <c s="100" r="I1245"/>
      <c s="100" r="J1245"/>
      <c s="157" r="K1245">
        <f>(I1245-J1245)/10</f>
        <v>0</v>
      </c>
      <c s="157" r="L1245">
        <v>255</v>
      </c>
      <c s="157" r="M1245"/>
      <c s="157" r="N1245"/>
      <c s="157" r="O1245"/>
    </row>
    <row customHeight="1" r="1246" ht="15.0">
      <c t="s" s="157" r="A1246">
        <v>331</v>
      </c>
      <c s="157" r="B1246">
        <v>61</v>
      </c>
      <c s="157" r="C1246">
        <v>663</v>
      </c>
      <c t="s" s="157" r="D1246">
        <v>2636</v>
      </c>
      <c t="s" s="157" r="E1246">
        <v>830</v>
      </c>
      <c t="s" s="157" r="F1246">
        <v>2517</v>
      </c>
      <c t="s" s="100" r="G1246">
        <v>825</v>
      </c>
      <c t="s" s="100" r="H1246">
        <v>826</v>
      </c>
      <c s="100" r="I1246"/>
      <c s="100" r="J1246"/>
      <c s="157" r="K1246">
        <f>(I1246-J1246)/10</f>
        <v>0</v>
      </c>
      <c s="157" r="L1246">
        <v>255</v>
      </c>
      <c s="157" r="M1246"/>
      <c s="157" r="N1246"/>
      <c s="157" r="O1246"/>
    </row>
    <row customHeight="1" r="1247" ht="15.0">
      <c t="s" s="157" r="A1247">
        <v>331</v>
      </c>
      <c s="157" r="B1247">
        <v>61</v>
      </c>
      <c s="157" r="C1247">
        <v>663</v>
      </c>
      <c t="s" s="157" r="D1247">
        <v>2637</v>
      </c>
      <c t="s" s="157" r="E1247">
        <v>830</v>
      </c>
      <c t="s" s="157" r="F1247">
        <v>2519</v>
      </c>
      <c t="s" s="100" r="G1247">
        <v>825</v>
      </c>
      <c t="s" s="100" r="H1247">
        <v>980</v>
      </c>
      <c s="100" r="I1247"/>
      <c s="100" r="J1247"/>
      <c s="157" r="K1247">
        <f>(I1247-J1247)/10</f>
        <v>0</v>
      </c>
      <c s="157" r="L1247">
        <v>255</v>
      </c>
      <c s="157" r="M1247"/>
      <c s="157" r="N1247"/>
      <c s="157" r="O1247"/>
    </row>
    <row customHeight="1" r="1248" ht="15.0">
      <c t="s" s="157" r="A1248">
        <v>331</v>
      </c>
      <c s="157" r="B1248">
        <v>61</v>
      </c>
      <c s="157" r="C1248">
        <v>663</v>
      </c>
      <c t="s" s="157" r="D1248">
        <v>2638</v>
      </c>
      <c t="s" s="157" r="E1248">
        <v>830</v>
      </c>
      <c t="s" s="157" r="F1248">
        <v>2521</v>
      </c>
      <c t="s" s="100" r="G1248">
        <v>825</v>
      </c>
      <c t="s" s="100" r="H1248">
        <v>980</v>
      </c>
      <c s="100" r="I1248"/>
      <c s="100" r="J1248"/>
      <c s="157" r="K1248">
        <f>(I1248-J1248)/10</f>
        <v>0</v>
      </c>
      <c s="157" r="L1248">
        <v>255</v>
      </c>
      <c s="157" r="M1248"/>
      <c s="157" r="N1248"/>
      <c s="157" r="O1248"/>
    </row>
    <row customHeight="1" r="1249" ht="15.0">
      <c t="s" s="157" r="A1249">
        <v>331</v>
      </c>
      <c s="157" r="B1249">
        <v>61</v>
      </c>
      <c s="157" r="C1249">
        <v>663</v>
      </c>
      <c t="s" s="157" r="D1249">
        <v>2639</v>
      </c>
      <c t="s" s="157" r="E1249">
        <v>830</v>
      </c>
      <c t="s" s="157" r="F1249">
        <v>2527</v>
      </c>
      <c t="s" s="100" r="G1249">
        <v>1402</v>
      </c>
      <c t="s" s="100" r="H1249">
        <v>980</v>
      </c>
      <c s="100" r="I1249"/>
      <c s="100" r="J1249"/>
      <c s="157" r="K1249">
        <f>(I1249-J1249)/10</f>
        <v>0</v>
      </c>
      <c s="157" r="L1249">
        <v>255</v>
      </c>
      <c s="157" r="M1249"/>
      <c s="157" r="N1249"/>
      <c s="157" r="O1249"/>
    </row>
    <row customHeight="1" r="1250" ht="15.0">
      <c t="s" s="157" r="A1250">
        <v>331</v>
      </c>
      <c s="157" r="B1250">
        <v>61</v>
      </c>
      <c s="157" r="C1250">
        <v>663</v>
      </c>
      <c t="s" s="157" r="D1250">
        <v>2640</v>
      </c>
      <c t="s" s="157" r="E1250">
        <v>830</v>
      </c>
      <c t="s" s="157" r="F1250">
        <v>2641</v>
      </c>
      <c t="s" s="100" r="G1250">
        <v>825</v>
      </c>
      <c t="s" s="100" r="H1250">
        <v>980</v>
      </c>
      <c s="100" r="I1250"/>
      <c s="100" r="J1250"/>
      <c s="157" r="K1250">
        <f>(I1250-J1250)/10</f>
        <v>0</v>
      </c>
      <c s="157" r="L1250">
        <v>255</v>
      </c>
      <c s="157" r="M1250"/>
      <c s="157" r="N1250"/>
      <c s="157" r="O1250"/>
    </row>
    <row customHeight="1" r="1251" ht="15.0">
      <c s="157" r="A1251"/>
      <c s="157" r="B1251"/>
      <c s="157" r="C1251"/>
      <c s="157" r="D1251"/>
      <c s="157" r="E1251"/>
      <c s="157" r="F1251"/>
      <c s="100" r="G1251"/>
      <c s="100" r="H1251"/>
      <c s="100" r="I1251"/>
      <c s="100" r="J1251"/>
      <c s="157" r="K1251">
        <f>(I1251-J1251)/10</f>
        <v>0</v>
      </c>
      <c s="157" r="L1251"/>
      <c s="157" r="M1251"/>
      <c s="157" r="N1251"/>
      <c s="157" r="O1251"/>
    </row>
    <row customHeight="1" r="1252" ht="15.0">
      <c t="s" s="157" r="A1252">
        <v>354</v>
      </c>
      <c s="157" r="B1252">
        <v>62</v>
      </c>
      <c s="157" r="C1252">
        <v>650</v>
      </c>
      <c t="s" s="157" r="D1252">
        <v>2642</v>
      </c>
      <c t="s" s="157" r="E1252">
        <v>814</v>
      </c>
      <c t="s" s="157" r="F1252">
        <v>2643</v>
      </c>
      <c s="100" r="G1252">
        <v>-2</v>
      </c>
      <c s="100" r="H1252">
        <v>200</v>
      </c>
      <c s="100" r="I1252">
        <v>1227</v>
      </c>
      <c s="100" r="J1252">
        <v>0</v>
      </c>
      <c s="157" r="K1252">
        <f>(I1252-J1252)/10</f>
        <v>122.7</v>
      </c>
      <c s="157" r="L1252"/>
      <c s="157" r="M1252"/>
      <c s="157" r="N1252"/>
      <c s="157" r="O1252"/>
    </row>
    <row customHeight="1" r="1253" ht="15.0">
      <c t="s" s="157" r="A1253">
        <v>354</v>
      </c>
      <c s="157" r="B1253">
        <v>62</v>
      </c>
      <c s="157" r="C1253">
        <v>650</v>
      </c>
      <c t="s" s="157" r="D1253">
        <v>2644</v>
      </c>
      <c t="s" s="157" r="E1253">
        <v>814</v>
      </c>
      <c t="s" s="157" r="F1253">
        <v>2643</v>
      </c>
      <c s="100" r="G1253">
        <v>-2</v>
      </c>
      <c s="100" r="H1253">
        <v>200</v>
      </c>
      <c s="100" r="I1253">
        <v>1100</v>
      </c>
      <c s="100" r="J1253">
        <v>0</v>
      </c>
      <c s="157" r="K1253">
        <f>(I1253-J1253)/10</f>
        <v>110</v>
      </c>
      <c s="157" r="L1253"/>
      <c s="157" r="M1253"/>
      <c s="157" r="N1253"/>
      <c s="157" r="O1253"/>
    </row>
    <row customHeight="1" r="1254" ht="15.0">
      <c t="s" s="157" r="A1254">
        <v>354</v>
      </c>
      <c s="157" r="B1254">
        <v>62</v>
      </c>
      <c s="157" r="C1254">
        <v>650</v>
      </c>
      <c t="s" s="157" r="D1254">
        <v>2645</v>
      </c>
      <c t="s" s="157" r="E1254">
        <v>814</v>
      </c>
      <c t="s" s="157" r="F1254">
        <v>2646</v>
      </c>
      <c s="100" r="G1254">
        <v>-10</v>
      </c>
      <c s="100" r="H1254">
        <v>10</v>
      </c>
      <c s="100" r="I1254">
        <v>10</v>
      </c>
      <c s="100" r="J1254">
        <v>0</v>
      </c>
      <c s="157" r="K1254">
        <f>(I1254-J1254)/10</f>
        <v>1</v>
      </c>
      <c s="157" r="L1254"/>
      <c s="157" r="M1254"/>
      <c s="157" r="N1254"/>
      <c s="157" r="O1254"/>
    </row>
    <row customHeight="1" r="1255" ht="15.0">
      <c t="s" s="157" r="A1255">
        <v>354</v>
      </c>
      <c s="157" r="B1255">
        <v>62</v>
      </c>
      <c s="157" r="C1255">
        <v>650</v>
      </c>
      <c t="s" s="157" r="D1255">
        <v>2647</v>
      </c>
      <c t="s" s="157" r="E1255">
        <v>814</v>
      </c>
      <c t="s" s="157" r="F1255">
        <v>2648</v>
      </c>
      <c s="100" r="G1255">
        <v>-10</v>
      </c>
      <c s="100" r="H1255">
        <v>10</v>
      </c>
      <c s="100" r="I1255">
        <v>10</v>
      </c>
      <c s="100" r="J1255">
        <v>0</v>
      </c>
      <c s="157" r="K1255">
        <f>(I1255-J1255)/10</f>
        <v>1</v>
      </c>
      <c s="157" r="L1255"/>
      <c s="157" r="M1255"/>
      <c s="157" r="N1255"/>
      <c s="157" r="O1255"/>
    </row>
    <row customHeight="1" r="1256" ht="15.0">
      <c s="157" r="A1256"/>
      <c s="157" r="B1256"/>
      <c s="157" r="C1256"/>
      <c s="157" r="D1256"/>
      <c s="157" r="E1256"/>
      <c s="157" r="F1256"/>
      <c s="100" r="G1256"/>
      <c s="100" r="H1256"/>
      <c s="100" r="I1256"/>
      <c s="100" r="J1256"/>
      <c s="157" r="K1256">
        <f>(I1256-J1256)/10</f>
        <v>0</v>
      </c>
      <c s="157" r="L1256"/>
      <c s="157" r="M1256"/>
      <c s="157" r="N1256"/>
      <c s="157" r="O1256"/>
    </row>
    <row customHeight="1" r="1257" ht="15.0">
      <c t="s" s="157" r="A1257">
        <v>354</v>
      </c>
      <c s="157" r="B1257">
        <v>63</v>
      </c>
      <c s="157" r="C1257">
        <v>510</v>
      </c>
      <c t="s" s="157" r="D1257">
        <v>2649</v>
      </c>
      <c t="s" s="157" r="E1257">
        <v>814</v>
      </c>
      <c t="s" s="157" r="F1257">
        <v>1959</v>
      </c>
      <c s="100" r="G1257">
        <v>-1</v>
      </c>
      <c s="100" r="H1257">
        <v>0</v>
      </c>
      <c s="100" r="I1257">
        <v>1</v>
      </c>
      <c s="100" r="J1257">
        <v>0</v>
      </c>
      <c s="157" r="K1257">
        <f>(I1257-J1257)/10</f>
        <v>0.1</v>
      </c>
      <c s="157" r="L1257"/>
      <c s="157" r="M1257"/>
      <c s="157" r="N1257"/>
      <c s="157" r="O1257"/>
    </row>
    <row customHeight="1" r="1258" ht="15.0">
      <c t="s" s="157" r="A1258">
        <v>354</v>
      </c>
      <c s="157" r="B1258">
        <v>63</v>
      </c>
      <c s="157" r="C1258">
        <v>510</v>
      </c>
      <c t="s" s="157" r="D1258">
        <v>363</v>
      </c>
      <c t="s" s="157" r="E1258">
        <v>814</v>
      </c>
      <c t="s" s="157" r="F1258">
        <v>1959</v>
      </c>
      <c s="100" r="G1258">
        <v>-1</v>
      </c>
      <c s="100" r="H1258">
        <v>0</v>
      </c>
      <c s="100" r="I1258">
        <v>1</v>
      </c>
      <c s="100" r="J1258">
        <v>0</v>
      </c>
      <c s="157" r="K1258">
        <f>(I1258-J1258)/10</f>
        <v>0.1</v>
      </c>
      <c s="157" r="L1258"/>
      <c s="157" r="M1258"/>
      <c s="157" r="N1258"/>
      <c s="157" r="O1258"/>
    </row>
    <row customHeight="1" r="1259" ht="15.0">
      <c t="s" s="157" r="A1259">
        <v>354</v>
      </c>
      <c s="157" r="B1259">
        <v>63</v>
      </c>
      <c s="157" r="C1259">
        <v>510</v>
      </c>
      <c t="s" s="157" r="D1259">
        <v>364</v>
      </c>
      <c t="s" s="157" r="E1259">
        <v>814</v>
      </c>
      <c t="s" s="157" r="F1259">
        <v>1959</v>
      </c>
      <c s="100" r="G1259">
        <v>-1</v>
      </c>
      <c s="100" r="H1259">
        <v>0</v>
      </c>
      <c s="100" r="I1259">
        <v>1</v>
      </c>
      <c s="100" r="J1259">
        <v>0</v>
      </c>
      <c s="157" r="K1259">
        <f>(I1259-J1259)/10</f>
        <v>0.1</v>
      </c>
      <c s="157" r="L1259"/>
      <c s="157" r="M1259"/>
      <c s="157" r="N1259"/>
      <c s="157" r="O1259"/>
    </row>
    <row customHeight="1" r="1260" ht="15.0">
      <c t="s" s="157" r="A1260">
        <v>354</v>
      </c>
      <c s="157" r="B1260">
        <v>63</v>
      </c>
      <c s="157" r="C1260">
        <v>510</v>
      </c>
      <c t="s" s="157" r="D1260">
        <v>365</v>
      </c>
      <c t="s" s="157" r="E1260">
        <v>814</v>
      </c>
      <c t="s" s="157" r="F1260">
        <v>1959</v>
      </c>
      <c s="100" r="G1260">
        <v>-1</v>
      </c>
      <c s="100" r="H1260">
        <v>0</v>
      </c>
      <c s="100" r="I1260">
        <v>1</v>
      </c>
      <c s="100" r="J1260">
        <v>0</v>
      </c>
      <c s="157" r="K1260">
        <f>(I1260-J1260)/10</f>
        <v>0.1</v>
      </c>
      <c s="157" r="L1260"/>
      <c s="157" r="M1260"/>
      <c s="157" r="N1260"/>
      <c s="157" r="O1260"/>
    </row>
    <row customHeight="1" r="1261" ht="15.0">
      <c t="s" s="157" r="A1261">
        <v>354</v>
      </c>
      <c s="157" r="B1261">
        <v>63</v>
      </c>
      <c s="157" r="C1261">
        <v>510</v>
      </c>
      <c t="s" s="157" r="D1261">
        <v>369</v>
      </c>
      <c t="s" s="157" r="E1261">
        <v>814</v>
      </c>
      <c t="s" s="157" r="F1261">
        <v>1959</v>
      </c>
      <c s="100" r="G1261">
        <v>-1</v>
      </c>
      <c s="100" r="H1261">
        <v>0</v>
      </c>
      <c s="100" r="I1261">
        <v>1</v>
      </c>
      <c s="100" r="J1261">
        <v>0</v>
      </c>
      <c s="157" r="K1261">
        <f>(I1261-J1261)/10</f>
        <v>0.1</v>
      </c>
      <c s="157" r="L1261"/>
      <c s="157" r="M1261"/>
      <c s="157" r="N1261"/>
      <c s="157" r="O1261"/>
    </row>
    <row customHeight="1" r="1262" ht="15.0">
      <c s="157" r="A1262"/>
      <c s="157" r="B1262"/>
      <c s="157" r="C1262"/>
      <c s="157" r="D1262"/>
      <c s="157" r="E1262"/>
      <c s="157" r="F1262"/>
      <c s="100" r="G1262"/>
      <c s="100" r="H1262"/>
      <c s="100" r="I1262"/>
      <c s="100" r="J1262"/>
      <c s="157" r="K1262">
        <f>(I1262-J1262)/10</f>
        <v>0</v>
      </c>
      <c s="157" r="L1262"/>
      <c s="157" r="M1262"/>
      <c s="157" r="N1262"/>
      <c s="157" r="O1262"/>
    </row>
    <row customHeight="1" r="1263" ht="15.0">
      <c t="s" s="157" r="A1263">
        <v>371</v>
      </c>
      <c s="157" r="B1263">
        <v>66</v>
      </c>
      <c s="157" r="C1263">
        <v>511</v>
      </c>
      <c t="s" s="157" r="D1263">
        <v>378</v>
      </c>
      <c t="s" s="157" r="E1263">
        <v>814</v>
      </c>
      <c t="s" s="157" r="F1263">
        <v>1959</v>
      </c>
      <c s="100" r="G1263">
        <v>-10</v>
      </c>
      <c s="100" r="H1263">
        <v>10</v>
      </c>
      <c s="100" r="I1263">
        <v>10</v>
      </c>
      <c s="100" r="J1263">
        <v>0</v>
      </c>
      <c s="157" r="K1263">
        <f>(I1263-J1263)/10</f>
        <v>1</v>
      </c>
      <c s="157" r="L1263"/>
      <c s="157" r="M1263"/>
      <c s="157" r="N1263"/>
      <c s="157" r="O1263"/>
    </row>
    <row customHeight="1" r="1264" ht="15.0">
      <c t="s" s="157" r="A1264">
        <v>371</v>
      </c>
      <c s="157" r="B1264">
        <v>66</v>
      </c>
      <c s="157" r="C1264">
        <v>511</v>
      </c>
      <c t="s" s="157" r="D1264">
        <v>379</v>
      </c>
      <c t="s" s="157" r="E1264">
        <v>814</v>
      </c>
      <c t="s" s="157" r="F1264">
        <v>1959</v>
      </c>
      <c s="100" r="G1264">
        <v>-10</v>
      </c>
      <c s="100" r="H1264">
        <v>10</v>
      </c>
      <c s="100" r="I1264">
        <v>10</v>
      </c>
      <c s="100" r="J1264">
        <v>0</v>
      </c>
      <c s="157" r="K1264">
        <f>(I1264-J1264)/10</f>
        <v>1</v>
      </c>
      <c s="157" r="L1264"/>
      <c s="157" r="M1264"/>
      <c s="157" r="N1264"/>
      <c s="157" r="O1264"/>
    </row>
    <row customHeight="1" r="1265" ht="15.0">
      <c t="s" s="157" r="A1265">
        <v>371</v>
      </c>
      <c s="157" r="B1265">
        <v>66</v>
      </c>
      <c s="157" r="C1265">
        <v>511</v>
      </c>
      <c t="s" s="157" r="D1265">
        <v>380</v>
      </c>
      <c t="s" s="157" r="E1265">
        <v>814</v>
      </c>
      <c t="s" s="157" r="F1265">
        <v>1959</v>
      </c>
      <c s="100" r="G1265">
        <v>-10</v>
      </c>
      <c s="100" r="H1265">
        <v>10</v>
      </c>
      <c s="100" r="I1265">
        <v>10</v>
      </c>
      <c s="100" r="J1265">
        <v>0</v>
      </c>
      <c s="157" r="K1265">
        <f>(I1265-J1265)/10</f>
        <v>1</v>
      </c>
      <c s="157" r="L1265"/>
      <c s="157" r="M1265"/>
      <c s="157" r="N1265"/>
      <c s="157" r="O1265"/>
    </row>
    <row customHeight="1" r="1266" ht="15.0">
      <c t="s" s="157" r="A1266">
        <v>371</v>
      </c>
      <c s="157" r="B1266">
        <v>66</v>
      </c>
      <c s="157" r="C1266">
        <v>511</v>
      </c>
      <c t="s" s="157" r="D1266">
        <v>381</v>
      </c>
      <c t="s" s="157" r="E1266">
        <v>814</v>
      </c>
      <c t="s" s="157" r="F1266">
        <v>1959</v>
      </c>
      <c s="100" r="G1266">
        <v>-10</v>
      </c>
      <c s="100" r="H1266">
        <v>10</v>
      </c>
      <c s="100" r="I1266">
        <v>10</v>
      </c>
      <c s="100" r="J1266">
        <v>0</v>
      </c>
      <c s="157" r="K1266">
        <f>(I1266-J1266)/10</f>
        <v>1</v>
      </c>
      <c s="157" r="L1266"/>
      <c s="157" r="M1266"/>
      <c s="157" r="N1266"/>
      <c s="157" r="O1266"/>
    </row>
    <row customHeight="1" r="1267" ht="15.0">
      <c t="s" s="157" r="A1267">
        <v>371</v>
      </c>
      <c s="157" r="B1267">
        <v>67</v>
      </c>
      <c s="157" r="C1267">
        <v>511</v>
      </c>
      <c t="s" s="157" r="D1267">
        <v>389</v>
      </c>
      <c t="s" s="157" r="E1267">
        <v>814</v>
      </c>
      <c t="s" s="157" r="F1267">
        <v>1959</v>
      </c>
      <c s="100" r="G1267">
        <v>-10</v>
      </c>
      <c s="100" r="H1267">
        <v>10</v>
      </c>
      <c s="100" r="I1267">
        <v>10</v>
      </c>
      <c s="100" r="J1267">
        <v>0</v>
      </c>
      <c s="157" r="K1267">
        <f>(I1267-J1267)/10</f>
        <v>1</v>
      </c>
      <c s="157" r="L1267"/>
      <c s="157" r="M1267"/>
      <c s="157" r="N1267"/>
      <c s="157" r="O1267"/>
    </row>
    <row customHeight="1" r="1268" ht="15.0">
      <c t="s" s="157" r="A1268">
        <v>371</v>
      </c>
      <c s="157" r="B1268">
        <v>67</v>
      </c>
      <c s="157" r="C1268">
        <v>511</v>
      </c>
      <c t="s" s="157" r="D1268">
        <v>390</v>
      </c>
      <c t="s" s="157" r="E1268">
        <v>814</v>
      </c>
      <c t="s" s="157" r="F1268">
        <v>1959</v>
      </c>
      <c s="100" r="G1268">
        <v>-10</v>
      </c>
      <c s="100" r="H1268">
        <v>10</v>
      </c>
      <c s="100" r="I1268">
        <v>10</v>
      </c>
      <c s="100" r="J1268">
        <v>0</v>
      </c>
      <c s="157" r="K1268">
        <f>(I1268-J1268)/10</f>
        <v>1</v>
      </c>
      <c s="157" r="L1268"/>
      <c s="157" r="M1268"/>
      <c s="157" r="N1268"/>
      <c s="157" r="O1268"/>
    </row>
    <row customHeight="1" r="1269" ht="15.0">
      <c t="s" s="157" r="A1269">
        <v>371</v>
      </c>
      <c s="157" r="B1269">
        <v>65</v>
      </c>
      <c s="157" r="C1269">
        <v>511</v>
      </c>
      <c t="s" s="157" r="D1269">
        <v>2650</v>
      </c>
      <c t="s" s="157" r="E1269">
        <v>823</v>
      </c>
      <c t="s" s="157" r="F1269">
        <v>2419</v>
      </c>
      <c t="s" s="100" r="G1269">
        <v>825</v>
      </c>
      <c t="s" s="100" r="H1269">
        <v>826</v>
      </c>
      <c s="100" r="I1269"/>
      <c s="100" r="J1269"/>
      <c s="157" r="K1269">
        <f>(I1269-J1269)/10</f>
        <v>0</v>
      </c>
      <c s="157" r="L1269">
        <v>0</v>
      </c>
      <c s="157" r="M1269"/>
      <c s="157" r="N1269"/>
      <c s="157" r="O1269"/>
    </row>
    <row customHeight="1" r="1270" ht="15.0">
      <c t="s" s="157" r="A1270">
        <v>371</v>
      </c>
      <c s="157" r="B1270">
        <v>65</v>
      </c>
      <c s="157" r="C1270">
        <v>511</v>
      </c>
      <c t="s" s="157" r="D1270">
        <v>2651</v>
      </c>
      <c t="s" s="157" r="E1270">
        <v>823</v>
      </c>
      <c t="s" s="157" r="F1270">
        <v>2421</v>
      </c>
      <c t="s" s="100" r="G1270">
        <v>825</v>
      </c>
      <c t="s" s="100" r="H1270">
        <v>826</v>
      </c>
      <c s="100" r="I1270"/>
      <c s="100" r="J1270"/>
      <c s="157" r="K1270">
        <f>(I1270-J1270)/10</f>
        <v>0</v>
      </c>
      <c s="157" r="L1270">
        <v>0</v>
      </c>
      <c s="157" r="M1270"/>
      <c s="157" r="N1270"/>
      <c s="157" r="O1270"/>
    </row>
    <row customHeight="1" r="1271" ht="15.0">
      <c t="s" s="157" r="A1271">
        <v>371</v>
      </c>
      <c s="157" r="B1271">
        <v>65</v>
      </c>
      <c s="157" r="C1271">
        <v>511</v>
      </c>
      <c t="s" s="157" r="D1271">
        <v>2652</v>
      </c>
      <c t="s" s="157" r="E1271">
        <v>823</v>
      </c>
      <c t="s" s="157" r="F1271">
        <v>2423</v>
      </c>
      <c t="s" s="100" r="G1271">
        <v>825</v>
      </c>
      <c t="s" s="100" r="H1271">
        <v>826</v>
      </c>
      <c s="100" r="I1271"/>
      <c s="100" r="J1271"/>
      <c s="157" r="K1271">
        <f>(I1271-J1271)/10</f>
        <v>0</v>
      </c>
      <c s="157" r="L1271">
        <v>0</v>
      </c>
      <c s="157" r="M1271"/>
      <c s="157" r="N1271"/>
      <c s="157" r="O1271"/>
    </row>
    <row customHeight="1" r="1272" ht="15.0">
      <c t="s" s="157" r="A1272">
        <v>371</v>
      </c>
      <c s="157" r="B1272">
        <v>65</v>
      </c>
      <c s="157" r="C1272">
        <v>511</v>
      </c>
      <c t="s" s="157" r="D1272">
        <v>2653</v>
      </c>
      <c t="s" s="157" r="E1272">
        <v>823</v>
      </c>
      <c t="s" s="157" r="F1272">
        <v>2425</v>
      </c>
      <c t="s" s="100" r="G1272">
        <v>825</v>
      </c>
      <c t="s" s="100" r="H1272">
        <v>826</v>
      </c>
      <c s="100" r="I1272"/>
      <c s="100" r="J1272"/>
      <c s="157" r="K1272">
        <f>(I1272-J1272)/10</f>
        <v>0</v>
      </c>
      <c s="157" r="L1272">
        <v>0</v>
      </c>
      <c s="157" r="M1272"/>
      <c s="157" r="N1272"/>
      <c s="157" r="O1272"/>
    </row>
    <row customHeight="1" r="1273" ht="15.0">
      <c t="s" s="157" r="A1273">
        <v>371</v>
      </c>
      <c s="157" r="B1273">
        <v>65</v>
      </c>
      <c s="157" r="C1273">
        <v>511</v>
      </c>
      <c t="s" s="157" r="D1273">
        <v>2654</v>
      </c>
      <c t="s" s="157" r="E1273">
        <v>830</v>
      </c>
      <c t="s" s="157" r="F1273">
        <v>2419</v>
      </c>
      <c t="s" s="100" r="G1273">
        <v>825</v>
      </c>
      <c t="s" s="100" r="H1273">
        <v>826</v>
      </c>
      <c s="100" r="I1273"/>
      <c s="100" r="J1273"/>
      <c s="157" r="K1273">
        <f>(I1273-J1273)/10</f>
        <v>0</v>
      </c>
      <c s="157" r="L1273">
        <v>0</v>
      </c>
      <c s="157" r="M1273"/>
      <c s="157" r="N1273"/>
      <c s="157" r="O1273"/>
    </row>
    <row customHeight="1" r="1274" ht="15.0">
      <c t="s" s="157" r="A1274">
        <v>371</v>
      </c>
      <c s="157" r="B1274">
        <v>65</v>
      </c>
      <c s="157" r="C1274">
        <v>511</v>
      </c>
      <c t="s" s="157" r="D1274">
        <v>2655</v>
      </c>
      <c t="s" s="157" r="E1274">
        <v>830</v>
      </c>
      <c t="s" s="157" r="F1274">
        <v>2421</v>
      </c>
      <c t="s" s="100" r="G1274">
        <v>825</v>
      </c>
      <c t="s" s="100" r="H1274">
        <v>826</v>
      </c>
      <c s="100" r="I1274"/>
      <c s="100" r="J1274"/>
      <c s="157" r="K1274">
        <f>(I1274-J1274)/10</f>
        <v>0</v>
      </c>
      <c s="157" r="L1274">
        <v>0</v>
      </c>
      <c s="157" r="M1274"/>
      <c s="157" r="N1274"/>
      <c s="157" r="O1274"/>
    </row>
    <row customHeight="1" r="1275" ht="15.0">
      <c t="s" s="157" r="A1275">
        <v>371</v>
      </c>
      <c s="157" r="B1275">
        <v>65</v>
      </c>
      <c s="157" r="C1275">
        <v>511</v>
      </c>
      <c t="s" s="157" r="D1275">
        <v>2656</v>
      </c>
      <c t="s" s="157" r="E1275">
        <v>830</v>
      </c>
      <c t="s" s="157" r="F1275">
        <v>2423</v>
      </c>
      <c t="s" s="100" r="G1275">
        <v>825</v>
      </c>
      <c t="s" s="100" r="H1275">
        <v>826</v>
      </c>
      <c s="100" r="I1275"/>
      <c s="100" r="J1275"/>
      <c s="157" r="K1275">
        <f>(I1275-J1275)/10</f>
        <v>0</v>
      </c>
      <c s="157" r="L1275">
        <v>0</v>
      </c>
      <c s="157" r="M1275"/>
      <c s="157" r="N1275"/>
      <c s="157" r="O1275"/>
    </row>
    <row customHeight="1" r="1276" ht="15.0">
      <c t="s" s="157" r="A1276">
        <v>371</v>
      </c>
      <c s="157" r="B1276">
        <v>65</v>
      </c>
      <c s="157" r="C1276">
        <v>511</v>
      </c>
      <c t="s" s="157" r="D1276">
        <v>2657</v>
      </c>
      <c t="s" s="157" r="E1276">
        <v>830</v>
      </c>
      <c t="s" s="157" r="F1276">
        <v>2425</v>
      </c>
      <c t="s" s="100" r="G1276">
        <v>825</v>
      </c>
      <c t="s" s="100" r="H1276">
        <v>826</v>
      </c>
      <c s="100" r="I1276"/>
      <c s="100" r="J1276"/>
      <c s="157" r="K1276">
        <f>(I1276-J1276)/10</f>
        <v>0</v>
      </c>
      <c s="157" r="L1276">
        <v>0</v>
      </c>
      <c s="157" r="M1276"/>
      <c s="157" r="N1276"/>
      <c s="157" r="O1276"/>
    </row>
    <row customHeight="1" r="1277" ht="15.0">
      <c s="157" r="A1277"/>
      <c s="157" r="B1277"/>
      <c s="157" r="C1277"/>
      <c s="157" r="D1277"/>
      <c s="157" r="E1277"/>
      <c s="157" r="F1277"/>
      <c s="100" r="G1277"/>
      <c s="100" r="H1277"/>
      <c s="100" r="I1277"/>
      <c s="100" r="J1277"/>
      <c s="157" r="K1277">
        <f>(I1277-J1277)/10</f>
        <v>0</v>
      </c>
      <c s="157" r="L1277"/>
      <c s="157" r="M1277"/>
      <c s="157" r="N1277"/>
      <c s="157" r="O1277"/>
    </row>
    <row customHeight="1" r="1278" ht="15.0">
      <c t="s" s="157" r="A1278">
        <v>371</v>
      </c>
      <c s="157" r="B1278">
        <v>66</v>
      </c>
      <c s="157" r="C1278">
        <v>664</v>
      </c>
      <c t="s" s="157" r="D1278">
        <v>2658</v>
      </c>
      <c t="s" s="157" r="E1278">
        <v>823</v>
      </c>
      <c t="s" s="157" r="F1278">
        <v>2431</v>
      </c>
      <c t="s" s="100" r="G1278">
        <v>825</v>
      </c>
      <c t="s" s="100" r="H1278">
        <v>2432</v>
      </c>
      <c s="100" r="I1278"/>
      <c s="100" r="J1278"/>
      <c s="157" r="K1278">
        <f>(I1278-J1278)/10</f>
        <v>0</v>
      </c>
      <c s="157" r="L1278">
        <v>0</v>
      </c>
      <c s="157" r="M1278"/>
      <c s="157" r="N1278"/>
      <c s="157" r="O1278"/>
    </row>
    <row customHeight="1" r="1279" ht="15.0">
      <c t="s" s="157" r="A1279">
        <v>371</v>
      </c>
      <c s="157" r="B1279">
        <v>66</v>
      </c>
      <c s="157" r="C1279">
        <v>664</v>
      </c>
      <c t="s" s="157" r="D1279">
        <v>2659</v>
      </c>
      <c t="s" s="157" r="E1279">
        <v>823</v>
      </c>
      <c t="s" s="157" r="F1279">
        <v>2434</v>
      </c>
      <c t="s" s="100" r="G1279">
        <v>825</v>
      </c>
      <c t="s" s="100" r="H1279">
        <v>826</v>
      </c>
      <c s="100" r="I1279"/>
      <c s="100" r="J1279"/>
      <c s="157" r="K1279">
        <f>(I1279-J1279)/10</f>
        <v>0</v>
      </c>
      <c s="157" r="L1279">
        <v>0</v>
      </c>
      <c s="157" r="M1279"/>
      <c s="157" r="N1279"/>
      <c s="157" r="O1279"/>
    </row>
    <row customHeight="1" r="1280" ht="15.0">
      <c t="s" s="157" r="A1280">
        <v>371</v>
      </c>
      <c s="157" r="B1280">
        <v>66</v>
      </c>
      <c s="157" r="C1280">
        <v>664</v>
      </c>
      <c t="s" s="157" r="D1280">
        <v>2660</v>
      </c>
      <c t="s" s="157" r="E1280">
        <v>823</v>
      </c>
      <c t="s" s="157" r="F1280">
        <v>2436</v>
      </c>
      <c t="s" s="100" r="G1280">
        <v>825</v>
      </c>
      <c t="s" s="100" r="H1280">
        <v>2432</v>
      </c>
      <c s="100" r="I1280"/>
      <c s="100" r="J1280"/>
      <c s="157" r="K1280">
        <f>(I1280-J1280)/10</f>
        <v>0</v>
      </c>
      <c s="157" r="L1280">
        <v>255</v>
      </c>
      <c s="157" r="M1280"/>
      <c s="157" r="N1280"/>
      <c s="157" r="O1280"/>
    </row>
    <row customHeight="1" r="1281" ht="15.0">
      <c t="s" s="157" r="A1281">
        <v>371</v>
      </c>
      <c s="157" r="B1281">
        <v>66</v>
      </c>
      <c s="157" r="C1281">
        <v>664</v>
      </c>
      <c t="s" s="157" r="D1281">
        <v>2661</v>
      </c>
      <c t="s" s="157" r="E1281">
        <v>830</v>
      </c>
      <c t="s" s="157" r="F1281">
        <v>2440</v>
      </c>
      <c t="s" s="100" r="G1281">
        <v>825</v>
      </c>
      <c t="s" s="100" r="H1281">
        <v>826</v>
      </c>
      <c s="100" r="I1281"/>
      <c s="100" r="J1281"/>
      <c s="157" r="K1281">
        <f>(I1281-J1281)/10</f>
        <v>0</v>
      </c>
      <c s="157" r="L1281">
        <v>255</v>
      </c>
      <c s="157" r="M1281"/>
      <c s="157" r="N1281"/>
      <c s="157" r="O1281"/>
    </row>
    <row customHeight="1" r="1282" ht="15.0">
      <c t="s" s="157" r="A1282">
        <v>371</v>
      </c>
      <c s="157" r="B1282">
        <v>66</v>
      </c>
      <c s="157" r="C1282">
        <v>664</v>
      </c>
      <c t="s" s="157" r="D1282">
        <v>2662</v>
      </c>
      <c t="s" s="157" r="E1282">
        <v>830</v>
      </c>
      <c t="s" s="157" r="F1282">
        <v>2438</v>
      </c>
      <c t="s" s="100" r="G1282">
        <v>825</v>
      </c>
      <c t="s" s="100" r="H1282">
        <v>826</v>
      </c>
      <c s="100" r="I1282"/>
      <c s="100" r="J1282"/>
      <c s="157" r="K1282">
        <f>(I1282-J1282)/10</f>
        <v>0</v>
      </c>
      <c s="157" r="L1282">
        <v>255</v>
      </c>
      <c s="157" r="M1282"/>
      <c s="157" r="N1282"/>
      <c s="157" r="O1282"/>
    </row>
    <row customHeight="1" r="1283" ht="15.0">
      <c t="s" s="157" r="A1283">
        <v>371</v>
      </c>
      <c s="157" r="B1283">
        <v>66</v>
      </c>
      <c s="157" r="C1283">
        <v>664</v>
      </c>
      <c t="s" s="157" r="D1283">
        <v>2663</v>
      </c>
      <c t="s" s="157" r="E1283">
        <v>830</v>
      </c>
      <c t="s" s="157" r="F1283">
        <v>2443</v>
      </c>
      <c t="s" s="100" r="G1283">
        <v>825</v>
      </c>
      <c t="s" s="100" r="H1283">
        <v>980</v>
      </c>
      <c s="100" r="I1283"/>
      <c s="100" r="J1283"/>
      <c s="157" r="K1283">
        <f>(I1283-J1283)/10</f>
        <v>0</v>
      </c>
      <c s="157" r="L1283">
        <v>255</v>
      </c>
      <c s="157" r="M1283"/>
      <c s="157" r="N1283"/>
      <c s="157" r="O1283"/>
    </row>
    <row customHeight="1" r="1284" ht="15.0">
      <c t="s" s="157" r="A1284">
        <v>371</v>
      </c>
      <c s="157" r="B1284">
        <v>66</v>
      </c>
      <c s="157" r="C1284">
        <v>664</v>
      </c>
      <c t="s" s="157" r="D1284">
        <v>2664</v>
      </c>
      <c t="s" s="157" r="E1284">
        <v>830</v>
      </c>
      <c t="s" s="157" r="F1284">
        <v>2446</v>
      </c>
      <c t="s" s="100" r="G1284">
        <v>825</v>
      </c>
      <c t="s" s="100" r="H1284">
        <v>980</v>
      </c>
      <c s="100" r="I1284"/>
      <c s="100" r="J1284"/>
      <c s="157" r="K1284">
        <f>(I1284-J1284)/10</f>
        <v>0</v>
      </c>
      <c s="157" r="L1284">
        <v>255</v>
      </c>
      <c s="157" r="M1284"/>
      <c s="157" r="N1284"/>
      <c s="157" r="O1284"/>
    </row>
    <row customHeight="1" r="1285" ht="15.0">
      <c t="s" s="157" r="A1285">
        <v>371</v>
      </c>
      <c s="157" r="B1285">
        <v>66</v>
      </c>
      <c s="157" r="C1285">
        <v>664</v>
      </c>
      <c t="s" s="157" r="D1285">
        <v>2665</v>
      </c>
      <c t="s" s="157" r="E1285">
        <v>830</v>
      </c>
      <c t="s" s="157" r="F1285">
        <v>2449</v>
      </c>
      <c t="s" s="100" r="G1285">
        <v>825</v>
      </c>
      <c t="s" s="100" r="H1285">
        <v>980</v>
      </c>
      <c s="100" r="I1285"/>
      <c s="100" r="J1285"/>
      <c s="157" r="K1285">
        <f>(I1285-J1285)/10</f>
        <v>0</v>
      </c>
      <c s="157" r="L1285">
        <v>255</v>
      </c>
      <c s="157" r="M1285"/>
      <c s="157" r="N1285"/>
      <c s="157" r="O1285"/>
    </row>
    <row customHeight="1" r="1286" ht="15.0">
      <c t="s" s="157" r="A1286">
        <v>371</v>
      </c>
      <c s="157" r="B1286">
        <v>66</v>
      </c>
      <c s="157" r="C1286">
        <v>664</v>
      </c>
      <c t="s" s="157" r="D1286">
        <v>2666</v>
      </c>
      <c t="s" s="157" r="E1286">
        <v>830</v>
      </c>
      <c t="s" s="157" r="F1286">
        <v>2451</v>
      </c>
      <c t="s" s="100" r="G1286">
        <v>825</v>
      </c>
      <c t="s" s="100" r="H1286">
        <v>2005</v>
      </c>
      <c s="100" r="I1286"/>
      <c s="100" r="J1286"/>
      <c s="157" r="K1286">
        <f>(I1286-J1286)/10</f>
        <v>0</v>
      </c>
      <c s="157" r="L1286">
        <v>0</v>
      </c>
      <c s="157" r="M1286"/>
      <c s="157" r="N1286"/>
      <c s="157" r="O1286"/>
    </row>
    <row customHeight="1" r="1287" ht="15.0">
      <c t="s" s="157" r="A1287">
        <v>371</v>
      </c>
      <c s="157" r="B1287">
        <v>66</v>
      </c>
      <c s="157" r="C1287">
        <v>664</v>
      </c>
      <c t="s" s="157" r="D1287">
        <v>2667</v>
      </c>
      <c t="s" s="157" r="E1287">
        <v>830</v>
      </c>
      <c t="s" s="157" r="F1287">
        <v>2453</v>
      </c>
      <c t="s" s="100" r="G1287">
        <v>825</v>
      </c>
      <c t="s" s="100" r="H1287">
        <v>826</v>
      </c>
      <c s="100" r="I1287"/>
      <c s="100" r="J1287"/>
      <c s="157" r="K1287">
        <f>(I1287-J1287)/10</f>
        <v>0</v>
      </c>
      <c s="157" r="L1287">
        <v>255</v>
      </c>
      <c s="157" r="M1287"/>
      <c s="157" r="N1287"/>
      <c s="157" r="O1287"/>
    </row>
    <row customHeight="1" r="1288" ht="15.0">
      <c t="s" s="157" r="A1288">
        <v>371</v>
      </c>
      <c s="157" r="B1288">
        <v>66</v>
      </c>
      <c s="157" r="C1288">
        <v>664</v>
      </c>
      <c t="s" s="157" r="D1288">
        <v>2668</v>
      </c>
      <c t="s" s="157" r="E1288">
        <v>830</v>
      </c>
      <c t="s" s="157" r="F1288">
        <v>2453</v>
      </c>
      <c t="s" s="100" r="G1288">
        <v>825</v>
      </c>
      <c t="s" s="100" r="H1288">
        <v>826</v>
      </c>
      <c s="100" r="I1288"/>
      <c s="100" r="J1288"/>
      <c s="157" r="K1288">
        <f>(I1288-J1288)/10</f>
        <v>0</v>
      </c>
      <c s="157" r="L1288">
        <v>255</v>
      </c>
      <c s="157" r="M1288"/>
      <c s="157" r="N1288"/>
      <c s="157" r="O1288"/>
    </row>
    <row customHeight="1" r="1289" ht="15.0">
      <c t="s" s="157" r="A1289">
        <v>371</v>
      </c>
      <c s="157" r="B1289">
        <v>66</v>
      </c>
      <c s="157" r="C1289">
        <v>664</v>
      </c>
      <c t="s" s="157" r="D1289">
        <v>2669</v>
      </c>
      <c t="s" s="157" r="E1289">
        <v>830</v>
      </c>
      <c t="s" s="157" r="F1289">
        <v>2456</v>
      </c>
      <c t="s" s="100" r="G1289">
        <v>2457</v>
      </c>
      <c t="s" s="100" r="H1289">
        <v>980</v>
      </c>
      <c s="100" r="I1289"/>
      <c s="100" r="J1289"/>
      <c s="157" r="K1289">
        <f>(I1289-J1289)/10</f>
        <v>0</v>
      </c>
      <c s="157" r="L1289">
        <v>255</v>
      </c>
      <c s="157" r="M1289"/>
      <c s="157" r="N1289"/>
      <c s="157" r="O1289"/>
    </row>
    <row customHeight="1" r="1290" ht="15.0">
      <c t="s" s="157" r="A1290">
        <v>371</v>
      </c>
      <c s="157" r="B1290">
        <v>66</v>
      </c>
      <c s="157" r="C1290">
        <v>664</v>
      </c>
      <c t="s" s="157" r="D1290">
        <v>2670</v>
      </c>
      <c t="s" s="157" r="E1290">
        <v>830</v>
      </c>
      <c t="s" s="157" r="F1290">
        <v>2459</v>
      </c>
      <c t="s" s="100" r="G1290">
        <v>825</v>
      </c>
      <c t="s" s="100" r="H1290">
        <v>2460</v>
      </c>
      <c s="100" r="I1290"/>
      <c s="100" r="J1290"/>
      <c s="157" r="K1290">
        <f>(I1290-J1290)/10</f>
        <v>0</v>
      </c>
      <c s="157" r="L1290">
        <v>0</v>
      </c>
      <c s="157" r="M1290"/>
      <c s="157" r="N1290"/>
      <c s="157" r="O1290"/>
    </row>
    <row customHeight="1" r="1291" ht="15.0">
      <c t="s" s="157" r="A1291">
        <v>371</v>
      </c>
      <c s="157" r="B1291">
        <v>66</v>
      </c>
      <c s="157" r="C1291">
        <v>664</v>
      </c>
      <c t="s" s="157" r="D1291">
        <v>2671</v>
      </c>
      <c t="s" s="157" r="E1291">
        <v>830</v>
      </c>
      <c t="s" s="157" r="F1291">
        <v>2462</v>
      </c>
      <c t="s" s="100" r="G1291">
        <v>825</v>
      </c>
      <c t="s" s="100" r="H1291">
        <v>2005</v>
      </c>
      <c s="100" r="I1291"/>
      <c s="100" r="J1291"/>
      <c s="157" r="K1291">
        <f>(I1291-J1291)/10</f>
        <v>0</v>
      </c>
      <c s="157" r="L1291">
        <v>0</v>
      </c>
      <c s="157" r="M1291"/>
      <c s="157" r="N1291"/>
      <c s="157" r="O1291"/>
    </row>
    <row customHeight="1" r="1292" ht="15.0">
      <c t="s" s="157" r="A1292">
        <v>371</v>
      </c>
      <c s="157" r="B1292">
        <v>66</v>
      </c>
      <c s="157" r="C1292">
        <v>664</v>
      </c>
      <c t="s" s="157" r="D1292">
        <v>2672</v>
      </c>
      <c t="s" s="157" r="E1292">
        <v>830</v>
      </c>
      <c t="s" s="157" r="F1292">
        <v>2464</v>
      </c>
      <c t="s" s="100" r="G1292">
        <v>825</v>
      </c>
      <c t="s" s="100" r="H1292">
        <v>2465</v>
      </c>
      <c s="100" r="I1292"/>
      <c s="100" r="J1292"/>
      <c s="157" r="K1292">
        <f>(I1292-J1292)/10</f>
        <v>0</v>
      </c>
      <c s="157" r="L1292">
        <v>0</v>
      </c>
      <c s="157" r="M1292"/>
      <c s="157" r="N1292"/>
      <c s="157" r="O1292"/>
    </row>
    <row customHeight="1" r="1293" ht="15.0">
      <c t="s" s="157" r="A1293">
        <v>371</v>
      </c>
      <c s="157" r="B1293">
        <v>66</v>
      </c>
      <c s="157" r="C1293">
        <v>664</v>
      </c>
      <c t="s" s="157" r="D1293">
        <v>2673</v>
      </c>
      <c t="s" s="157" r="E1293">
        <v>830</v>
      </c>
      <c t="s" s="157" r="F1293">
        <v>2467</v>
      </c>
      <c t="s" s="100" r="G1293">
        <v>825</v>
      </c>
      <c t="s" s="100" r="H1293">
        <v>826</v>
      </c>
      <c s="100" r="I1293"/>
      <c s="100" r="J1293"/>
      <c s="157" r="K1293">
        <f>(I1293-J1293)/10</f>
        <v>0</v>
      </c>
      <c s="157" r="L1293">
        <v>255</v>
      </c>
      <c s="157" r="M1293"/>
      <c s="157" r="N1293"/>
      <c s="157" r="O1293"/>
    </row>
    <row customHeight="1" r="1294" ht="15.0">
      <c t="s" s="157" r="A1294">
        <v>371</v>
      </c>
      <c s="157" r="B1294">
        <v>66</v>
      </c>
      <c s="157" r="C1294">
        <v>664</v>
      </c>
      <c t="s" s="157" r="D1294">
        <v>2674</v>
      </c>
      <c t="s" s="157" r="E1294">
        <v>830</v>
      </c>
      <c t="s" s="157" r="F1294">
        <v>2469</v>
      </c>
      <c t="s" s="100" r="G1294">
        <v>2457</v>
      </c>
      <c t="s" s="100" r="H1294">
        <v>980</v>
      </c>
      <c s="100" r="I1294"/>
      <c s="100" r="J1294"/>
      <c s="157" r="K1294">
        <f>(I1294-J1294)/10</f>
        <v>0</v>
      </c>
      <c s="157" r="L1294">
        <v>255</v>
      </c>
      <c s="157" r="M1294"/>
      <c s="157" r="N1294"/>
      <c s="157" r="O1294"/>
    </row>
    <row customHeight="1" r="1295" ht="15.0">
      <c t="s" s="157" r="A1295">
        <v>371</v>
      </c>
      <c s="157" r="B1295">
        <v>66</v>
      </c>
      <c s="157" r="C1295">
        <v>664</v>
      </c>
      <c t="s" s="157" r="D1295">
        <v>2675</v>
      </c>
      <c t="s" s="157" r="E1295">
        <v>830</v>
      </c>
      <c t="s" s="157" r="F1295">
        <v>2471</v>
      </c>
      <c t="s" s="100" r="G1295">
        <v>825</v>
      </c>
      <c t="s" s="100" r="H1295">
        <v>2005</v>
      </c>
      <c s="100" r="I1295"/>
      <c s="100" r="J1295"/>
      <c s="157" r="K1295">
        <f>(I1295-J1295)/10</f>
        <v>0</v>
      </c>
      <c s="157" r="L1295">
        <v>255</v>
      </c>
      <c s="157" r="M1295"/>
      <c s="157" r="N1295"/>
      <c s="157" r="O1295"/>
    </row>
    <row customHeight="1" r="1296" ht="15.0">
      <c t="s" s="157" r="A1296">
        <v>371</v>
      </c>
      <c s="157" r="B1296">
        <v>66</v>
      </c>
      <c s="157" r="C1296">
        <v>664</v>
      </c>
      <c t="s" s="157" r="D1296">
        <v>2676</v>
      </c>
      <c t="s" s="157" r="E1296">
        <v>830</v>
      </c>
      <c t="s" s="157" r="F1296">
        <v>2473</v>
      </c>
      <c t="s" s="100" r="G1296">
        <v>825</v>
      </c>
      <c t="s" s="100" r="H1296">
        <v>2474</v>
      </c>
      <c s="100" r="I1296"/>
      <c s="100" r="J1296"/>
      <c s="157" r="K1296">
        <f>(I1296-J1296)/10</f>
        <v>0</v>
      </c>
      <c s="157" r="L1296">
        <v>255</v>
      </c>
      <c s="157" r="M1296"/>
      <c s="157" r="N1296"/>
      <c s="157" r="O1296"/>
    </row>
    <row customHeight="1" r="1297" ht="15.0">
      <c t="s" s="157" r="A1297">
        <v>371</v>
      </c>
      <c s="157" r="B1297">
        <v>66</v>
      </c>
      <c s="157" r="C1297">
        <v>664</v>
      </c>
      <c t="s" s="157" r="D1297">
        <v>2677</v>
      </c>
      <c t="s" s="157" r="E1297">
        <v>830</v>
      </c>
      <c t="s" s="157" r="F1297">
        <v>2473</v>
      </c>
      <c t="s" s="100" r="G1297">
        <v>825</v>
      </c>
      <c t="s" s="100" r="H1297">
        <v>2474</v>
      </c>
      <c s="100" r="I1297"/>
      <c s="100" r="J1297"/>
      <c s="157" r="K1297">
        <f>(I1297-J1297)/10</f>
        <v>0</v>
      </c>
      <c s="157" r="L1297">
        <v>255</v>
      </c>
      <c s="157" r="M1297"/>
      <c s="157" r="N1297"/>
      <c s="157" r="O1297"/>
    </row>
    <row customHeight="1" r="1298" ht="15.0">
      <c t="s" s="157" r="A1298">
        <v>371</v>
      </c>
      <c s="157" r="B1298">
        <v>66</v>
      </c>
      <c s="157" r="C1298">
        <v>664</v>
      </c>
      <c t="s" s="157" r="D1298">
        <v>2678</v>
      </c>
      <c t="s" s="157" r="E1298">
        <v>830</v>
      </c>
      <c t="s" s="157" r="F1298">
        <v>2477</v>
      </c>
      <c t="s" s="100" r="G1298">
        <v>825</v>
      </c>
      <c t="s" s="100" r="H1298">
        <v>980</v>
      </c>
      <c s="100" r="I1298"/>
      <c s="100" r="J1298"/>
      <c s="157" r="K1298">
        <f>(I1298-J1298)/10</f>
        <v>0</v>
      </c>
      <c s="157" r="L1298">
        <v>255</v>
      </c>
      <c s="157" r="M1298"/>
      <c s="157" r="N1298"/>
      <c s="157" r="O1298"/>
    </row>
    <row customHeight="1" r="1299" ht="15.0">
      <c t="s" s="157" r="A1299">
        <v>371</v>
      </c>
      <c s="157" r="B1299">
        <v>66</v>
      </c>
      <c s="157" r="C1299">
        <v>664</v>
      </c>
      <c t="s" s="157" r="D1299">
        <v>2679</v>
      </c>
      <c t="s" s="157" r="E1299">
        <v>830</v>
      </c>
      <c t="s" s="157" r="F1299">
        <v>2479</v>
      </c>
      <c t="s" s="100" r="G1299">
        <v>825</v>
      </c>
      <c t="s" s="100" r="H1299">
        <v>826</v>
      </c>
      <c s="100" r="I1299"/>
      <c s="100" r="J1299"/>
      <c s="157" r="K1299">
        <f>(I1299-J1299)/10</f>
        <v>0</v>
      </c>
      <c s="157" r="L1299">
        <v>0</v>
      </c>
      <c s="157" r="M1299"/>
      <c s="157" r="N1299"/>
      <c s="157" r="O1299"/>
    </row>
    <row customHeight="1" r="1300" ht="15.0">
      <c t="s" s="157" r="A1300">
        <v>371</v>
      </c>
      <c s="157" r="B1300">
        <v>66</v>
      </c>
      <c s="157" r="C1300">
        <v>664</v>
      </c>
      <c t="s" s="157" r="D1300">
        <v>2680</v>
      </c>
      <c t="s" s="157" r="E1300">
        <v>830</v>
      </c>
      <c t="s" s="157" r="F1300">
        <v>2481</v>
      </c>
      <c t="s" s="100" r="G1300">
        <v>825</v>
      </c>
      <c t="s" s="100" r="H1300">
        <v>826</v>
      </c>
      <c s="100" r="I1300"/>
      <c s="100" r="J1300"/>
      <c s="157" r="K1300">
        <f>(I1300-J1300)/10</f>
        <v>0</v>
      </c>
      <c s="157" r="L1300">
        <v>255</v>
      </c>
      <c s="157" r="M1300"/>
      <c s="157" r="N1300"/>
      <c s="157" r="O1300"/>
    </row>
    <row customHeight="1" r="1301" ht="15.0">
      <c t="s" s="157" r="A1301">
        <v>371</v>
      </c>
      <c s="157" r="B1301">
        <v>66</v>
      </c>
      <c s="157" r="C1301">
        <v>664</v>
      </c>
      <c t="s" s="157" r="D1301">
        <v>2681</v>
      </c>
      <c t="s" s="157" r="E1301">
        <v>830</v>
      </c>
      <c t="s" s="157" r="F1301">
        <v>2682</v>
      </c>
      <c t="s" s="100" r="G1301">
        <v>825</v>
      </c>
      <c t="s" s="100" r="H1301">
        <v>826</v>
      </c>
      <c s="100" r="I1301"/>
      <c s="100" r="J1301"/>
      <c s="157" r="K1301">
        <f>(I1301-J1301)/10</f>
        <v>0</v>
      </c>
      <c s="157" r="L1301">
        <v>255</v>
      </c>
      <c s="157" r="M1301"/>
      <c s="157" r="N1301"/>
      <c s="157" r="O1301"/>
    </row>
    <row customHeight="1" r="1302" ht="15.0">
      <c s="157" r="A1302"/>
      <c s="157" r="B1302"/>
      <c s="157" r="C1302"/>
      <c s="157" r="D1302"/>
      <c s="157" r="E1302"/>
      <c s="157" r="F1302"/>
      <c s="100" r="G1302"/>
      <c s="100" r="H1302"/>
      <c s="100" r="I1302"/>
      <c s="100" r="J1302"/>
      <c s="157" r="K1302">
        <f>(I1302-J1302)/10</f>
        <v>0</v>
      </c>
      <c s="157" r="L1302"/>
      <c s="157" r="M1302"/>
      <c s="157" r="N1302"/>
      <c s="157" r="O1302"/>
    </row>
    <row customHeight="1" r="1303" ht="15.0">
      <c t="s" s="157" r="A1303">
        <v>371</v>
      </c>
      <c s="157" r="B1303">
        <v>67</v>
      </c>
      <c s="157" r="C1303">
        <v>665</v>
      </c>
      <c t="s" s="157" r="D1303">
        <v>2683</v>
      </c>
      <c t="s" s="157" r="E1303">
        <v>823</v>
      </c>
      <c t="s" s="157" r="F1303">
        <v>2488</v>
      </c>
      <c t="s" s="100" r="G1303">
        <v>889</v>
      </c>
      <c t="s" s="100" r="H1303">
        <v>890</v>
      </c>
      <c s="100" r="I1303"/>
      <c s="100" r="J1303"/>
      <c s="157" r="K1303">
        <f>(I1303-J1303)/10</f>
        <v>0</v>
      </c>
      <c s="157" r="L1303">
        <v>255</v>
      </c>
      <c s="157" r="M1303"/>
      <c s="157" r="N1303"/>
      <c s="157" r="O1303"/>
    </row>
    <row customHeight="1" r="1304" ht="15.0">
      <c t="s" s="157" r="A1304">
        <v>371</v>
      </c>
      <c s="157" r="B1304">
        <v>67</v>
      </c>
      <c s="157" r="C1304">
        <v>665</v>
      </c>
      <c t="s" s="157" r="D1304">
        <v>2684</v>
      </c>
      <c t="s" s="157" r="E1304">
        <v>823</v>
      </c>
      <c t="s" s="157" r="F1304">
        <v>2490</v>
      </c>
      <c t="s" s="100" r="G1304">
        <v>889</v>
      </c>
      <c t="s" s="100" r="H1304">
        <v>890</v>
      </c>
      <c s="100" r="I1304"/>
      <c s="100" r="J1304"/>
      <c s="157" r="K1304">
        <f>(I1304-J1304)/10</f>
        <v>0</v>
      </c>
      <c s="157" r="L1304">
        <v>255</v>
      </c>
      <c s="157" r="M1304"/>
      <c s="157" r="N1304"/>
      <c s="157" r="O1304"/>
    </row>
    <row customHeight="1" r="1305" ht="15.0">
      <c t="s" s="157" r="A1305">
        <v>371</v>
      </c>
      <c s="157" r="B1305">
        <v>67</v>
      </c>
      <c s="157" r="C1305">
        <v>665</v>
      </c>
      <c t="s" s="157" r="D1305">
        <v>2685</v>
      </c>
      <c t="s" s="157" r="E1305">
        <v>830</v>
      </c>
      <c t="s" s="157" r="F1305">
        <v>2492</v>
      </c>
      <c t="s" s="100" r="G1305">
        <v>825</v>
      </c>
      <c t="s" s="100" r="H1305">
        <v>2005</v>
      </c>
      <c s="100" r="I1305"/>
      <c s="100" r="J1305"/>
      <c s="157" r="K1305">
        <f>(I1305-J1305)/10</f>
        <v>0</v>
      </c>
      <c s="157" r="L1305">
        <v>255</v>
      </c>
      <c s="157" r="M1305"/>
      <c s="157" r="N1305"/>
      <c s="157" r="O1305"/>
    </row>
    <row customHeight="1" r="1306" ht="15.0">
      <c t="s" s="157" r="A1306">
        <v>371</v>
      </c>
      <c s="157" r="B1306">
        <v>67</v>
      </c>
      <c s="157" r="C1306">
        <v>665</v>
      </c>
      <c t="s" s="157" r="D1306">
        <v>2686</v>
      </c>
      <c t="s" s="157" r="E1306">
        <v>830</v>
      </c>
      <c t="s" s="157" r="F1306">
        <v>2494</v>
      </c>
      <c t="s" s="100" r="G1306">
        <v>825</v>
      </c>
      <c t="s" s="100" r="H1306">
        <v>826</v>
      </c>
      <c s="100" r="I1306"/>
      <c s="100" r="J1306"/>
      <c s="157" r="K1306">
        <f>(I1306-J1306)/10</f>
        <v>0</v>
      </c>
      <c s="157" r="L1306">
        <v>255</v>
      </c>
      <c s="157" r="M1306"/>
      <c s="157" r="N1306"/>
      <c s="157" r="O1306"/>
    </row>
    <row customHeight="1" r="1307" ht="15.0">
      <c t="s" s="157" r="A1307">
        <v>371</v>
      </c>
      <c s="157" r="B1307">
        <v>67</v>
      </c>
      <c s="157" r="C1307">
        <v>665</v>
      </c>
      <c t="s" s="157" r="D1307">
        <v>2687</v>
      </c>
      <c t="s" s="157" r="E1307">
        <v>830</v>
      </c>
      <c t="s" s="157" r="F1307">
        <v>2496</v>
      </c>
      <c t="s" s="100" r="G1307">
        <v>825</v>
      </c>
      <c t="s" s="100" r="H1307">
        <v>980</v>
      </c>
      <c s="100" r="I1307"/>
      <c s="100" r="J1307"/>
      <c s="157" r="K1307">
        <f>(I1307-J1307)/10</f>
        <v>0</v>
      </c>
      <c s="157" r="L1307">
        <v>255</v>
      </c>
      <c s="157" r="M1307"/>
      <c s="157" r="N1307"/>
      <c s="157" r="O1307"/>
    </row>
    <row customHeight="1" r="1308" ht="15.0">
      <c t="s" s="157" r="A1308">
        <v>371</v>
      </c>
      <c s="157" r="B1308">
        <v>67</v>
      </c>
      <c s="157" r="C1308">
        <v>665</v>
      </c>
      <c t="s" s="157" r="D1308">
        <v>2688</v>
      </c>
      <c t="s" s="157" r="E1308">
        <v>830</v>
      </c>
      <c t="s" s="157" r="F1308">
        <v>2498</v>
      </c>
      <c t="s" s="100" r="G1308">
        <v>825</v>
      </c>
      <c t="s" s="100" r="H1308">
        <v>890</v>
      </c>
      <c s="100" r="I1308"/>
      <c s="100" r="J1308"/>
      <c s="157" r="K1308">
        <f>(I1308-J1308)/10</f>
        <v>0</v>
      </c>
      <c s="157" r="L1308">
        <v>255</v>
      </c>
      <c s="157" r="M1308"/>
      <c s="157" r="N1308"/>
      <c s="157" r="O1308"/>
    </row>
    <row customHeight="1" r="1309" ht="15.0">
      <c t="s" s="157" r="A1309">
        <v>371</v>
      </c>
      <c s="157" r="B1309">
        <v>67</v>
      </c>
      <c s="157" r="C1309">
        <v>665</v>
      </c>
      <c t="s" s="157" r="D1309">
        <v>2689</v>
      </c>
      <c t="s" s="157" r="E1309">
        <v>830</v>
      </c>
      <c t="s" s="157" r="F1309">
        <v>2500</v>
      </c>
      <c t="s" s="100" r="G1309">
        <v>825</v>
      </c>
      <c t="s" s="100" r="H1309">
        <v>889</v>
      </c>
      <c s="100" r="I1309"/>
      <c s="100" r="J1309"/>
      <c s="157" r="K1309">
        <f>(I1309-J1309)/10</f>
        <v>0</v>
      </c>
      <c s="157" r="L1309">
        <v>0</v>
      </c>
      <c s="157" r="M1309"/>
      <c s="157" r="N1309"/>
      <c s="157" r="O1309"/>
    </row>
    <row customHeight="1" r="1310" ht="15.0">
      <c t="s" s="157" r="A1310">
        <v>371</v>
      </c>
      <c s="157" r="B1310">
        <v>67</v>
      </c>
      <c s="157" r="C1310">
        <v>665</v>
      </c>
      <c t="s" s="157" r="D1310">
        <v>2690</v>
      </c>
      <c t="s" s="157" r="E1310">
        <v>830</v>
      </c>
      <c t="s" s="157" r="F1310">
        <v>2502</v>
      </c>
      <c t="s" s="100" r="G1310">
        <v>825</v>
      </c>
      <c t="s" s="100" r="H1310">
        <v>2005</v>
      </c>
      <c s="100" r="I1310"/>
      <c s="100" r="J1310"/>
      <c s="157" r="K1310">
        <f>(I1310-J1310)/10</f>
        <v>0</v>
      </c>
      <c s="157" r="L1310">
        <v>255</v>
      </c>
      <c s="157" r="M1310"/>
      <c s="157" r="N1310"/>
      <c s="157" r="O1310"/>
    </row>
    <row customHeight="1" r="1311" ht="15.0">
      <c t="s" s="157" r="A1311">
        <v>371</v>
      </c>
      <c s="157" r="B1311">
        <v>67</v>
      </c>
      <c s="157" r="C1311">
        <v>665</v>
      </c>
      <c t="s" s="157" r="D1311">
        <v>2691</v>
      </c>
      <c t="s" s="157" r="E1311">
        <v>830</v>
      </c>
      <c t="s" s="157" r="F1311">
        <v>2504</v>
      </c>
      <c t="s" s="100" r="G1311">
        <v>825</v>
      </c>
      <c t="s" s="100" r="H1311">
        <v>826</v>
      </c>
      <c s="100" r="I1311"/>
      <c s="100" r="J1311"/>
      <c s="157" r="K1311">
        <f>(I1311-J1311)/10</f>
        <v>0</v>
      </c>
      <c s="157" r="L1311">
        <v>255</v>
      </c>
      <c s="157" r="M1311"/>
      <c s="157" r="N1311"/>
      <c s="157" r="O1311"/>
    </row>
    <row customHeight="1" r="1312" ht="15.0">
      <c t="s" s="157" r="A1312">
        <v>371</v>
      </c>
      <c s="157" r="B1312">
        <v>67</v>
      </c>
      <c s="157" r="C1312">
        <v>665</v>
      </c>
      <c t="s" s="157" r="D1312">
        <v>2692</v>
      </c>
      <c t="s" s="157" r="E1312">
        <v>830</v>
      </c>
      <c t="s" s="157" r="F1312">
        <v>2506</v>
      </c>
      <c t="s" s="100" r="G1312">
        <v>825</v>
      </c>
      <c t="s" s="100" r="H1312">
        <v>980</v>
      </c>
      <c s="100" r="I1312"/>
      <c s="100" r="J1312"/>
      <c s="157" r="K1312">
        <f>(I1312-J1312)/10</f>
        <v>0</v>
      </c>
      <c s="157" r="L1312">
        <v>255</v>
      </c>
      <c s="157" r="M1312"/>
      <c s="157" r="N1312"/>
      <c s="157" r="O1312"/>
    </row>
    <row customHeight="1" r="1313" ht="15.0">
      <c t="s" s="157" r="A1313">
        <v>371</v>
      </c>
      <c s="157" r="B1313">
        <v>67</v>
      </c>
      <c s="157" r="C1313">
        <v>665</v>
      </c>
      <c t="s" s="157" r="D1313">
        <v>2693</v>
      </c>
      <c t="s" s="157" r="E1313">
        <v>830</v>
      </c>
      <c t="s" s="157" r="F1313">
        <v>2508</v>
      </c>
      <c t="s" s="100" r="G1313">
        <v>825</v>
      </c>
      <c t="s" s="100" r="H1313">
        <v>890</v>
      </c>
      <c s="100" r="I1313"/>
      <c s="100" r="J1313"/>
      <c s="157" r="K1313">
        <f>(I1313-J1313)/10</f>
        <v>0</v>
      </c>
      <c s="157" r="L1313">
        <v>255</v>
      </c>
      <c s="157" r="M1313"/>
      <c s="157" r="N1313"/>
      <c s="157" r="O1313"/>
    </row>
    <row customHeight="1" r="1314" ht="15.0">
      <c t="s" s="157" r="A1314">
        <v>371</v>
      </c>
      <c s="157" r="B1314">
        <v>67</v>
      </c>
      <c s="157" r="C1314">
        <v>665</v>
      </c>
      <c t="s" s="157" r="D1314">
        <v>2694</v>
      </c>
      <c t="s" s="157" r="E1314">
        <v>830</v>
      </c>
      <c t="s" s="157" r="F1314">
        <v>2510</v>
      </c>
      <c t="s" s="100" r="G1314">
        <v>825</v>
      </c>
      <c t="s" s="100" r="H1314">
        <v>889</v>
      </c>
      <c s="100" r="I1314"/>
      <c s="100" r="J1314"/>
      <c s="157" r="K1314">
        <f>(I1314-J1314)/10</f>
        <v>0</v>
      </c>
      <c s="157" r="L1314">
        <v>0</v>
      </c>
      <c s="157" r="M1314"/>
      <c s="157" r="N1314"/>
      <c s="157" r="O1314"/>
    </row>
    <row customHeight="1" r="1315" ht="15.0">
      <c t="s" s="157" r="A1315">
        <v>371</v>
      </c>
      <c s="157" r="B1315">
        <v>67</v>
      </c>
      <c s="157" r="C1315">
        <v>665</v>
      </c>
      <c t="s" s="157" r="D1315">
        <v>2695</v>
      </c>
      <c t="s" s="157" r="E1315">
        <v>830</v>
      </c>
      <c t="s" s="157" r="F1315">
        <v>2512</v>
      </c>
      <c t="s" s="100" r="G1315">
        <v>825</v>
      </c>
      <c t="s" s="100" r="H1315">
        <v>2513</v>
      </c>
      <c s="100" r="I1315"/>
      <c s="100" r="J1315"/>
      <c s="157" r="K1315">
        <f>(I1315-J1315)/10</f>
        <v>0</v>
      </c>
      <c s="157" r="L1315">
        <v>0</v>
      </c>
      <c s="157" r="M1315"/>
      <c s="157" r="N1315"/>
      <c s="157" r="O1315"/>
    </row>
    <row customHeight="1" r="1316" ht="15.0">
      <c t="s" s="157" r="A1316">
        <v>371</v>
      </c>
      <c s="157" r="B1316">
        <v>67</v>
      </c>
      <c s="157" r="C1316">
        <v>665</v>
      </c>
      <c t="s" s="157" r="D1316">
        <v>2696</v>
      </c>
      <c t="s" s="157" r="E1316">
        <v>830</v>
      </c>
      <c t="s" s="157" r="F1316">
        <v>2515</v>
      </c>
      <c t="s" s="100" r="G1316">
        <v>825</v>
      </c>
      <c t="s" s="100" r="H1316">
        <v>1971</v>
      </c>
      <c s="100" r="I1316"/>
      <c s="100" r="J1316"/>
      <c s="157" r="K1316">
        <f>(I1316-J1316)/10</f>
        <v>0</v>
      </c>
      <c s="157" r="L1316">
        <v>255</v>
      </c>
      <c s="157" r="M1316"/>
      <c s="157" r="N1316"/>
      <c s="157" r="O1316"/>
    </row>
    <row customHeight="1" r="1317" ht="15.0">
      <c t="s" s="157" r="A1317">
        <v>371</v>
      </c>
      <c s="157" r="B1317">
        <v>67</v>
      </c>
      <c s="157" r="C1317">
        <v>665</v>
      </c>
      <c t="s" s="157" r="D1317">
        <v>2697</v>
      </c>
      <c t="s" s="157" r="E1317">
        <v>830</v>
      </c>
      <c t="s" s="157" r="F1317">
        <v>2517</v>
      </c>
      <c t="s" s="100" r="G1317">
        <v>825</v>
      </c>
      <c t="s" s="100" r="H1317">
        <v>826</v>
      </c>
      <c s="100" r="I1317"/>
      <c s="100" r="J1317"/>
      <c s="157" r="K1317">
        <f>(I1317-J1317)/10</f>
        <v>0</v>
      </c>
      <c s="157" r="L1317">
        <v>255</v>
      </c>
      <c s="157" r="M1317"/>
      <c s="157" r="N1317"/>
      <c s="157" r="O1317"/>
    </row>
    <row customHeight="1" r="1318" ht="15.0">
      <c t="s" s="157" r="A1318">
        <v>371</v>
      </c>
      <c s="157" r="B1318">
        <v>67</v>
      </c>
      <c s="157" r="C1318">
        <v>665</v>
      </c>
      <c t="s" s="157" r="D1318">
        <v>2698</v>
      </c>
      <c t="s" s="157" r="E1318">
        <v>830</v>
      </c>
      <c t="s" s="157" r="F1318">
        <v>2519</v>
      </c>
      <c t="s" s="100" r="G1318">
        <v>825</v>
      </c>
      <c t="s" s="100" r="H1318">
        <v>980</v>
      </c>
      <c s="100" r="I1318"/>
      <c s="100" r="J1318"/>
      <c s="157" r="K1318">
        <f>(I1318-J1318)/10</f>
        <v>0</v>
      </c>
      <c s="157" r="L1318">
        <v>255</v>
      </c>
      <c s="157" r="M1318"/>
      <c s="157" r="N1318"/>
      <c s="157" r="O1318"/>
    </row>
    <row customHeight="1" r="1319" ht="15.0">
      <c t="s" s="157" r="A1319">
        <v>371</v>
      </c>
      <c s="157" r="B1319">
        <v>67</v>
      </c>
      <c s="157" r="C1319">
        <v>665</v>
      </c>
      <c t="s" s="157" r="D1319">
        <v>2699</v>
      </c>
      <c t="s" s="157" r="E1319">
        <v>830</v>
      </c>
      <c t="s" s="157" r="F1319">
        <v>2521</v>
      </c>
      <c t="s" s="100" r="G1319">
        <v>825</v>
      </c>
      <c t="s" s="100" r="H1319">
        <v>980</v>
      </c>
      <c s="100" r="I1319"/>
      <c s="100" r="J1319"/>
      <c s="157" r="K1319">
        <f>(I1319-J1319)/10</f>
        <v>0</v>
      </c>
      <c s="157" r="L1319">
        <v>255</v>
      </c>
      <c s="157" r="M1319"/>
      <c s="157" r="N1319"/>
      <c s="157" r="O1319"/>
    </row>
    <row customHeight="1" r="1320" ht="15.0">
      <c t="s" s="157" r="A1320">
        <v>371</v>
      </c>
      <c s="157" r="B1320">
        <v>67</v>
      </c>
      <c s="157" r="C1320">
        <v>665</v>
      </c>
      <c t="s" s="157" r="D1320">
        <v>2700</v>
      </c>
      <c t="s" s="157" r="E1320">
        <v>830</v>
      </c>
      <c t="s" s="157" r="F1320">
        <v>2527</v>
      </c>
      <c t="s" s="100" r="G1320">
        <v>1402</v>
      </c>
      <c t="s" s="100" r="H1320">
        <v>980</v>
      </c>
      <c s="100" r="I1320"/>
      <c s="100" r="J1320"/>
      <c s="157" r="K1320">
        <f>(I1320-J1320)/10</f>
        <v>0</v>
      </c>
      <c s="157" r="L1320">
        <v>255</v>
      </c>
      <c s="157" r="M1320"/>
      <c s="157" r="N1320"/>
      <c s="157" r="O1320"/>
    </row>
    <row customHeight="1" r="1321" ht="15.0">
      <c s="157" r="A1321"/>
      <c s="157" r="B1321"/>
      <c s="157" r="C1321"/>
      <c s="157" r="D1321"/>
      <c s="157" r="E1321"/>
      <c s="157" r="F1321"/>
      <c s="100" r="G1321"/>
      <c s="100" r="H1321"/>
      <c s="100" r="I1321"/>
      <c s="100" r="J1321"/>
      <c s="157" r="K1321">
        <f>(I1321-J1321)/10</f>
        <v>0</v>
      </c>
      <c s="157" r="L1321"/>
      <c s="157" r="M1321"/>
      <c s="157" r="N1321"/>
      <c s="157" r="O1321"/>
    </row>
    <row customHeight="1" r="1322" ht="15.0">
      <c t="s" s="157" r="A1322">
        <v>395</v>
      </c>
      <c s="157" r="B1322">
        <v>68</v>
      </c>
      <c s="157" r="C1322">
        <v>512</v>
      </c>
      <c t="s" s="157" r="D1322">
        <v>399</v>
      </c>
      <c t="s" s="157" r="E1322">
        <v>814</v>
      </c>
      <c t="s" s="157" r="F1322">
        <v>1959</v>
      </c>
      <c s="100" r="G1322">
        <v>-1</v>
      </c>
      <c s="100" r="H1322">
        <v>0</v>
      </c>
      <c s="100" r="I1322">
        <v>1</v>
      </c>
      <c s="100" r="J1322">
        <v>0</v>
      </c>
      <c s="157" r="K1322">
        <f>(I1322-J1322)/10</f>
        <v>0.1</v>
      </c>
      <c s="157" r="L1322"/>
      <c s="157" r="M1322"/>
      <c s="157" r="N1322"/>
      <c s="157" r="O1322"/>
    </row>
    <row customHeight="1" r="1323" ht="15.0">
      <c t="s" s="157" r="A1323">
        <v>395</v>
      </c>
      <c s="157" r="B1323">
        <v>68</v>
      </c>
      <c s="157" r="C1323">
        <v>512</v>
      </c>
      <c t="s" s="157" r="D1323">
        <v>400</v>
      </c>
      <c t="s" s="157" r="E1323">
        <v>814</v>
      </c>
      <c t="s" s="157" r="F1323">
        <v>1959</v>
      </c>
      <c s="100" r="G1323">
        <v>-1</v>
      </c>
      <c s="100" r="H1323">
        <v>0</v>
      </c>
      <c s="100" r="I1323">
        <v>1</v>
      </c>
      <c s="100" r="J1323">
        <v>0</v>
      </c>
      <c s="157" r="K1323">
        <f>(I1323-J1323)/10</f>
        <v>0.1</v>
      </c>
      <c s="157" r="L1323"/>
      <c s="157" r="M1323"/>
      <c s="157" r="N1323"/>
      <c s="157" r="O1323"/>
    </row>
    <row customHeight="1" r="1324" ht="15.0">
      <c t="s" s="157" r="A1324">
        <v>395</v>
      </c>
      <c s="157" r="B1324">
        <v>68</v>
      </c>
      <c s="157" r="C1324">
        <v>512</v>
      </c>
      <c t="s" s="157" r="D1324">
        <v>401</v>
      </c>
      <c t="s" s="157" r="E1324">
        <v>814</v>
      </c>
      <c t="s" s="157" r="F1324">
        <v>1959</v>
      </c>
      <c s="100" r="G1324">
        <v>-1</v>
      </c>
      <c s="100" r="H1324">
        <v>0</v>
      </c>
      <c s="100" r="I1324">
        <v>1</v>
      </c>
      <c s="100" r="J1324">
        <v>0</v>
      </c>
      <c s="157" r="K1324">
        <f>(I1324-J1324)/10</f>
        <v>0.1</v>
      </c>
      <c s="157" r="L1324"/>
      <c s="157" r="M1324"/>
      <c s="157" r="N1324"/>
      <c s="157" r="O1324"/>
    </row>
    <row customHeight="1" r="1325" ht="15.0">
      <c t="s" s="157" r="A1325">
        <v>395</v>
      </c>
      <c s="157" r="B1325">
        <v>68</v>
      </c>
      <c s="157" r="C1325">
        <v>512</v>
      </c>
      <c t="s" s="157" r="D1325">
        <v>402</v>
      </c>
      <c t="s" s="157" r="E1325">
        <v>814</v>
      </c>
      <c t="s" s="157" r="F1325">
        <v>1959</v>
      </c>
      <c s="100" r="G1325">
        <v>-1</v>
      </c>
      <c s="100" r="H1325">
        <v>0</v>
      </c>
      <c s="100" r="I1325">
        <v>1</v>
      </c>
      <c s="100" r="J1325">
        <v>0</v>
      </c>
      <c s="157" r="K1325">
        <f>(I1325-J1325)/10</f>
        <v>0.1</v>
      </c>
      <c s="157" r="L1325"/>
      <c s="157" r="M1325"/>
      <c s="157" r="N1325"/>
      <c s="157" r="O1325"/>
    </row>
    <row customHeight="1" r="1326" ht="15.0">
      <c s="157" r="A1326"/>
      <c s="157" r="B1326"/>
      <c s="157" r="C1326"/>
      <c s="157" r="D1326"/>
      <c s="157" r="E1326"/>
      <c s="157" r="F1326"/>
      <c s="100" r="G1326"/>
      <c s="100" r="H1326"/>
      <c s="100" r="I1326"/>
      <c s="100" r="J1326"/>
      <c s="157" r="K1326">
        <f>(I1326-J1326)/10</f>
        <v>0</v>
      </c>
      <c s="157" r="L1326"/>
      <c s="157" r="M1326"/>
      <c s="157" r="N1326"/>
      <c s="157" r="O1326"/>
    </row>
    <row customHeight="1" r="1327" ht="15.0">
      <c t="s" s="157" r="A1327">
        <v>406</v>
      </c>
      <c s="157" r="B1327">
        <v>70</v>
      </c>
      <c s="157" r="C1327">
        <v>513</v>
      </c>
      <c t="s" s="157" r="D1327">
        <v>413</v>
      </c>
      <c t="s" s="157" r="E1327">
        <v>814</v>
      </c>
      <c t="s" s="157" r="F1327">
        <v>1959</v>
      </c>
      <c s="100" r="G1327">
        <v>-10</v>
      </c>
      <c s="100" r="H1327">
        <v>10</v>
      </c>
      <c s="100" r="I1327">
        <v>10</v>
      </c>
      <c s="100" r="J1327">
        <v>0</v>
      </c>
      <c s="157" r="K1327">
        <f>(I1327-J1327)/10</f>
        <v>1</v>
      </c>
      <c s="157" r="L1327"/>
      <c s="157" r="M1327"/>
      <c s="157" r="N1327"/>
      <c s="157" r="O1327"/>
    </row>
    <row customHeight="1" r="1328" ht="15.0">
      <c t="s" s="157" r="A1328">
        <v>406</v>
      </c>
      <c s="157" r="B1328">
        <v>70</v>
      </c>
      <c s="157" r="C1328">
        <v>513</v>
      </c>
      <c t="s" s="157" r="D1328">
        <v>414</v>
      </c>
      <c t="s" s="157" r="E1328">
        <v>814</v>
      </c>
      <c t="s" s="157" r="F1328">
        <v>1959</v>
      </c>
      <c s="100" r="G1328">
        <v>-10</v>
      </c>
      <c s="100" r="H1328">
        <v>10</v>
      </c>
      <c s="100" r="I1328">
        <v>10</v>
      </c>
      <c s="100" r="J1328">
        <v>0</v>
      </c>
      <c s="157" r="K1328">
        <f>(I1328-J1328)/10</f>
        <v>1</v>
      </c>
      <c s="157" r="L1328"/>
      <c s="157" r="M1328"/>
      <c s="157" r="N1328"/>
      <c s="157" r="O1328"/>
    </row>
    <row customHeight="1" r="1329" ht="15.0">
      <c t="s" s="157" r="A1329">
        <v>406</v>
      </c>
      <c s="157" r="B1329">
        <v>70</v>
      </c>
      <c s="157" r="C1329">
        <v>513</v>
      </c>
      <c t="s" s="157" r="D1329">
        <v>415</v>
      </c>
      <c t="s" s="157" r="E1329">
        <v>814</v>
      </c>
      <c t="s" s="157" r="F1329">
        <v>1959</v>
      </c>
      <c s="100" r="G1329">
        <v>-10</v>
      </c>
      <c s="100" r="H1329">
        <v>10</v>
      </c>
      <c s="100" r="I1329">
        <v>10</v>
      </c>
      <c s="100" r="J1329">
        <v>0</v>
      </c>
      <c s="157" r="K1329">
        <f>(I1329-J1329)/10</f>
        <v>1</v>
      </c>
      <c s="157" r="L1329"/>
      <c s="157" r="M1329"/>
      <c s="157" r="N1329"/>
      <c s="157" r="O1329"/>
    </row>
    <row customHeight="1" r="1330" ht="15.0">
      <c t="s" s="157" r="A1330">
        <v>406</v>
      </c>
      <c s="157" r="B1330">
        <v>70</v>
      </c>
      <c s="157" r="C1330">
        <v>513</v>
      </c>
      <c t="s" s="157" r="D1330">
        <v>416</v>
      </c>
      <c t="s" s="157" r="E1330">
        <v>814</v>
      </c>
      <c t="s" s="157" r="F1330">
        <v>1959</v>
      </c>
      <c s="100" r="G1330">
        <v>-10</v>
      </c>
      <c s="100" r="H1330">
        <v>10</v>
      </c>
      <c s="100" r="I1330">
        <v>10</v>
      </c>
      <c s="100" r="J1330">
        <v>0</v>
      </c>
      <c s="157" r="K1330">
        <f>(I1330-J1330)/10</f>
        <v>1</v>
      </c>
      <c s="157" r="L1330"/>
      <c s="157" r="M1330"/>
      <c s="157" r="N1330"/>
      <c s="157" r="O1330"/>
    </row>
    <row customHeight="1" r="1331" ht="15.0">
      <c t="s" s="157" r="A1331">
        <v>406</v>
      </c>
      <c s="157" r="B1331">
        <v>71</v>
      </c>
      <c s="157" r="C1331">
        <v>513</v>
      </c>
      <c t="s" s="157" r="D1331">
        <v>424</v>
      </c>
      <c t="s" s="157" r="E1331">
        <v>814</v>
      </c>
      <c t="s" s="157" r="F1331">
        <v>1959</v>
      </c>
      <c s="100" r="G1331">
        <v>-10</v>
      </c>
      <c s="100" r="H1331">
        <v>10</v>
      </c>
      <c s="100" r="I1331">
        <v>10</v>
      </c>
      <c s="100" r="J1331">
        <v>0</v>
      </c>
      <c s="157" r="K1331">
        <f>(I1331-J1331)/10</f>
        <v>1</v>
      </c>
      <c s="157" r="L1331"/>
      <c s="157" r="M1331"/>
      <c s="157" r="N1331"/>
      <c s="157" r="O1331"/>
    </row>
    <row customHeight="1" r="1332" ht="15.0">
      <c t="s" s="157" r="A1332">
        <v>406</v>
      </c>
      <c s="157" r="B1332">
        <v>71</v>
      </c>
      <c s="157" r="C1332">
        <v>513</v>
      </c>
      <c t="s" s="157" r="D1332">
        <v>425</v>
      </c>
      <c t="s" s="157" r="E1332">
        <v>814</v>
      </c>
      <c t="s" s="157" r="F1332">
        <v>1959</v>
      </c>
      <c s="100" r="G1332">
        <v>-10</v>
      </c>
      <c s="100" r="H1332">
        <v>10</v>
      </c>
      <c s="100" r="I1332">
        <v>10</v>
      </c>
      <c s="100" r="J1332">
        <v>0</v>
      </c>
      <c s="157" r="K1332">
        <f>(I1332-J1332)/10</f>
        <v>1</v>
      </c>
      <c s="157" r="L1332"/>
      <c s="157" r="M1332"/>
      <c s="157" r="N1332"/>
      <c s="157" r="O1332"/>
    </row>
    <row customHeight="1" r="1333" ht="15.0">
      <c t="s" s="157" r="A1333">
        <v>406</v>
      </c>
      <c s="157" r="B1333">
        <v>69</v>
      </c>
      <c s="157" r="C1333">
        <v>513</v>
      </c>
      <c t="s" s="157" r="D1333">
        <v>2701</v>
      </c>
      <c t="s" s="157" r="E1333">
        <v>823</v>
      </c>
      <c t="s" s="157" r="F1333">
        <v>2419</v>
      </c>
      <c t="s" s="100" r="G1333">
        <v>825</v>
      </c>
      <c t="s" s="100" r="H1333">
        <v>826</v>
      </c>
      <c s="100" r="I1333"/>
      <c s="100" r="J1333"/>
      <c s="157" r="K1333">
        <f>(I1333-J1333)/10</f>
        <v>0</v>
      </c>
      <c s="157" r="L1333">
        <v>0</v>
      </c>
      <c s="157" r="M1333"/>
      <c s="157" r="N1333"/>
      <c s="157" r="O1333"/>
    </row>
    <row customHeight="1" r="1334" ht="15.0">
      <c t="s" s="157" r="A1334">
        <v>406</v>
      </c>
      <c s="157" r="B1334">
        <v>69</v>
      </c>
      <c s="157" r="C1334">
        <v>513</v>
      </c>
      <c t="s" s="157" r="D1334">
        <v>2702</v>
      </c>
      <c t="s" s="157" r="E1334">
        <v>823</v>
      </c>
      <c t="s" s="157" r="F1334">
        <v>2421</v>
      </c>
      <c t="s" s="100" r="G1334">
        <v>825</v>
      </c>
      <c t="s" s="100" r="H1334">
        <v>826</v>
      </c>
      <c s="100" r="I1334"/>
      <c s="100" r="J1334"/>
      <c s="157" r="K1334">
        <f>(I1334-J1334)/10</f>
        <v>0</v>
      </c>
      <c s="157" r="L1334">
        <v>0</v>
      </c>
      <c s="157" r="M1334"/>
      <c s="157" r="N1334"/>
      <c s="157" r="O1334"/>
    </row>
    <row customHeight="1" r="1335" ht="15.0">
      <c t="s" s="157" r="A1335">
        <v>406</v>
      </c>
      <c s="157" r="B1335">
        <v>69</v>
      </c>
      <c s="157" r="C1335">
        <v>513</v>
      </c>
      <c t="s" s="157" r="D1335">
        <v>2703</v>
      </c>
      <c t="s" s="157" r="E1335">
        <v>823</v>
      </c>
      <c t="s" s="157" r="F1335">
        <v>2423</v>
      </c>
      <c t="s" s="100" r="G1335">
        <v>825</v>
      </c>
      <c t="s" s="100" r="H1335">
        <v>826</v>
      </c>
      <c s="100" r="I1335"/>
      <c s="100" r="J1335"/>
      <c s="157" r="K1335">
        <f>(I1335-J1335)/10</f>
        <v>0</v>
      </c>
      <c s="157" r="L1335">
        <v>0</v>
      </c>
      <c s="157" r="M1335"/>
      <c s="157" r="N1335"/>
      <c s="157" r="O1335"/>
    </row>
    <row customHeight="1" r="1336" ht="15.0">
      <c t="s" s="157" r="A1336">
        <v>406</v>
      </c>
      <c s="157" r="B1336">
        <v>69</v>
      </c>
      <c s="157" r="C1336">
        <v>513</v>
      </c>
      <c t="s" s="157" r="D1336">
        <v>2704</v>
      </c>
      <c t="s" s="157" r="E1336">
        <v>823</v>
      </c>
      <c t="s" s="157" r="F1336">
        <v>2425</v>
      </c>
      <c t="s" s="100" r="G1336">
        <v>825</v>
      </c>
      <c t="s" s="100" r="H1336">
        <v>826</v>
      </c>
      <c s="100" r="I1336"/>
      <c s="100" r="J1336"/>
      <c s="157" r="K1336">
        <f>(I1336-J1336)/10</f>
        <v>0</v>
      </c>
      <c s="157" r="L1336">
        <v>0</v>
      </c>
      <c s="157" r="M1336"/>
      <c s="157" r="N1336"/>
      <c s="157" r="O1336"/>
    </row>
    <row customHeight="1" r="1337" ht="15.0">
      <c t="s" s="157" r="A1337">
        <v>406</v>
      </c>
      <c s="157" r="B1337">
        <v>69</v>
      </c>
      <c s="157" r="C1337">
        <v>513</v>
      </c>
      <c t="s" s="157" r="D1337">
        <v>2705</v>
      </c>
      <c t="s" s="157" r="E1337">
        <v>830</v>
      </c>
      <c t="s" s="157" r="F1337">
        <v>2419</v>
      </c>
      <c t="s" s="100" r="G1337">
        <v>825</v>
      </c>
      <c t="s" s="100" r="H1337">
        <v>826</v>
      </c>
      <c s="100" r="I1337"/>
      <c s="100" r="J1337"/>
      <c s="157" r="K1337">
        <f>(I1337-J1337)/10</f>
        <v>0</v>
      </c>
      <c s="157" r="L1337">
        <v>0</v>
      </c>
      <c s="157" r="M1337"/>
      <c s="157" r="N1337"/>
      <c s="157" r="O1337"/>
    </row>
    <row customHeight="1" r="1338" ht="15.0">
      <c t="s" s="157" r="A1338">
        <v>406</v>
      </c>
      <c s="157" r="B1338">
        <v>69</v>
      </c>
      <c s="157" r="C1338">
        <v>513</v>
      </c>
      <c t="s" s="157" r="D1338">
        <v>2706</v>
      </c>
      <c t="s" s="157" r="E1338">
        <v>830</v>
      </c>
      <c t="s" s="157" r="F1338">
        <v>2421</v>
      </c>
      <c t="s" s="100" r="G1338">
        <v>825</v>
      </c>
      <c t="s" s="100" r="H1338">
        <v>826</v>
      </c>
      <c s="100" r="I1338"/>
      <c s="100" r="J1338"/>
      <c s="157" r="K1338">
        <f>(I1338-J1338)/10</f>
        <v>0</v>
      </c>
      <c s="157" r="L1338">
        <v>0</v>
      </c>
      <c s="157" r="M1338"/>
      <c s="157" r="N1338"/>
      <c s="157" r="O1338"/>
    </row>
    <row customHeight="1" r="1339" ht="15.0">
      <c t="s" s="157" r="A1339">
        <v>406</v>
      </c>
      <c s="157" r="B1339">
        <v>69</v>
      </c>
      <c s="157" r="C1339">
        <v>513</v>
      </c>
      <c t="s" s="157" r="D1339">
        <v>2707</v>
      </c>
      <c t="s" s="157" r="E1339">
        <v>830</v>
      </c>
      <c t="s" s="157" r="F1339">
        <v>2423</v>
      </c>
      <c t="s" s="100" r="G1339">
        <v>825</v>
      </c>
      <c t="s" s="100" r="H1339">
        <v>826</v>
      </c>
      <c s="100" r="I1339"/>
      <c s="100" r="J1339"/>
      <c s="157" r="K1339">
        <f>(I1339-J1339)/10</f>
        <v>0</v>
      </c>
      <c s="157" r="L1339">
        <v>0</v>
      </c>
      <c s="157" r="M1339"/>
      <c s="157" r="N1339"/>
      <c s="157" r="O1339"/>
    </row>
    <row customHeight="1" r="1340" ht="15.0">
      <c t="s" s="157" r="A1340">
        <v>406</v>
      </c>
      <c s="157" r="B1340">
        <v>69</v>
      </c>
      <c s="157" r="C1340">
        <v>513</v>
      </c>
      <c t="s" s="157" r="D1340">
        <v>2708</v>
      </c>
      <c t="s" s="157" r="E1340">
        <v>830</v>
      </c>
      <c t="s" s="157" r="F1340">
        <v>2425</v>
      </c>
      <c t="s" s="100" r="G1340">
        <v>825</v>
      </c>
      <c t="s" s="100" r="H1340">
        <v>826</v>
      </c>
      <c s="100" r="I1340"/>
      <c s="100" r="J1340"/>
      <c s="157" r="K1340">
        <f>(I1340-J1340)/10</f>
        <v>0</v>
      </c>
      <c s="157" r="L1340">
        <v>0</v>
      </c>
      <c s="157" r="M1340"/>
      <c s="157" r="N1340"/>
      <c s="157" r="O1340"/>
    </row>
    <row customHeight="1" r="1341" ht="15.0">
      <c s="157" r="A1341"/>
      <c s="157" r="B1341"/>
      <c s="157" r="C1341"/>
      <c s="157" r="D1341"/>
      <c s="157" r="E1341"/>
      <c s="157" r="F1341"/>
      <c s="100" r="G1341"/>
      <c s="100" r="H1341"/>
      <c s="100" r="I1341"/>
      <c s="100" r="J1341"/>
      <c s="157" r="K1341">
        <f>(I1341-J1341)/10</f>
        <v>0</v>
      </c>
      <c s="157" r="L1341"/>
      <c s="157" r="M1341"/>
      <c s="157" r="N1341"/>
      <c s="157" r="O1341"/>
    </row>
    <row customHeight="1" r="1342" ht="15.0">
      <c t="s" s="157" r="A1342">
        <v>406</v>
      </c>
      <c s="157" r="B1342">
        <v>70</v>
      </c>
      <c s="157" r="C1342">
        <v>666</v>
      </c>
      <c t="s" s="157" r="D1342">
        <v>2709</v>
      </c>
      <c t="s" s="157" r="E1342">
        <v>823</v>
      </c>
      <c t="s" s="157" r="F1342">
        <v>2431</v>
      </c>
      <c t="s" s="100" r="G1342">
        <v>825</v>
      </c>
      <c t="s" s="100" r="H1342">
        <v>2432</v>
      </c>
      <c s="100" r="I1342"/>
      <c s="100" r="J1342"/>
      <c s="157" r="K1342">
        <f>(I1342-J1342)/10</f>
        <v>0</v>
      </c>
      <c s="157" r="L1342">
        <v>0</v>
      </c>
      <c s="157" r="M1342"/>
      <c s="157" r="N1342"/>
      <c s="157" r="O1342"/>
    </row>
    <row customHeight="1" r="1343" ht="15.0">
      <c t="s" s="157" r="A1343">
        <v>406</v>
      </c>
      <c s="157" r="B1343">
        <v>70</v>
      </c>
      <c s="157" r="C1343">
        <v>666</v>
      </c>
      <c t="s" s="157" r="D1343">
        <v>2710</v>
      </c>
      <c t="s" s="157" r="E1343">
        <v>823</v>
      </c>
      <c t="s" s="157" r="F1343">
        <v>2434</v>
      </c>
      <c t="s" s="100" r="G1343">
        <v>825</v>
      </c>
      <c t="s" s="100" r="H1343">
        <v>826</v>
      </c>
      <c s="100" r="I1343"/>
      <c s="100" r="J1343"/>
      <c s="157" r="K1343">
        <f>(I1343-J1343)/10</f>
        <v>0</v>
      </c>
      <c s="157" r="L1343">
        <v>0</v>
      </c>
      <c s="157" r="M1343"/>
      <c s="157" r="N1343"/>
      <c s="157" r="O1343"/>
    </row>
    <row customHeight="1" r="1344" ht="15.0">
      <c t="s" s="157" r="A1344">
        <v>406</v>
      </c>
      <c s="157" r="B1344">
        <v>70</v>
      </c>
      <c s="157" r="C1344">
        <v>666</v>
      </c>
      <c t="s" s="157" r="D1344">
        <v>2711</v>
      </c>
      <c t="s" s="157" r="E1344">
        <v>823</v>
      </c>
      <c t="s" s="157" r="F1344">
        <v>2436</v>
      </c>
      <c t="s" s="100" r="G1344">
        <v>825</v>
      </c>
      <c t="s" s="100" r="H1344">
        <v>2432</v>
      </c>
      <c s="100" r="I1344"/>
      <c s="100" r="J1344"/>
      <c s="157" r="K1344">
        <f>(I1344-J1344)/10</f>
        <v>0</v>
      </c>
      <c s="157" r="L1344">
        <v>255</v>
      </c>
      <c s="157" r="M1344"/>
      <c s="157" r="N1344"/>
      <c s="157" r="O1344"/>
    </row>
    <row customHeight="1" r="1345" ht="15.0">
      <c t="s" s="157" r="A1345">
        <v>406</v>
      </c>
      <c s="157" r="B1345">
        <v>70</v>
      </c>
      <c s="157" r="C1345">
        <v>666</v>
      </c>
      <c t="s" s="157" r="D1345">
        <v>2712</v>
      </c>
      <c t="s" s="157" r="E1345">
        <v>830</v>
      </c>
      <c t="s" s="157" r="F1345">
        <v>2438</v>
      </c>
      <c t="s" s="100" r="G1345">
        <v>825</v>
      </c>
      <c t="s" s="100" r="H1345">
        <v>826</v>
      </c>
      <c s="100" r="I1345"/>
      <c s="100" r="J1345"/>
      <c s="157" r="K1345">
        <f>(I1345-J1345)/10</f>
        <v>0</v>
      </c>
      <c s="157" r="L1345">
        <v>255</v>
      </c>
      <c s="157" r="M1345"/>
      <c s="157" r="N1345"/>
      <c s="157" r="O1345"/>
    </row>
    <row customHeight="1" r="1346" ht="15.0">
      <c t="s" s="157" r="A1346">
        <v>406</v>
      </c>
      <c s="157" r="B1346">
        <v>70</v>
      </c>
      <c s="157" r="C1346">
        <v>666</v>
      </c>
      <c t="s" s="157" r="D1346">
        <v>2713</v>
      </c>
      <c t="s" s="157" r="E1346">
        <v>830</v>
      </c>
      <c t="s" s="157" r="F1346">
        <v>2440</v>
      </c>
      <c t="s" s="100" r="G1346">
        <v>825</v>
      </c>
      <c t="s" s="100" r="H1346">
        <v>826</v>
      </c>
      <c s="100" r="I1346"/>
      <c s="100" r="J1346"/>
      <c s="157" r="K1346">
        <f>(I1346-J1346)/10</f>
        <v>0</v>
      </c>
      <c s="157" r="L1346">
        <v>255</v>
      </c>
      <c s="157" r="M1346"/>
      <c s="157" r="N1346"/>
      <c s="157" r="O1346"/>
    </row>
    <row customHeight="1" r="1347" ht="15.0">
      <c t="s" s="157" r="A1347">
        <v>406</v>
      </c>
      <c s="157" r="B1347">
        <v>70</v>
      </c>
      <c s="157" r="C1347">
        <v>666</v>
      </c>
      <c t="s" s="157" r="D1347">
        <v>2714</v>
      </c>
      <c t="s" s="157" r="E1347">
        <v>830</v>
      </c>
      <c t="s" s="157" r="F1347">
        <v>2443</v>
      </c>
      <c t="s" s="100" r="G1347">
        <v>825</v>
      </c>
      <c t="s" s="100" r="H1347">
        <v>980</v>
      </c>
      <c s="100" r="I1347"/>
      <c s="100" r="J1347"/>
      <c s="157" r="K1347">
        <f>(I1347-J1347)/10</f>
        <v>0</v>
      </c>
      <c s="157" r="L1347">
        <v>255</v>
      </c>
      <c s="157" r="M1347"/>
      <c s="157" r="N1347"/>
      <c s="157" r="O1347"/>
    </row>
    <row customHeight="1" r="1348" ht="15.0">
      <c t="s" s="157" r="A1348">
        <v>406</v>
      </c>
      <c s="157" r="B1348">
        <v>70</v>
      </c>
      <c s="157" r="C1348">
        <v>666</v>
      </c>
      <c t="s" s="157" r="D1348">
        <v>2715</v>
      </c>
      <c t="s" s="157" r="E1348">
        <v>830</v>
      </c>
      <c t="s" s="157" r="F1348">
        <v>2446</v>
      </c>
      <c t="s" s="100" r="G1348">
        <v>825</v>
      </c>
      <c t="s" s="100" r="H1348">
        <v>980</v>
      </c>
      <c s="100" r="I1348"/>
      <c s="100" r="J1348"/>
      <c s="157" r="K1348">
        <f>(I1348-J1348)/10</f>
        <v>0</v>
      </c>
      <c s="157" r="L1348">
        <v>255</v>
      </c>
      <c s="157" r="M1348"/>
      <c s="157" r="N1348"/>
      <c s="157" r="O1348"/>
    </row>
    <row customHeight="1" r="1349" ht="15.0">
      <c t="s" s="157" r="A1349">
        <v>406</v>
      </c>
      <c s="157" r="B1349">
        <v>70</v>
      </c>
      <c s="157" r="C1349">
        <v>666</v>
      </c>
      <c t="s" s="157" r="D1349">
        <v>2716</v>
      </c>
      <c t="s" s="157" r="E1349">
        <v>830</v>
      </c>
      <c t="s" s="157" r="F1349">
        <v>2449</v>
      </c>
      <c t="s" s="100" r="G1349">
        <v>825</v>
      </c>
      <c t="s" s="100" r="H1349">
        <v>980</v>
      </c>
      <c s="100" r="I1349"/>
      <c s="100" r="J1349"/>
      <c s="157" r="K1349">
        <f>(I1349-J1349)/10</f>
        <v>0</v>
      </c>
      <c s="157" r="L1349">
        <v>255</v>
      </c>
      <c s="157" r="M1349"/>
      <c s="157" r="N1349"/>
      <c s="157" r="O1349"/>
    </row>
    <row customHeight="1" r="1350" ht="15.0">
      <c t="s" s="157" r="A1350">
        <v>406</v>
      </c>
      <c s="157" r="B1350">
        <v>70</v>
      </c>
      <c s="157" r="C1350">
        <v>666</v>
      </c>
      <c t="s" s="157" r="D1350">
        <v>2717</v>
      </c>
      <c t="s" s="157" r="E1350">
        <v>830</v>
      </c>
      <c t="s" s="157" r="F1350">
        <v>2451</v>
      </c>
      <c t="s" s="100" r="G1350">
        <v>825</v>
      </c>
      <c t="s" s="100" r="H1350">
        <v>2005</v>
      </c>
      <c s="100" r="I1350"/>
      <c s="100" r="J1350"/>
      <c s="157" r="K1350">
        <f>(I1350-J1350)/10</f>
        <v>0</v>
      </c>
      <c s="157" r="L1350">
        <v>0</v>
      </c>
      <c s="157" r="M1350"/>
      <c s="157" r="N1350"/>
      <c s="157" r="O1350"/>
    </row>
    <row customHeight="1" r="1351" ht="15.0">
      <c t="s" s="157" r="A1351">
        <v>406</v>
      </c>
      <c s="157" r="B1351">
        <v>70</v>
      </c>
      <c s="157" r="C1351">
        <v>666</v>
      </c>
      <c t="s" s="157" r="D1351">
        <v>2718</v>
      </c>
      <c t="s" s="157" r="E1351">
        <v>830</v>
      </c>
      <c t="s" s="157" r="F1351">
        <v>2453</v>
      </c>
      <c t="s" s="100" r="G1351">
        <v>825</v>
      </c>
      <c t="s" s="100" r="H1351">
        <v>826</v>
      </c>
      <c s="100" r="I1351"/>
      <c s="100" r="J1351"/>
      <c s="157" r="K1351">
        <f>(I1351-J1351)/10</f>
        <v>0</v>
      </c>
      <c s="157" r="L1351">
        <v>255</v>
      </c>
      <c s="157" r="M1351"/>
      <c s="157" r="N1351"/>
      <c s="157" r="O1351"/>
    </row>
    <row customHeight="1" r="1352" ht="15.0">
      <c t="s" s="157" r="A1352">
        <v>406</v>
      </c>
      <c s="157" r="B1352">
        <v>70</v>
      </c>
      <c s="157" r="C1352">
        <v>666</v>
      </c>
      <c t="s" s="157" r="D1352">
        <v>2719</v>
      </c>
      <c t="s" s="157" r="E1352">
        <v>830</v>
      </c>
      <c t="s" s="157" r="F1352">
        <v>2453</v>
      </c>
      <c t="s" s="100" r="G1352">
        <v>825</v>
      </c>
      <c t="s" s="100" r="H1352">
        <v>826</v>
      </c>
      <c s="100" r="I1352"/>
      <c s="100" r="J1352"/>
      <c s="157" r="K1352">
        <f>(I1352-J1352)/10</f>
        <v>0</v>
      </c>
      <c s="157" r="L1352">
        <v>255</v>
      </c>
      <c s="157" r="M1352"/>
      <c s="157" r="N1352"/>
      <c s="157" r="O1352"/>
    </row>
    <row customHeight="1" r="1353" ht="15.0">
      <c t="s" s="157" r="A1353">
        <v>406</v>
      </c>
      <c s="157" r="B1353">
        <v>70</v>
      </c>
      <c s="157" r="C1353">
        <v>666</v>
      </c>
      <c t="s" s="157" r="D1353">
        <v>2720</v>
      </c>
      <c t="s" s="157" r="E1353">
        <v>830</v>
      </c>
      <c t="s" s="157" r="F1353">
        <v>2456</v>
      </c>
      <c t="s" s="100" r="G1353">
        <v>2457</v>
      </c>
      <c t="s" s="100" r="H1353">
        <v>980</v>
      </c>
      <c s="100" r="I1353"/>
      <c s="100" r="J1353"/>
      <c s="157" r="K1353">
        <f>(I1353-J1353)/10</f>
        <v>0</v>
      </c>
      <c s="157" r="L1353">
        <v>255</v>
      </c>
      <c s="157" r="M1353"/>
      <c s="157" r="N1353"/>
      <c s="157" r="O1353"/>
    </row>
    <row customHeight="1" r="1354" ht="15.0">
      <c t="s" s="157" r="A1354">
        <v>406</v>
      </c>
      <c s="157" r="B1354">
        <v>70</v>
      </c>
      <c s="157" r="C1354">
        <v>666</v>
      </c>
      <c t="s" s="157" r="D1354">
        <v>2721</v>
      </c>
      <c t="s" s="157" r="E1354">
        <v>830</v>
      </c>
      <c t="s" s="157" r="F1354">
        <v>2459</v>
      </c>
      <c t="s" s="100" r="G1354">
        <v>825</v>
      </c>
      <c t="s" s="100" r="H1354">
        <v>2460</v>
      </c>
      <c s="100" r="I1354"/>
      <c s="100" r="J1354"/>
      <c s="157" r="K1354">
        <f>(I1354-J1354)/10</f>
        <v>0</v>
      </c>
      <c s="157" r="L1354">
        <v>0</v>
      </c>
      <c s="157" r="M1354"/>
      <c s="157" r="N1354"/>
      <c s="157" r="O1354"/>
    </row>
    <row customHeight="1" r="1355" ht="15.0">
      <c t="s" s="157" r="A1355">
        <v>406</v>
      </c>
      <c s="157" r="B1355">
        <v>70</v>
      </c>
      <c s="157" r="C1355">
        <v>666</v>
      </c>
      <c t="s" s="157" r="D1355">
        <v>2722</v>
      </c>
      <c t="s" s="157" r="E1355">
        <v>830</v>
      </c>
      <c t="s" s="157" r="F1355">
        <v>2462</v>
      </c>
      <c t="s" s="100" r="G1355">
        <v>825</v>
      </c>
      <c t="s" s="100" r="H1355">
        <v>2005</v>
      </c>
      <c s="100" r="I1355"/>
      <c s="100" r="J1355"/>
      <c s="157" r="K1355">
        <f>(I1355-J1355)/10</f>
        <v>0</v>
      </c>
      <c s="157" r="L1355">
        <v>0</v>
      </c>
      <c s="157" r="M1355"/>
      <c s="157" r="N1355"/>
      <c s="157" r="O1355"/>
    </row>
    <row customHeight="1" r="1356" ht="15.0">
      <c t="s" s="157" r="A1356">
        <v>406</v>
      </c>
      <c s="157" r="B1356">
        <v>70</v>
      </c>
      <c s="157" r="C1356">
        <v>666</v>
      </c>
      <c t="s" s="157" r="D1356">
        <v>2723</v>
      </c>
      <c t="s" s="157" r="E1356">
        <v>830</v>
      </c>
      <c t="s" s="157" r="F1356">
        <v>2464</v>
      </c>
      <c t="s" s="100" r="G1356">
        <v>825</v>
      </c>
      <c t="s" s="100" r="H1356">
        <v>2465</v>
      </c>
      <c s="100" r="I1356"/>
      <c s="100" r="J1356"/>
      <c s="157" r="K1356">
        <f>(I1356-J1356)/10</f>
        <v>0</v>
      </c>
      <c s="157" r="L1356">
        <v>0</v>
      </c>
      <c s="157" r="M1356"/>
      <c s="157" r="N1356"/>
      <c s="157" r="O1356"/>
    </row>
    <row customHeight="1" r="1357" ht="15.0">
      <c t="s" s="157" r="A1357">
        <v>406</v>
      </c>
      <c s="157" r="B1357">
        <v>70</v>
      </c>
      <c s="157" r="C1357">
        <v>666</v>
      </c>
      <c t="s" s="157" r="D1357">
        <v>2724</v>
      </c>
      <c t="s" s="157" r="E1357">
        <v>830</v>
      </c>
      <c t="s" s="157" r="F1357">
        <v>2467</v>
      </c>
      <c t="s" s="100" r="G1357">
        <v>825</v>
      </c>
      <c t="s" s="100" r="H1357">
        <v>826</v>
      </c>
      <c s="100" r="I1357"/>
      <c s="100" r="J1357"/>
      <c s="157" r="K1357">
        <f>(I1357-J1357)/10</f>
        <v>0</v>
      </c>
      <c s="157" r="L1357">
        <v>255</v>
      </c>
      <c s="157" r="M1357"/>
      <c s="157" r="N1357"/>
      <c s="157" r="O1357"/>
    </row>
    <row customHeight="1" r="1358" ht="15.0">
      <c t="s" s="157" r="A1358">
        <v>406</v>
      </c>
      <c s="157" r="B1358">
        <v>70</v>
      </c>
      <c s="157" r="C1358">
        <v>666</v>
      </c>
      <c t="s" s="157" r="D1358">
        <v>2725</v>
      </c>
      <c t="s" s="157" r="E1358">
        <v>830</v>
      </c>
      <c t="s" s="157" r="F1358">
        <v>2469</v>
      </c>
      <c t="s" s="100" r="G1358">
        <v>2457</v>
      </c>
      <c t="s" s="100" r="H1358">
        <v>980</v>
      </c>
      <c s="100" r="I1358"/>
      <c s="100" r="J1358"/>
      <c s="157" r="K1358">
        <f>(I1358-J1358)/10</f>
        <v>0</v>
      </c>
      <c s="157" r="L1358">
        <v>255</v>
      </c>
      <c s="157" r="M1358"/>
      <c s="157" r="N1358"/>
      <c s="157" r="O1358"/>
    </row>
    <row customHeight="1" r="1359" ht="15.0">
      <c t="s" s="157" r="A1359">
        <v>406</v>
      </c>
      <c s="157" r="B1359">
        <v>70</v>
      </c>
      <c s="157" r="C1359">
        <v>666</v>
      </c>
      <c t="s" s="157" r="D1359">
        <v>2726</v>
      </c>
      <c t="s" s="157" r="E1359">
        <v>830</v>
      </c>
      <c t="s" s="157" r="F1359">
        <v>2471</v>
      </c>
      <c t="s" s="100" r="G1359">
        <v>825</v>
      </c>
      <c t="s" s="100" r="H1359">
        <v>2005</v>
      </c>
      <c s="100" r="I1359"/>
      <c s="100" r="J1359"/>
      <c s="157" r="K1359">
        <f>(I1359-J1359)/10</f>
        <v>0</v>
      </c>
      <c s="157" r="L1359">
        <v>255</v>
      </c>
      <c s="157" r="M1359"/>
      <c s="157" r="N1359"/>
      <c s="157" r="O1359"/>
    </row>
    <row customHeight="1" r="1360" ht="15.0">
      <c t="s" s="157" r="A1360">
        <v>406</v>
      </c>
      <c s="157" r="B1360">
        <v>70</v>
      </c>
      <c s="157" r="C1360">
        <v>666</v>
      </c>
      <c t="s" s="157" r="D1360">
        <v>2727</v>
      </c>
      <c t="s" s="157" r="E1360">
        <v>830</v>
      </c>
      <c t="s" s="157" r="F1360">
        <v>2473</v>
      </c>
      <c t="s" s="100" r="G1360">
        <v>825</v>
      </c>
      <c t="s" s="100" r="H1360">
        <v>2474</v>
      </c>
      <c s="100" r="I1360"/>
      <c s="100" r="J1360"/>
      <c s="157" r="K1360">
        <f>(I1360-J1360)/10</f>
        <v>0</v>
      </c>
      <c s="157" r="L1360">
        <v>255</v>
      </c>
      <c s="157" r="M1360"/>
      <c s="157" r="N1360"/>
      <c s="157" r="O1360"/>
    </row>
    <row customHeight="1" r="1361" ht="15.0">
      <c t="s" s="157" r="A1361">
        <v>406</v>
      </c>
      <c s="157" r="B1361">
        <v>70</v>
      </c>
      <c s="157" r="C1361">
        <v>666</v>
      </c>
      <c t="s" s="157" r="D1361">
        <v>2728</v>
      </c>
      <c t="s" s="157" r="E1361">
        <v>830</v>
      </c>
      <c t="s" s="157" r="F1361">
        <v>2473</v>
      </c>
      <c t="s" s="100" r="G1361">
        <v>825</v>
      </c>
      <c t="s" s="100" r="H1361">
        <v>2474</v>
      </c>
      <c s="100" r="I1361"/>
      <c s="100" r="J1361"/>
      <c s="157" r="K1361">
        <f>(I1361-J1361)/10</f>
        <v>0</v>
      </c>
      <c s="157" r="L1361">
        <v>255</v>
      </c>
      <c s="157" r="M1361"/>
      <c s="157" r="N1361"/>
      <c s="157" r="O1361"/>
    </row>
    <row customHeight="1" r="1362" ht="15.0">
      <c t="s" s="157" r="A1362">
        <v>406</v>
      </c>
      <c s="157" r="B1362">
        <v>70</v>
      </c>
      <c s="157" r="C1362">
        <v>666</v>
      </c>
      <c t="s" s="157" r="D1362">
        <v>2729</v>
      </c>
      <c t="s" s="157" r="E1362">
        <v>830</v>
      </c>
      <c t="s" s="157" r="F1362">
        <v>2477</v>
      </c>
      <c t="s" s="100" r="G1362">
        <v>825</v>
      </c>
      <c t="s" s="100" r="H1362">
        <v>980</v>
      </c>
      <c s="100" r="I1362"/>
      <c s="100" r="J1362"/>
      <c s="157" r="K1362">
        <f>(I1362-J1362)/10</f>
        <v>0</v>
      </c>
      <c s="157" r="L1362">
        <v>255</v>
      </c>
      <c s="157" r="M1362"/>
      <c s="157" r="N1362"/>
      <c s="157" r="O1362"/>
    </row>
    <row customHeight="1" r="1363" ht="15.0">
      <c t="s" s="157" r="A1363">
        <v>406</v>
      </c>
      <c s="157" r="B1363">
        <v>70</v>
      </c>
      <c s="157" r="C1363">
        <v>666</v>
      </c>
      <c t="s" s="157" r="D1363">
        <v>2730</v>
      </c>
      <c t="s" s="157" r="E1363">
        <v>830</v>
      </c>
      <c t="s" s="157" r="F1363">
        <v>2479</v>
      </c>
      <c t="s" s="100" r="G1363">
        <v>825</v>
      </c>
      <c t="s" s="100" r="H1363">
        <v>826</v>
      </c>
      <c s="100" r="I1363"/>
      <c s="100" r="J1363"/>
      <c s="157" r="K1363">
        <f>(I1363-J1363)/10</f>
        <v>0</v>
      </c>
      <c s="157" r="L1363">
        <v>0</v>
      </c>
      <c s="157" r="M1363"/>
      <c s="157" r="N1363"/>
      <c s="157" r="O1363"/>
    </row>
    <row customHeight="1" r="1364" ht="15.0">
      <c t="s" s="157" r="A1364">
        <v>406</v>
      </c>
      <c s="157" r="B1364">
        <v>70</v>
      </c>
      <c s="157" r="C1364">
        <v>666</v>
      </c>
      <c t="s" s="157" r="D1364">
        <v>2731</v>
      </c>
      <c t="s" s="157" r="E1364">
        <v>830</v>
      </c>
      <c t="s" s="157" r="F1364">
        <v>2481</v>
      </c>
      <c t="s" s="100" r="G1364">
        <v>825</v>
      </c>
      <c t="s" s="100" r="H1364">
        <v>826</v>
      </c>
      <c s="100" r="I1364"/>
      <c s="100" r="J1364"/>
      <c s="157" r="K1364">
        <f>(I1364-J1364)/10</f>
        <v>0</v>
      </c>
      <c s="157" r="L1364">
        <v>255</v>
      </c>
      <c s="157" r="M1364"/>
      <c s="157" r="N1364"/>
      <c s="157" r="O1364"/>
    </row>
    <row customHeight="1" r="1365" ht="15.0">
      <c s="157" r="A1365"/>
      <c s="157" r="B1365"/>
      <c s="157" r="C1365"/>
      <c s="157" r="D1365"/>
      <c s="157" r="E1365"/>
      <c s="157" r="F1365"/>
      <c s="100" r="G1365"/>
      <c s="100" r="H1365"/>
      <c s="100" r="I1365"/>
      <c s="100" r="J1365"/>
      <c s="157" r="K1365">
        <f>(I1365-J1365)/10</f>
        <v>0</v>
      </c>
      <c s="157" r="L1365"/>
      <c s="157" r="M1365"/>
      <c s="157" r="N1365"/>
      <c s="157" r="O1365"/>
    </row>
    <row customHeight="1" r="1366" ht="15.0">
      <c t="s" s="157" r="A1366">
        <v>406</v>
      </c>
      <c s="157" r="B1366">
        <v>71</v>
      </c>
      <c s="157" r="C1366">
        <v>667</v>
      </c>
      <c t="s" s="157" r="D1366">
        <v>2732</v>
      </c>
      <c t="s" s="157" r="E1366">
        <v>830</v>
      </c>
      <c t="s" s="157" r="F1366">
        <v>2512</v>
      </c>
      <c t="s" s="100" r="G1366">
        <v>825</v>
      </c>
      <c t="s" s="100" r="H1366">
        <v>2513</v>
      </c>
      <c s="100" r="I1366"/>
      <c s="100" r="J1366"/>
      <c s="157" r="K1366">
        <f>(I1366-J1366)/10</f>
        <v>0</v>
      </c>
      <c s="157" r="L1366">
        <v>0</v>
      </c>
      <c s="157" r="M1366"/>
      <c s="157" r="N1366"/>
      <c s="157" r="O1366"/>
    </row>
    <row customHeight="1" r="1367" ht="15.0">
      <c t="s" s="157" r="A1367">
        <v>406</v>
      </c>
      <c s="157" r="B1367">
        <v>71</v>
      </c>
      <c s="157" r="C1367">
        <v>667</v>
      </c>
      <c t="s" s="157" r="D1367">
        <v>2733</v>
      </c>
      <c t="s" s="157" r="E1367">
        <v>830</v>
      </c>
      <c t="s" s="157" r="F1367">
        <v>2515</v>
      </c>
      <c t="s" s="100" r="G1367">
        <v>825</v>
      </c>
      <c t="s" s="100" r="H1367">
        <v>1971</v>
      </c>
      <c s="100" r="I1367"/>
      <c s="100" r="J1367"/>
      <c s="157" r="K1367">
        <f>(I1367-J1367)/10</f>
        <v>0</v>
      </c>
      <c s="157" r="L1367">
        <v>255</v>
      </c>
      <c s="157" r="M1367"/>
      <c s="157" r="N1367"/>
      <c s="157" r="O1367"/>
    </row>
    <row customHeight="1" r="1368" ht="15.0">
      <c t="s" s="157" r="A1368">
        <v>406</v>
      </c>
      <c s="157" r="B1368">
        <v>71</v>
      </c>
      <c s="157" r="C1368">
        <v>667</v>
      </c>
      <c t="s" s="157" r="D1368">
        <v>2734</v>
      </c>
      <c t="s" s="157" r="E1368">
        <v>830</v>
      </c>
      <c t="s" s="157" r="F1368">
        <v>2517</v>
      </c>
      <c t="s" s="100" r="G1368">
        <v>825</v>
      </c>
      <c t="s" s="100" r="H1368">
        <v>826</v>
      </c>
      <c s="100" r="I1368"/>
      <c s="100" r="J1368"/>
      <c s="157" r="K1368">
        <f>(I1368-J1368)/10</f>
        <v>0</v>
      </c>
      <c s="157" r="L1368">
        <v>255</v>
      </c>
      <c s="157" r="M1368"/>
      <c s="157" r="N1368"/>
      <c s="157" r="O1368"/>
    </row>
    <row customHeight="1" r="1369" ht="15.0">
      <c t="s" s="157" r="A1369">
        <v>406</v>
      </c>
      <c s="157" r="B1369">
        <v>71</v>
      </c>
      <c s="157" r="C1369">
        <v>667</v>
      </c>
      <c t="s" s="157" r="D1369">
        <v>2735</v>
      </c>
      <c t="s" s="157" r="E1369">
        <v>830</v>
      </c>
      <c t="s" s="157" r="F1369">
        <v>2519</v>
      </c>
      <c t="s" s="100" r="G1369">
        <v>1791</v>
      </c>
      <c t="s" s="100" r="H1369">
        <v>980</v>
      </c>
      <c s="100" r="I1369"/>
      <c s="100" r="J1369"/>
      <c s="157" r="K1369">
        <f>(I1369-J1369)/10</f>
        <v>0</v>
      </c>
      <c s="157" r="L1369">
        <v>255</v>
      </c>
      <c s="157" r="M1369"/>
      <c s="157" r="N1369"/>
      <c s="157" r="O1369"/>
    </row>
    <row customHeight="1" r="1370" ht="15.0">
      <c t="s" s="157" r="A1370">
        <v>406</v>
      </c>
      <c s="157" r="B1370">
        <v>71</v>
      </c>
      <c s="157" r="C1370">
        <v>667</v>
      </c>
      <c t="s" s="157" r="D1370">
        <v>2736</v>
      </c>
      <c t="s" s="157" r="E1370">
        <v>830</v>
      </c>
      <c t="s" s="157" r="F1370">
        <v>2521</v>
      </c>
      <c t="s" s="100" r="G1370">
        <v>825</v>
      </c>
      <c t="s" s="100" r="H1370">
        <v>980</v>
      </c>
      <c s="100" r="I1370"/>
      <c s="100" r="J1370"/>
      <c s="157" r="K1370">
        <f>(I1370-J1370)/10</f>
        <v>0</v>
      </c>
      <c s="157" r="L1370">
        <v>255</v>
      </c>
      <c s="157" r="M1370"/>
      <c s="157" r="N1370"/>
      <c s="157" r="O1370"/>
    </row>
    <row customHeight="1" r="1371" ht="15.0">
      <c t="s" s="157" r="A1371">
        <v>406</v>
      </c>
      <c s="157" r="B1371">
        <v>71</v>
      </c>
      <c s="157" r="C1371">
        <v>667</v>
      </c>
      <c t="s" s="157" r="D1371">
        <v>2737</v>
      </c>
      <c t="s" s="157" r="E1371">
        <v>830</v>
      </c>
      <c t="s" s="157" r="F1371">
        <v>2527</v>
      </c>
      <c t="s" s="100" r="G1371">
        <v>1402</v>
      </c>
      <c t="s" s="100" r="H1371">
        <v>980</v>
      </c>
      <c s="100" r="I1371"/>
      <c s="100" r="J1371"/>
      <c s="157" r="K1371">
        <f>(I1371-J1371)/10</f>
        <v>0</v>
      </c>
      <c s="157" r="L1371">
        <v>255</v>
      </c>
      <c s="157" r="M1371"/>
      <c s="157" r="N1371"/>
      <c s="157" r="O1371"/>
    </row>
    <row customHeight="1" r="1372" ht="15.0">
      <c t="s" s="157" r="A1372">
        <v>406</v>
      </c>
      <c s="157" r="B1372">
        <v>71</v>
      </c>
      <c s="157" r="C1372">
        <v>667</v>
      </c>
      <c t="s" s="157" r="D1372">
        <v>2738</v>
      </c>
      <c t="s" s="157" r="E1372">
        <v>830</v>
      </c>
      <c t="s" s="157" r="F1372">
        <v>2739</v>
      </c>
      <c t="s" s="100" r="G1372">
        <v>825</v>
      </c>
      <c t="s" s="100" r="H1372">
        <v>980</v>
      </c>
      <c s="100" r="I1372"/>
      <c s="100" r="J1372"/>
      <c s="157" r="K1372">
        <f>(I1372-J1372)/10</f>
        <v>0</v>
      </c>
      <c s="157" r="L1372">
        <v>255</v>
      </c>
      <c s="157" r="M1372"/>
      <c s="157" r="N1372"/>
      <c s="157" r="O1372"/>
    </row>
    <row customHeight="1" r="1373" ht="15.0">
      <c s="157" r="A1373"/>
      <c s="157" r="B1373"/>
      <c s="157" r="C1373"/>
      <c s="157" r="D1373"/>
      <c s="157" r="E1373"/>
      <c s="157" r="F1373"/>
      <c s="100" r="G1373"/>
      <c s="100" r="H1373"/>
      <c s="100" r="I1373"/>
      <c s="100" r="J1373"/>
      <c s="157" r="K1373">
        <f>(I1373-J1373)/10</f>
        <v>0</v>
      </c>
      <c s="157" r="L1373"/>
      <c s="157" r="M1373"/>
      <c s="157" r="N1373"/>
      <c s="157" r="O1373"/>
    </row>
    <row customHeight="1" r="1374" ht="15.0">
      <c t="s" s="157" r="A1374">
        <v>428</v>
      </c>
      <c s="157" r="B1374">
        <v>72</v>
      </c>
      <c s="157" r="C1374">
        <v>514</v>
      </c>
      <c t="s" s="157" r="D1374">
        <v>432</v>
      </c>
      <c t="s" s="157" r="E1374">
        <v>814</v>
      </c>
      <c t="s" s="157" r="F1374">
        <v>1959</v>
      </c>
      <c s="100" r="G1374">
        <v>-1</v>
      </c>
      <c s="100" r="H1374">
        <v>0</v>
      </c>
      <c s="100" r="I1374">
        <v>1</v>
      </c>
      <c s="100" r="J1374">
        <v>0</v>
      </c>
      <c s="157" r="K1374">
        <f>(I1374-J1374)/10</f>
        <v>0.1</v>
      </c>
      <c s="157" r="L1374"/>
      <c s="157" r="M1374"/>
      <c s="157" r="N1374"/>
      <c s="157" r="O1374"/>
    </row>
    <row customHeight="1" r="1375" ht="15.0">
      <c t="s" s="157" r="A1375">
        <v>428</v>
      </c>
      <c s="157" r="B1375">
        <v>72</v>
      </c>
      <c s="157" r="C1375">
        <v>514</v>
      </c>
      <c t="s" s="157" r="D1375">
        <v>433</v>
      </c>
      <c t="s" s="157" r="E1375">
        <v>814</v>
      </c>
      <c t="s" s="157" r="F1375">
        <v>1959</v>
      </c>
      <c s="100" r="G1375">
        <v>-1</v>
      </c>
      <c s="100" r="H1375">
        <v>0</v>
      </c>
      <c s="100" r="I1375">
        <v>1</v>
      </c>
      <c s="100" r="J1375">
        <v>0</v>
      </c>
      <c s="157" r="K1375">
        <f>(I1375-J1375)/10</f>
        <v>0.1</v>
      </c>
      <c s="157" r="L1375"/>
      <c s="157" r="M1375"/>
      <c s="157" r="N1375"/>
      <c s="157" r="O1375"/>
    </row>
    <row customHeight="1" r="1376" ht="15.0">
      <c t="s" s="157" r="A1376">
        <v>428</v>
      </c>
      <c s="157" r="B1376">
        <v>72</v>
      </c>
      <c s="157" r="C1376">
        <v>514</v>
      </c>
      <c t="s" s="157" r="D1376">
        <v>2740</v>
      </c>
      <c t="s" s="157" r="E1376">
        <v>814</v>
      </c>
      <c t="s" s="157" r="F1376">
        <v>1959</v>
      </c>
      <c s="100" r="G1376">
        <v>-1</v>
      </c>
      <c s="100" r="H1376">
        <v>0</v>
      </c>
      <c s="100" r="I1376">
        <v>1</v>
      </c>
      <c s="100" r="J1376">
        <v>0</v>
      </c>
      <c s="157" r="K1376">
        <f>(I1376-J1376)/10</f>
        <v>0.1</v>
      </c>
      <c s="157" r="L1376"/>
      <c s="157" r="M1376"/>
      <c s="157" r="N1376"/>
      <c s="157" r="O1376"/>
    </row>
    <row customHeight="1" r="1377" ht="15.0">
      <c s="157" r="A1377"/>
      <c s="157" r="B1377"/>
      <c s="157" r="C1377"/>
      <c s="157" r="D1377"/>
      <c s="157" r="E1377"/>
      <c s="157" r="F1377"/>
      <c s="100" r="G1377"/>
      <c s="100" r="H1377"/>
      <c s="100" r="I1377"/>
      <c s="100" r="J1377"/>
      <c s="157" r="K1377">
        <f>(I1377-J1377)/10</f>
        <v>0</v>
      </c>
      <c s="157" r="L1377"/>
      <c s="157" r="M1377"/>
      <c s="157" r="N1377"/>
      <c s="157" r="O1377"/>
    </row>
    <row customHeight="1" r="1378" ht="15.0">
      <c t="s" s="157" r="A1378">
        <v>428</v>
      </c>
      <c s="157" r="B1378">
        <v>73</v>
      </c>
      <c s="157" r="C1378">
        <v>525</v>
      </c>
      <c t="s" s="157" r="D1378">
        <v>2741</v>
      </c>
      <c t="s" s="157" r="E1378">
        <v>814</v>
      </c>
      <c t="s" s="157" r="F1378">
        <v>2742</v>
      </c>
      <c s="100" r="G1378">
        <v>-50</v>
      </c>
      <c s="100" r="H1378">
        <v>50</v>
      </c>
      <c s="100" r="I1378">
        <v>100</v>
      </c>
      <c s="100" r="J1378">
        <v>0</v>
      </c>
      <c s="157" r="K1378">
        <f>(I1378-J1378)/10</f>
        <v>10</v>
      </c>
      <c s="157" r="L1378"/>
      <c s="157" r="M1378"/>
      <c s="157" r="N1378"/>
      <c s="157" r="O1378"/>
    </row>
    <row customHeight="1" r="1379" ht="15.0">
      <c t="s" s="157" r="A1379">
        <v>428</v>
      </c>
      <c s="157" r="B1379">
        <v>73</v>
      </c>
      <c s="157" r="C1379">
        <v>525</v>
      </c>
      <c t="s" s="157" r="D1379">
        <v>2743</v>
      </c>
      <c t="s" s="157" r="E1379">
        <v>814</v>
      </c>
      <c t="s" s="157" r="F1379">
        <v>2744</v>
      </c>
      <c s="100" r="G1379">
        <v>-10</v>
      </c>
      <c s="100" r="H1379">
        <v>10</v>
      </c>
      <c s="100" r="I1379">
        <v>10</v>
      </c>
      <c s="100" r="J1379">
        <v>0</v>
      </c>
      <c s="157" r="K1379">
        <f>(I1379-J1379)/10</f>
        <v>1</v>
      </c>
      <c s="157" r="L1379"/>
      <c s="157" r="M1379"/>
      <c s="157" r="N1379"/>
      <c s="157" r="O1379"/>
    </row>
    <row customHeight="1" r="1380" ht="15.0">
      <c t="s" s="157" r="A1380">
        <v>428</v>
      </c>
      <c s="157" r="B1380">
        <v>73</v>
      </c>
      <c s="157" r="C1380">
        <v>525</v>
      </c>
      <c t="s" s="157" r="D1380">
        <v>2745</v>
      </c>
      <c t="s" s="157" r="E1380">
        <v>823</v>
      </c>
      <c t="s" s="157" r="F1380">
        <v>2746</v>
      </c>
      <c t="s" s="100" r="G1380">
        <v>825</v>
      </c>
      <c t="s" s="100" r="H1380">
        <v>826</v>
      </c>
      <c s="100" r="I1380"/>
      <c s="100" r="J1380"/>
      <c s="157" r="K1380">
        <f>(I1380-J1380)/10</f>
        <v>0</v>
      </c>
      <c s="157" r="L1380">
        <v>0</v>
      </c>
      <c s="157" r="M1380"/>
      <c s="157" r="N1380"/>
      <c s="157" r="O1380"/>
    </row>
    <row customHeight="1" r="1381" ht="15.0">
      <c t="s" s="157" r="A1381">
        <v>428</v>
      </c>
      <c s="157" r="B1381">
        <v>73</v>
      </c>
      <c s="157" r="C1381">
        <v>525</v>
      </c>
      <c t="s" s="157" r="D1381">
        <v>2747</v>
      </c>
      <c t="s" s="157" r="E1381">
        <v>823</v>
      </c>
      <c t="s" s="157" r="F1381">
        <v>2748</v>
      </c>
      <c t="s" s="100" r="G1381">
        <v>825</v>
      </c>
      <c t="s" s="100" r="H1381">
        <v>826</v>
      </c>
      <c s="100" r="I1381"/>
      <c s="100" r="J1381"/>
      <c s="157" r="K1381">
        <f>(I1381-J1381)/10</f>
        <v>0</v>
      </c>
      <c s="157" r="L1381">
        <v>0</v>
      </c>
      <c s="157" r="M1381"/>
      <c s="157" r="N1381"/>
      <c s="157" r="O1381"/>
    </row>
    <row customHeight="1" r="1382" ht="15.0">
      <c t="s" s="157" r="A1382">
        <v>428</v>
      </c>
      <c s="157" r="B1382">
        <v>73</v>
      </c>
      <c s="157" r="C1382">
        <v>525</v>
      </c>
      <c t="s" s="157" r="D1382">
        <v>2749</v>
      </c>
      <c t="s" s="157" r="E1382">
        <v>823</v>
      </c>
      <c t="s" s="157" r="F1382">
        <v>2750</v>
      </c>
      <c t="s" s="100" r="G1382">
        <v>826</v>
      </c>
      <c t="s" s="100" r="H1382">
        <v>825</v>
      </c>
      <c s="100" r="I1382"/>
      <c s="100" r="J1382"/>
      <c s="157" r="K1382">
        <f>(I1382-J1382)/10</f>
        <v>0</v>
      </c>
      <c s="157" r="L1382">
        <v>0</v>
      </c>
      <c s="157" r="M1382"/>
      <c s="157" r="N1382"/>
      <c s="157" r="O1382"/>
    </row>
    <row customHeight="1" r="1383" ht="15.0">
      <c t="s" s="157" r="A1383">
        <v>428</v>
      </c>
      <c s="157" r="B1383">
        <v>73</v>
      </c>
      <c s="157" r="C1383">
        <v>525</v>
      </c>
      <c t="s" s="157" r="D1383">
        <v>2751</v>
      </c>
      <c t="s" s="157" r="E1383">
        <v>823</v>
      </c>
      <c t="s" s="157" r="F1383">
        <v>2752</v>
      </c>
      <c t="s" s="100" r="G1383">
        <v>2390</v>
      </c>
      <c t="s" s="100" r="H1383">
        <v>2391</v>
      </c>
      <c s="100" r="I1383"/>
      <c s="100" r="J1383"/>
      <c s="157" r="K1383">
        <f>(I1383-J1383)/10</f>
        <v>0</v>
      </c>
      <c s="157" r="L1383">
        <v>0</v>
      </c>
      <c s="157" r="M1383"/>
      <c s="157" r="N1383"/>
      <c s="157" r="O1383"/>
    </row>
    <row customHeight="1" r="1384" ht="15.0">
      <c t="s" s="157" r="A1384">
        <v>428</v>
      </c>
      <c s="157" r="B1384">
        <v>73</v>
      </c>
      <c s="157" r="C1384">
        <v>525</v>
      </c>
      <c t="s" s="157" r="D1384">
        <v>2753</v>
      </c>
      <c t="s" s="157" r="E1384">
        <v>830</v>
      </c>
      <c t="s" s="157" r="F1384">
        <v>2754</v>
      </c>
      <c t="s" s="100" r="G1384">
        <v>825</v>
      </c>
      <c t="s" s="100" r="H1384">
        <v>826</v>
      </c>
      <c s="100" r="I1384"/>
      <c s="100" r="J1384"/>
      <c s="157" r="K1384">
        <f>(I1384-J1384)/10</f>
        <v>0</v>
      </c>
      <c s="157" r="L1384">
        <v>0</v>
      </c>
      <c s="157" r="M1384"/>
      <c s="157" r="N1384"/>
      <c s="157" r="O1384"/>
    </row>
    <row customHeight="1" r="1385" ht="15.0">
      <c t="s" s="157" r="A1385">
        <v>428</v>
      </c>
      <c s="157" r="B1385">
        <v>73</v>
      </c>
      <c s="157" r="C1385">
        <v>525</v>
      </c>
      <c t="s" s="157" r="D1385">
        <v>2755</v>
      </c>
      <c t="s" s="157" r="E1385">
        <v>830</v>
      </c>
      <c t="s" s="157" r="F1385">
        <v>2756</v>
      </c>
      <c t="s" s="100" r="G1385">
        <v>825</v>
      </c>
      <c t="s" s="100" r="H1385">
        <v>826</v>
      </c>
      <c s="100" r="I1385"/>
      <c s="100" r="J1385"/>
      <c s="157" r="K1385">
        <f>(I1385-J1385)/10</f>
        <v>0</v>
      </c>
      <c s="157" r="L1385">
        <v>0</v>
      </c>
      <c s="157" r="M1385"/>
      <c s="157" r="N1385"/>
      <c s="157" r="O1385"/>
    </row>
    <row customHeight="1" r="1386" ht="15.0">
      <c t="s" s="157" r="A1386">
        <v>428</v>
      </c>
      <c s="157" r="B1386">
        <v>73</v>
      </c>
      <c s="157" r="C1386">
        <v>525</v>
      </c>
      <c t="s" s="157" r="D1386">
        <v>2757</v>
      </c>
      <c t="s" s="157" r="E1386">
        <v>830</v>
      </c>
      <c t="s" s="157" r="F1386">
        <v>2758</v>
      </c>
      <c t="s" s="100" r="G1386">
        <v>825</v>
      </c>
      <c t="s" s="100" r="H1386">
        <v>826</v>
      </c>
      <c s="100" r="I1386"/>
      <c s="100" r="J1386"/>
      <c s="157" r="K1386">
        <f>(I1386-J1386)/10</f>
        <v>0</v>
      </c>
      <c s="157" r="L1386">
        <v>0</v>
      </c>
      <c s="157" r="M1386"/>
      <c s="157" r="N1386"/>
      <c s="157" r="O1386"/>
    </row>
    <row customHeight="1" r="1387" ht="15.0">
      <c t="s" s="157" r="A1387">
        <v>428</v>
      </c>
      <c s="157" r="B1387">
        <v>73</v>
      </c>
      <c s="157" r="C1387">
        <v>525</v>
      </c>
      <c t="s" s="157" r="D1387">
        <v>2759</v>
      </c>
      <c t="s" s="157" r="E1387">
        <v>830</v>
      </c>
      <c t="s" s="157" r="F1387">
        <v>2760</v>
      </c>
      <c t="s" s="100" r="G1387">
        <v>825</v>
      </c>
      <c t="s" s="100" r="H1387">
        <v>826</v>
      </c>
      <c s="100" r="I1387"/>
      <c s="100" r="J1387"/>
      <c s="157" r="K1387">
        <f>(I1387-J1387)/10</f>
        <v>0</v>
      </c>
      <c s="157" r="L1387">
        <v>255</v>
      </c>
      <c s="157" r="M1387"/>
      <c s="157" r="N1387"/>
      <c s="157" r="O1387"/>
    </row>
    <row customHeight="1" r="1388" ht="15.0">
      <c s="157" r="A1388"/>
      <c s="157" r="B1388"/>
      <c s="157" r="C1388"/>
      <c s="157" r="D1388"/>
      <c s="157" r="E1388"/>
      <c s="157" r="F1388"/>
      <c s="100" r="G1388"/>
      <c s="100" r="H1388"/>
      <c s="100" r="I1388"/>
      <c s="100" r="J1388"/>
      <c s="157" r="K1388">
        <f>(I1388-J1388)/10</f>
        <v>0</v>
      </c>
      <c s="157" r="L1388"/>
      <c s="157" r="M1388"/>
      <c s="157" r="N1388"/>
      <c s="157" r="O1388"/>
    </row>
    <row customHeight="1" r="1389" ht="15.0">
      <c t="s" s="157" r="A1389">
        <v>2761</v>
      </c>
      <c s="157" r="B1389">
        <v>74</v>
      </c>
      <c s="157" r="C1389">
        <v>442</v>
      </c>
      <c t="s" s="157" r="D1389">
        <v>2762</v>
      </c>
      <c t="s" s="157" r="E1389">
        <v>830</v>
      </c>
      <c t="s" s="157" r="F1389">
        <v>2763</v>
      </c>
      <c t="s" s="100" r="G1389">
        <v>825</v>
      </c>
      <c t="s" s="100" r="H1389">
        <v>826</v>
      </c>
      <c s="100" r="I1389"/>
      <c s="100" r="J1389"/>
      <c s="157" r="K1389">
        <f>(I1389-J1389)/10</f>
        <v>0</v>
      </c>
      <c s="157" r="L1389">
        <v>255</v>
      </c>
      <c s="157" r="M1389"/>
      <c s="157" r="N1389"/>
      <c s="157" r="O1389"/>
    </row>
    <row customHeight="1" r="1390" ht="15.0">
      <c t="s" s="157" r="A1390">
        <v>2761</v>
      </c>
      <c s="157" r="B1390">
        <v>74</v>
      </c>
      <c s="157" r="C1390">
        <v>442</v>
      </c>
      <c t="s" s="157" r="D1390">
        <v>2764</v>
      </c>
      <c t="s" s="157" r="E1390">
        <v>830</v>
      </c>
      <c t="s" s="157" r="F1390">
        <v>2765</v>
      </c>
      <c t="s" s="100" r="G1390">
        <v>825</v>
      </c>
      <c t="s" s="100" r="H1390">
        <v>826</v>
      </c>
      <c s="100" r="I1390"/>
      <c s="100" r="J1390"/>
      <c s="157" r="K1390">
        <f>(I1390-J1390)/10</f>
        <v>0</v>
      </c>
      <c s="157" r="L1390">
        <v>255</v>
      </c>
      <c s="157" r="M1390"/>
      <c s="157" r="N1390"/>
      <c s="157" r="O1390"/>
    </row>
    <row customHeight="1" r="1391" ht="15.0">
      <c t="s" s="157" r="A1391">
        <v>2761</v>
      </c>
      <c s="157" r="B1391">
        <v>74</v>
      </c>
      <c s="157" r="C1391">
        <v>442</v>
      </c>
      <c t="s" s="157" r="D1391">
        <v>2766</v>
      </c>
      <c t="s" s="157" r="E1391">
        <v>830</v>
      </c>
      <c t="s" s="157" r="F1391">
        <v>2767</v>
      </c>
      <c t="s" s="100" r="G1391">
        <v>825</v>
      </c>
      <c t="s" s="100" r="H1391">
        <v>826</v>
      </c>
      <c s="100" r="I1391"/>
      <c s="100" r="J1391"/>
      <c s="157" r="K1391">
        <f>(I1391-J1391)/10</f>
        <v>0</v>
      </c>
      <c s="157" r="L1391">
        <v>255</v>
      </c>
      <c s="157" r="M1391"/>
      <c s="157" r="N1391"/>
      <c s="157" r="O1391"/>
    </row>
    <row customHeight="1" r="1392" ht="15.0">
      <c t="s" s="157" r="A1392">
        <v>2761</v>
      </c>
      <c s="157" r="B1392">
        <v>74</v>
      </c>
      <c s="157" r="C1392">
        <v>442</v>
      </c>
      <c t="s" s="157" r="D1392">
        <v>2768</v>
      </c>
      <c t="s" s="157" r="E1392">
        <v>830</v>
      </c>
      <c t="s" s="157" r="F1392">
        <v>2769</v>
      </c>
      <c t="s" s="100" r="G1392">
        <v>825</v>
      </c>
      <c t="s" s="100" r="H1392">
        <v>826</v>
      </c>
      <c s="100" r="I1392"/>
      <c s="100" r="J1392"/>
      <c s="157" r="K1392">
        <f>(I1392-J1392)/10</f>
        <v>0</v>
      </c>
      <c s="157" r="L1392">
        <v>255</v>
      </c>
      <c s="157" r="M1392"/>
      <c s="157" r="N1392"/>
      <c s="157" r="O1392"/>
    </row>
    <row customHeight="1" r="1393" ht="15.0">
      <c t="s" s="157" r="A1393">
        <v>2761</v>
      </c>
      <c s="157" r="B1393">
        <v>74</v>
      </c>
      <c s="157" r="C1393">
        <v>442</v>
      </c>
      <c t="s" s="157" r="D1393">
        <v>2770</v>
      </c>
      <c t="s" s="157" r="E1393">
        <v>830</v>
      </c>
      <c t="s" s="157" r="F1393">
        <v>2771</v>
      </c>
      <c t="s" s="100" r="G1393">
        <v>825</v>
      </c>
      <c t="s" s="100" r="H1393">
        <v>826</v>
      </c>
      <c s="100" r="I1393"/>
      <c s="100" r="J1393"/>
      <c s="157" r="K1393">
        <f>(I1393-J1393)/10</f>
        <v>0</v>
      </c>
      <c s="157" r="L1393">
        <v>255</v>
      </c>
      <c s="157" r="M1393"/>
      <c s="157" r="N1393"/>
      <c s="157" r="O1393"/>
    </row>
    <row customHeight="1" r="1394" ht="15.0">
      <c t="s" s="157" r="A1394">
        <v>2761</v>
      </c>
      <c s="157" r="B1394">
        <v>74</v>
      </c>
      <c s="157" r="C1394">
        <v>442</v>
      </c>
      <c t="s" s="157" r="D1394">
        <v>2772</v>
      </c>
      <c t="s" s="157" r="E1394">
        <v>830</v>
      </c>
      <c t="s" s="157" r="F1394">
        <v>2773</v>
      </c>
      <c t="s" s="100" r="G1394">
        <v>825</v>
      </c>
      <c t="s" s="100" r="H1394">
        <v>826</v>
      </c>
      <c s="100" r="I1394"/>
      <c s="100" r="J1394"/>
      <c s="157" r="K1394">
        <f>(I1394-J1394)/10</f>
        <v>0</v>
      </c>
      <c s="157" r="L1394">
        <v>255</v>
      </c>
      <c s="157" r="M1394"/>
      <c s="157" r="N1394"/>
      <c s="157" r="O1394"/>
    </row>
    <row customHeight="1" r="1395" ht="15.0">
      <c t="s" s="157" r="A1395">
        <v>2761</v>
      </c>
      <c s="157" r="B1395">
        <v>74</v>
      </c>
      <c s="157" r="C1395">
        <v>442</v>
      </c>
      <c t="s" s="157" r="D1395">
        <v>2774</v>
      </c>
      <c t="s" s="157" r="E1395">
        <v>830</v>
      </c>
      <c t="s" s="157" r="F1395">
        <v>2775</v>
      </c>
      <c t="s" s="100" r="G1395">
        <v>825</v>
      </c>
      <c t="s" s="100" r="H1395">
        <v>826</v>
      </c>
      <c s="100" r="I1395"/>
      <c s="100" r="J1395"/>
      <c s="157" r="K1395">
        <f>(I1395-J1395)/10</f>
        <v>0</v>
      </c>
      <c s="157" r="L1395">
        <v>255</v>
      </c>
      <c s="157" r="M1395"/>
      <c s="157" r="N1395"/>
      <c s="157" r="O1395"/>
    </row>
    <row customHeight="1" r="1396" ht="15.0">
      <c t="s" s="157" r="A1396">
        <v>2761</v>
      </c>
      <c s="157" r="B1396">
        <v>74</v>
      </c>
      <c s="157" r="C1396">
        <v>442</v>
      </c>
      <c t="s" s="157" r="D1396">
        <v>2776</v>
      </c>
      <c t="s" s="157" r="E1396">
        <v>830</v>
      </c>
      <c t="s" s="157" r="F1396">
        <v>2777</v>
      </c>
      <c t="s" s="100" r="G1396">
        <v>825</v>
      </c>
      <c t="s" s="100" r="H1396">
        <v>826</v>
      </c>
      <c s="100" r="I1396"/>
      <c s="100" r="J1396"/>
      <c s="157" r="K1396">
        <f>(I1396-J1396)/10</f>
        <v>0</v>
      </c>
      <c s="157" r="L1396">
        <v>255</v>
      </c>
      <c s="157" r="M1396"/>
      <c s="157" r="N1396"/>
      <c s="157" r="O1396"/>
    </row>
    <row customHeight="1" r="1397" ht="15.0">
      <c t="s" s="157" r="A1397">
        <v>2761</v>
      </c>
      <c s="157" r="B1397">
        <v>74</v>
      </c>
      <c s="157" r="C1397">
        <v>442</v>
      </c>
      <c t="s" s="157" r="D1397">
        <v>2778</v>
      </c>
      <c t="s" s="157" r="E1397">
        <v>830</v>
      </c>
      <c t="s" s="157" r="F1397">
        <v>2779</v>
      </c>
      <c t="s" s="100" r="G1397">
        <v>825</v>
      </c>
      <c t="s" s="100" r="H1397">
        <v>826</v>
      </c>
      <c s="100" r="I1397"/>
      <c s="100" r="J1397"/>
      <c s="157" r="K1397">
        <f>(I1397-J1397)/10</f>
        <v>0</v>
      </c>
      <c s="157" r="L1397">
        <v>255</v>
      </c>
      <c s="157" r="M1397"/>
      <c s="157" r="N1397"/>
      <c s="157" r="O1397"/>
    </row>
    <row customHeight="1" r="1398" ht="15.0">
      <c t="s" s="157" r="A1398">
        <v>2761</v>
      </c>
      <c s="157" r="B1398">
        <v>74</v>
      </c>
      <c s="157" r="C1398">
        <v>442</v>
      </c>
      <c t="s" s="157" r="D1398">
        <v>2780</v>
      </c>
      <c t="s" s="157" r="E1398">
        <v>830</v>
      </c>
      <c t="s" s="157" r="F1398">
        <v>2781</v>
      </c>
      <c t="s" s="100" r="G1398">
        <v>825</v>
      </c>
      <c t="s" s="100" r="H1398">
        <v>826</v>
      </c>
      <c s="100" r="I1398"/>
      <c s="100" r="J1398"/>
      <c s="157" r="K1398">
        <f>(I1398-J1398)/10</f>
        <v>0</v>
      </c>
      <c s="157" r="L1398">
        <v>255</v>
      </c>
      <c s="157" r="M1398"/>
      <c s="157" r="N1398"/>
      <c s="157" r="O1398"/>
    </row>
    <row customHeight="1" r="1399" ht="15.0">
      <c t="s" s="157" r="A1399">
        <v>2761</v>
      </c>
      <c s="157" r="B1399">
        <v>74</v>
      </c>
      <c s="157" r="C1399">
        <v>442</v>
      </c>
      <c t="s" s="157" r="D1399">
        <v>2782</v>
      </c>
      <c t="s" s="157" r="E1399">
        <v>830</v>
      </c>
      <c t="s" s="157" r="F1399">
        <v>2783</v>
      </c>
      <c t="s" s="100" r="G1399">
        <v>825</v>
      </c>
      <c t="s" s="100" r="H1399">
        <v>826</v>
      </c>
      <c s="100" r="I1399"/>
      <c s="100" r="J1399"/>
      <c s="157" r="K1399">
        <f>(I1399-J1399)/10</f>
        <v>0</v>
      </c>
      <c s="157" r="L1399">
        <v>255</v>
      </c>
      <c s="157" r="M1399"/>
      <c s="157" r="N1399"/>
      <c s="157" r="O1399"/>
    </row>
    <row customHeight="1" r="1400" ht="15.0">
      <c t="s" s="157" r="A1400">
        <v>2761</v>
      </c>
      <c s="157" r="B1400">
        <v>74</v>
      </c>
      <c s="157" r="C1400">
        <v>442</v>
      </c>
      <c t="s" s="157" r="D1400">
        <v>2784</v>
      </c>
      <c t="s" s="157" r="E1400">
        <v>830</v>
      </c>
      <c t="s" s="157" r="F1400">
        <v>2785</v>
      </c>
      <c t="s" s="100" r="G1400">
        <v>825</v>
      </c>
      <c t="s" s="100" r="H1400">
        <v>826</v>
      </c>
      <c s="100" r="I1400"/>
      <c s="100" r="J1400"/>
      <c s="157" r="K1400">
        <f>(I1400-J1400)/10</f>
        <v>0</v>
      </c>
      <c s="157" r="L1400">
        <v>255</v>
      </c>
      <c s="157" r="M1400"/>
      <c s="157" r="N1400"/>
      <c s="157" r="O1400"/>
    </row>
    <row customHeight="1" r="1401" ht="15.0">
      <c t="s" s="157" r="A1401">
        <v>2761</v>
      </c>
      <c s="157" r="B1401">
        <v>74</v>
      </c>
      <c s="157" r="C1401">
        <v>442</v>
      </c>
      <c t="s" s="157" r="D1401">
        <v>2786</v>
      </c>
      <c t="s" s="157" r="E1401">
        <v>830</v>
      </c>
      <c t="s" s="157" r="F1401">
        <v>2787</v>
      </c>
      <c t="s" s="100" r="G1401">
        <v>825</v>
      </c>
      <c t="s" s="100" r="H1401">
        <v>826</v>
      </c>
      <c s="100" r="I1401"/>
      <c s="100" r="J1401"/>
      <c s="157" r="K1401">
        <f>(I1401-J1401)/10</f>
        <v>0</v>
      </c>
      <c s="157" r="L1401">
        <v>255</v>
      </c>
      <c s="157" r="M1401"/>
      <c s="157" r="N1401"/>
      <c s="157" r="O1401"/>
    </row>
    <row customHeight="1" r="1402" ht="15.0">
      <c t="s" s="157" r="A1402">
        <v>2761</v>
      </c>
      <c s="157" r="B1402">
        <v>74</v>
      </c>
      <c s="157" r="C1402">
        <v>442</v>
      </c>
      <c t="s" s="157" r="D1402">
        <v>2788</v>
      </c>
      <c t="s" s="157" r="E1402">
        <v>830</v>
      </c>
      <c t="s" s="157" r="F1402">
        <v>2789</v>
      </c>
      <c t="s" s="100" r="G1402">
        <v>825</v>
      </c>
      <c t="s" s="100" r="H1402">
        <v>826</v>
      </c>
      <c s="100" r="I1402"/>
      <c s="100" r="J1402"/>
      <c s="157" r="K1402">
        <f>(I1402-J1402)/10</f>
        <v>0</v>
      </c>
      <c s="157" r="L1402">
        <v>255</v>
      </c>
      <c s="157" r="M1402"/>
      <c s="157" r="N1402"/>
      <c s="157" r="O1402"/>
    </row>
    <row customHeight="1" r="1403" ht="15.0">
      <c t="s" s="157" r="A1403">
        <v>2761</v>
      </c>
      <c s="157" r="B1403">
        <v>74</v>
      </c>
      <c s="157" r="C1403">
        <v>442</v>
      </c>
      <c t="s" s="157" r="D1403">
        <v>2790</v>
      </c>
      <c t="s" s="157" r="E1403">
        <v>830</v>
      </c>
      <c t="s" s="157" r="F1403">
        <v>2791</v>
      </c>
      <c t="s" s="100" r="G1403">
        <v>825</v>
      </c>
      <c t="s" s="100" r="H1403">
        <v>826</v>
      </c>
      <c s="100" r="I1403"/>
      <c s="100" r="J1403"/>
      <c s="157" r="K1403">
        <f>(I1403-J1403)/10</f>
        <v>0</v>
      </c>
      <c s="157" r="L1403">
        <v>255</v>
      </c>
      <c s="157" r="M1403"/>
      <c s="157" r="N1403"/>
      <c s="157" r="O1403"/>
    </row>
    <row customHeight="1" r="1404" ht="15.0">
      <c t="s" s="157" r="A1404">
        <v>2761</v>
      </c>
      <c s="157" r="B1404">
        <v>74</v>
      </c>
      <c s="157" r="C1404">
        <v>442</v>
      </c>
      <c t="s" s="157" r="D1404">
        <v>2792</v>
      </c>
      <c t="s" s="157" r="E1404">
        <v>830</v>
      </c>
      <c t="s" s="157" r="F1404">
        <v>2793</v>
      </c>
      <c t="s" s="100" r="G1404">
        <v>825</v>
      </c>
      <c t="s" s="100" r="H1404">
        <v>826</v>
      </c>
      <c s="100" r="I1404"/>
      <c s="100" r="J1404"/>
      <c s="157" r="K1404">
        <f>(I1404-J1404)/10</f>
        <v>0</v>
      </c>
      <c s="157" r="L1404">
        <v>255</v>
      </c>
      <c s="157" r="M1404"/>
      <c s="157" r="N1404"/>
      <c s="157" r="O1404"/>
    </row>
    <row customHeight="1" r="1405" ht="15.0">
      <c t="s" s="157" r="A1405">
        <v>2761</v>
      </c>
      <c s="157" r="B1405">
        <v>74</v>
      </c>
      <c s="157" r="C1405">
        <v>442</v>
      </c>
      <c t="s" s="157" r="D1405">
        <v>2794</v>
      </c>
      <c t="s" s="157" r="E1405">
        <v>830</v>
      </c>
      <c t="s" s="157" r="F1405">
        <v>2795</v>
      </c>
      <c t="s" s="100" r="G1405">
        <v>825</v>
      </c>
      <c t="s" s="100" r="H1405">
        <v>826</v>
      </c>
      <c s="100" r="I1405"/>
      <c s="100" r="J1405"/>
      <c s="157" r="K1405">
        <f>(I1405-J1405)/10</f>
        <v>0</v>
      </c>
      <c s="157" r="L1405">
        <v>255</v>
      </c>
      <c s="157" r="M1405"/>
      <c s="157" r="N1405"/>
      <c s="157" r="O1405"/>
    </row>
    <row customHeight="1" r="1406" ht="15.0">
      <c t="s" s="157" r="A1406">
        <v>2761</v>
      </c>
      <c s="157" r="B1406">
        <v>74</v>
      </c>
      <c s="157" r="C1406">
        <v>442</v>
      </c>
      <c t="s" s="157" r="D1406">
        <v>2796</v>
      </c>
      <c t="s" s="157" r="E1406">
        <v>830</v>
      </c>
      <c t="s" s="157" r="F1406">
        <v>2797</v>
      </c>
      <c t="s" s="100" r="G1406">
        <v>825</v>
      </c>
      <c t="s" s="100" r="H1406">
        <v>826</v>
      </c>
      <c s="100" r="I1406"/>
      <c s="100" r="J1406"/>
      <c s="157" r="K1406">
        <f>(I1406-J1406)/10</f>
        <v>0</v>
      </c>
      <c s="157" r="L1406">
        <v>255</v>
      </c>
      <c s="157" r="M1406"/>
      <c s="157" r="N1406"/>
      <c s="157" r="O1406"/>
    </row>
    <row customHeight="1" r="1407" ht="15.0">
      <c t="s" s="157" r="A1407">
        <v>2761</v>
      </c>
      <c s="157" r="B1407">
        <v>74</v>
      </c>
      <c s="157" r="C1407">
        <v>442</v>
      </c>
      <c t="s" s="157" r="D1407">
        <v>2798</v>
      </c>
      <c t="s" s="157" r="E1407">
        <v>830</v>
      </c>
      <c t="s" s="157" r="F1407">
        <v>2799</v>
      </c>
      <c t="s" s="100" r="G1407">
        <v>825</v>
      </c>
      <c t="s" s="100" r="H1407">
        <v>826</v>
      </c>
      <c s="100" r="I1407"/>
      <c s="100" r="J1407"/>
      <c s="157" r="K1407">
        <f>(I1407-J1407)/10</f>
        <v>0</v>
      </c>
      <c s="157" r="L1407">
        <v>255</v>
      </c>
      <c s="157" r="M1407"/>
      <c s="157" r="N1407"/>
      <c s="157" r="O1407"/>
    </row>
    <row customHeight="1" r="1408" ht="15.0">
      <c t="s" s="157" r="A1408">
        <v>2761</v>
      </c>
      <c s="157" r="B1408">
        <v>74</v>
      </c>
      <c s="157" r="C1408">
        <v>442</v>
      </c>
      <c t="s" s="157" r="D1408">
        <v>2800</v>
      </c>
      <c t="s" s="157" r="E1408">
        <v>830</v>
      </c>
      <c t="s" s="157" r="F1408">
        <v>2801</v>
      </c>
      <c t="s" s="100" r="G1408">
        <v>825</v>
      </c>
      <c t="s" s="100" r="H1408">
        <v>826</v>
      </c>
      <c s="100" r="I1408"/>
      <c s="100" r="J1408"/>
      <c s="157" r="K1408">
        <f>(I1408-J1408)/10</f>
        <v>0</v>
      </c>
      <c s="157" r="L1408">
        <v>255</v>
      </c>
      <c s="157" r="M1408"/>
      <c s="157" r="N1408"/>
      <c s="157" r="O1408"/>
    </row>
    <row customHeight="1" r="1409" ht="15.0">
      <c t="s" s="157" r="A1409">
        <v>2761</v>
      </c>
      <c s="157" r="B1409">
        <v>74</v>
      </c>
      <c s="157" r="C1409">
        <v>442</v>
      </c>
      <c t="s" s="157" r="D1409">
        <v>2802</v>
      </c>
      <c t="s" s="157" r="E1409">
        <v>830</v>
      </c>
      <c t="s" s="157" r="F1409">
        <v>2803</v>
      </c>
      <c t="s" s="100" r="G1409">
        <v>825</v>
      </c>
      <c t="s" s="100" r="H1409">
        <v>826</v>
      </c>
      <c s="100" r="I1409"/>
      <c s="100" r="J1409"/>
      <c s="157" r="K1409">
        <f>(I1409-J1409)/10</f>
        <v>0</v>
      </c>
      <c s="157" r="L1409">
        <v>255</v>
      </c>
      <c s="157" r="M1409"/>
      <c s="157" r="N1409"/>
      <c s="157" r="O1409"/>
    </row>
    <row customHeight="1" r="1410" ht="15.0">
      <c t="s" s="157" r="A1410">
        <v>2761</v>
      </c>
      <c s="157" r="B1410">
        <v>74</v>
      </c>
      <c s="157" r="C1410">
        <v>442</v>
      </c>
      <c t="s" s="157" r="D1410">
        <v>2804</v>
      </c>
      <c t="s" s="157" r="E1410">
        <v>830</v>
      </c>
      <c t="s" s="157" r="F1410">
        <v>2805</v>
      </c>
      <c t="s" s="100" r="G1410">
        <v>825</v>
      </c>
      <c t="s" s="100" r="H1410">
        <v>826</v>
      </c>
      <c s="100" r="I1410"/>
      <c s="100" r="J1410"/>
      <c s="157" r="K1410">
        <f>(I1410-J1410)/10</f>
        <v>0</v>
      </c>
      <c s="157" r="L1410">
        <v>255</v>
      </c>
      <c s="157" r="M1410"/>
      <c s="157" r="N1410"/>
      <c s="157" r="O1410"/>
    </row>
    <row customHeight="1" r="1411" ht="15.0">
      <c t="s" s="157" r="A1411">
        <v>2761</v>
      </c>
      <c s="157" r="B1411">
        <v>74</v>
      </c>
      <c s="157" r="C1411">
        <v>442</v>
      </c>
      <c t="s" s="157" r="D1411">
        <v>2806</v>
      </c>
      <c t="s" s="157" r="E1411">
        <v>830</v>
      </c>
      <c t="s" s="157" r="F1411">
        <v>2807</v>
      </c>
      <c t="s" s="100" r="G1411">
        <v>825</v>
      </c>
      <c t="s" s="100" r="H1411">
        <v>826</v>
      </c>
      <c s="100" r="I1411"/>
      <c s="100" r="J1411"/>
      <c s="157" r="K1411">
        <f>(I1411-J1411)/10</f>
        <v>0</v>
      </c>
      <c s="157" r="L1411">
        <v>255</v>
      </c>
      <c s="157" r="M1411"/>
      <c s="157" r="N1411"/>
      <c s="157" r="O1411"/>
    </row>
    <row customHeight="1" r="1412" ht="15.0">
      <c t="s" s="157" r="A1412">
        <v>2761</v>
      </c>
      <c s="157" r="B1412">
        <v>74</v>
      </c>
      <c s="157" r="C1412">
        <v>442</v>
      </c>
      <c t="s" s="157" r="D1412">
        <v>2808</v>
      </c>
      <c t="s" s="157" r="E1412">
        <v>830</v>
      </c>
      <c t="s" s="157" r="F1412">
        <v>2809</v>
      </c>
      <c t="s" s="100" r="G1412">
        <v>825</v>
      </c>
      <c t="s" s="100" r="H1412">
        <v>826</v>
      </c>
      <c s="100" r="I1412"/>
      <c s="100" r="J1412"/>
      <c s="157" r="K1412">
        <f>(I1412-J1412)/10</f>
        <v>0</v>
      </c>
      <c s="157" r="L1412">
        <v>255</v>
      </c>
      <c s="157" r="M1412"/>
      <c s="157" r="N1412"/>
      <c s="157" r="O1412"/>
    </row>
    <row customHeight="1" r="1413" ht="15.0">
      <c s="157" r="A1413"/>
      <c s="157" r="B1413"/>
      <c s="157" r="C1413"/>
      <c s="157" r="D1413"/>
      <c s="157" r="E1413"/>
      <c s="157" r="F1413"/>
      <c s="100" r="G1413"/>
      <c s="100" r="H1413"/>
      <c s="100" r="I1413"/>
      <c s="100" r="J1413"/>
      <c s="157" r="K1413">
        <f>(I1413-J1413)/10</f>
        <v>0</v>
      </c>
      <c s="157" r="L1413"/>
      <c s="157" r="M1413"/>
      <c s="157" r="N1413"/>
      <c s="157" r="O1413"/>
    </row>
    <row customHeight="1" r="1414" ht="15.0">
      <c t="s" s="157" r="A1414">
        <v>2761</v>
      </c>
      <c s="157" r="B1414">
        <v>75</v>
      </c>
      <c s="157" r="C1414">
        <v>444</v>
      </c>
      <c t="s" s="157" r="D1414">
        <v>2810</v>
      </c>
      <c t="s" s="157" r="E1414">
        <v>830</v>
      </c>
      <c t="s" s="157" r="F1414">
        <v>2811</v>
      </c>
      <c t="s" s="100" r="G1414">
        <v>825</v>
      </c>
      <c t="s" s="100" r="H1414">
        <v>826</v>
      </c>
      <c s="100" r="I1414"/>
      <c s="100" r="J1414"/>
      <c s="157" r="K1414">
        <f>(I1414-J1414)/10</f>
        <v>0</v>
      </c>
      <c s="157" r="L1414">
        <v>255</v>
      </c>
      <c s="157" r="M1414"/>
      <c s="157" r="N1414"/>
      <c s="157" r="O1414"/>
    </row>
    <row customHeight="1" r="1415" ht="15.0">
      <c t="s" s="157" r="A1415">
        <v>2761</v>
      </c>
      <c s="157" r="B1415">
        <v>75</v>
      </c>
      <c s="157" r="C1415">
        <v>444</v>
      </c>
      <c t="s" s="157" r="D1415">
        <v>2812</v>
      </c>
      <c t="s" s="157" r="E1415">
        <v>830</v>
      </c>
      <c t="s" s="157" r="F1415">
        <v>2813</v>
      </c>
      <c t="s" s="100" r="G1415">
        <v>825</v>
      </c>
      <c t="s" s="100" r="H1415">
        <v>826</v>
      </c>
      <c s="100" r="I1415"/>
      <c s="100" r="J1415"/>
      <c s="157" r="K1415">
        <f>(I1415-J1415)/10</f>
        <v>0</v>
      </c>
      <c s="157" r="L1415">
        <v>255</v>
      </c>
      <c s="157" r="M1415"/>
      <c s="157" r="N1415"/>
      <c s="157" r="O1415"/>
    </row>
    <row customHeight="1" r="1416" ht="15.0">
      <c t="s" s="157" r="A1416">
        <v>2761</v>
      </c>
      <c s="157" r="B1416">
        <v>75</v>
      </c>
      <c s="157" r="C1416">
        <v>444</v>
      </c>
      <c t="s" s="157" r="D1416">
        <v>2814</v>
      </c>
      <c t="s" s="157" r="E1416">
        <v>830</v>
      </c>
      <c t="s" s="157" r="F1416">
        <v>2815</v>
      </c>
      <c t="s" s="100" r="G1416">
        <v>825</v>
      </c>
      <c t="s" s="100" r="H1416">
        <v>826</v>
      </c>
      <c s="100" r="I1416"/>
      <c s="100" r="J1416"/>
      <c s="157" r="K1416">
        <f>(I1416-J1416)/10</f>
        <v>0</v>
      </c>
      <c s="157" r="L1416">
        <v>255</v>
      </c>
      <c s="157" r="M1416"/>
      <c s="157" r="N1416"/>
      <c s="157" r="O1416"/>
    </row>
    <row customHeight="1" r="1417" ht="15.0">
      <c t="s" s="157" r="A1417">
        <v>2761</v>
      </c>
      <c s="157" r="B1417">
        <v>75</v>
      </c>
      <c s="157" r="C1417">
        <v>444</v>
      </c>
      <c t="s" s="157" r="D1417">
        <v>2816</v>
      </c>
      <c t="s" s="157" r="E1417">
        <v>830</v>
      </c>
      <c t="s" s="157" r="F1417">
        <v>2817</v>
      </c>
      <c t="s" s="100" r="G1417">
        <v>825</v>
      </c>
      <c t="s" s="100" r="H1417">
        <v>826</v>
      </c>
      <c s="100" r="I1417"/>
      <c s="100" r="J1417"/>
      <c s="157" r="K1417">
        <f>(I1417-J1417)/10</f>
        <v>0</v>
      </c>
      <c s="157" r="L1417">
        <v>255</v>
      </c>
      <c s="157" r="M1417"/>
      <c s="157" r="N1417"/>
      <c s="157" r="O1417"/>
    </row>
    <row customHeight="1" r="1418" ht="15.0">
      <c t="s" s="157" r="A1418">
        <v>2761</v>
      </c>
      <c s="157" r="B1418">
        <v>75</v>
      </c>
      <c s="157" r="C1418">
        <v>444</v>
      </c>
      <c t="s" s="157" r="D1418">
        <v>2818</v>
      </c>
      <c t="s" s="157" r="E1418">
        <v>830</v>
      </c>
      <c t="s" s="157" r="F1418">
        <v>2819</v>
      </c>
      <c t="s" s="100" r="G1418">
        <v>825</v>
      </c>
      <c t="s" s="100" r="H1418">
        <v>826</v>
      </c>
      <c s="100" r="I1418"/>
      <c s="100" r="J1418"/>
      <c s="157" r="K1418">
        <f>(I1418-J1418)/10</f>
        <v>0</v>
      </c>
      <c s="157" r="L1418">
        <v>255</v>
      </c>
      <c s="157" r="M1418"/>
      <c s="157" r="N1418"/>
      <c s="157" r="O1418"/>
    </row>
    <row customHeight="1" r="1419" ht="15.0">
      <c t="s" s="157" r="A1419">
        <v>2761</v>
      </c>
      <c s="157" r="B1419">
        <v>75</v>
      </c>
      <c s="157" r="C1419">
        <v>444</v>
      </c>
      <c t="s" s="157" r="D1419">
        <v>2820</v>
      </c>
      <c t="s" s="157" r="E1419">
        <v>830</v>
      </c>
      <c t="s" s="157" r="F1419">
        <v>2821</v>
      </c>
      <c t="s" s="100" r="G1419">
        <v>825</v>
      </c>
      <c t="s" s="100" r="H1419">
        <v>826</v>
      </c>
      <c s="100" r="I1419"/>
      <c s="100" r="J1419"/>
      <c s="157" r="K1419">
        <f>(I1419-J1419)/10</f>
        <v>0</v>
      </c>
      <c s="157" r="L1419">
        <v>255</v>
      </c>
      <c s="157" r="M1419"/>
      <c s="157" r="N1419"/>
      <c s="157" r="O1419"/>
    </row>
    <row customHeight="1" r="1420" ht="15.0">
      <c t="s" s="157" r="A1420">
        <v>2761</v>
      </c>
      <c s="157" r="B1420">
        <v>75</v>
      </c>
      <c s="157" r="C1420">
        <v>444</v>
      </c>
      <c t="s" s="157" r="D1420">
        <v>2822</v>
      </c>
      <c t="s" s="157" r="E1420">
        <v>830</v>
      </c>
      <c t="s" s="157" r="F1420">
        <v>2823</v>
      </c>
      <c t="s" s="100" r="G1420">
        <v>825</v>
      </c>
      <c t="s" s="100" r="H1420">
        <v>826</v>
      </c>
      <c s="100" r="I1420"/>
      <c s="100" r="J1420"/>
      <c s="157" r="K1420">
        <f>(I1420-J1420)/10</f>
        <v>0</v>
      </c>
      <c s="157" r="L1420">
        <v>255</v>
      </c>
      <c s="157" r="M1420"/>
      <c s="157" r="N1420"/>
      <c s="157" r="O1420"/>
    </row>
    <row customHeight="1" r="1421" ht="15.0">
      <c t="s" s="157" r="A1421">
        <v>2761</v>
      </c>
      <c s="157" r="B1421">
        <v>75</v>
      </c>
      <c s="157" r="C1421">
        <v>444</v>
      </c>
      <c t="s" s="157" r="D1421">
        <v>2824</v>
      </c>
      <c t="s" s="157" r="E1421">
        <v>830</v>
      </c>
      <c t="s" s="157" r="F1421">
        <v>2825</v>
      </c>
      <c t="s" s="100" r="G1421">
        <v>825</v>
      </c>
      <c t="s" s="100" r="H1421">
        <v>826</v>
      </c>
      <c s="100" r="I1421"/>
      <c s="100" r="J1421"/>
      <c s="157" r="K1421">
        <f>(I1421-J1421)/10</f>
        <v>0</v>
      </c>
      <c s="157" r="L1421">
        <v>255</v>
      </c>
      <c s="157" r="M1421"/>
      <c s="157" r="N1421"/>
      <c s="157" r="O1421"/>
    </row>
    <row customHeight="1" r="1422" ht="15.0">
      <c t="s" s="157" r="A1422">
        <v>2761</v>
      </c>
      <c s="157" r="B1422">
        <v>75</v>
      </c>
      <c s="157" r="C1422">
        <v>444</v>
      </c>
      <c t="s" s="157" r="D1422">
        <v>2826</v>
      </c>
      <c t="s" s="157" r="E1422">
        <v>830</v>
      </c>
      <c t="s" s="157" r="F1422">
        <v>2827</v>
      </c>
      <c t="s" s="100" r="G1422">
        <v>825</v>
      </c>
      <c t="s" s="100" r="H1422">
        <v>826</v>
      </c>
      <c s="100" r="I1422"/>
      <c s="100" r="J1422"/>
      <c s="157" r="K1422">
        <f>(I1422-J1422)/10</f>
        <v>0</v>
      </c>
      <c s="157" r="L1422">
        <v>255</v>
      </c>
      <c s="157" r="M1422"/>
      <c s="157" r="N1422"/>
      <c s="157" r="O1422"/>
    </row>
    <row customHeight="1" r="1423" ht="15.0">
      <c t="s" s="157" r="A1423">
        <v>2761</v>
      </c>
      <c s="157" r="B1423">
        <v>75</v>
      </c>
      <c s="157" r="C1423">
        <v>444</v>
      </c>
      <c t="s" s="157" r="D1423">
        <v>2828</v>
      </c>
      <c t="s" s="157" r="E1423">
        <v>830</v>
      </c>
      <c t="s" s="157" r="F1423">
        <v>2829</v>
      </c>
      <c t="s" s="100" r="G1423">
        <v>825</v>
      </c>
      <c t="s" s="100" r="H1423">
        <v>826</v>
      </c>
      <c s="100" r="I1423"/>
      <c s="100" r="J1423"/>
      <c s="157" r="K1423">
        <f>(I1423-J1423)/10</f>
        <v>0</v>
      </c>
      <c s="157" r="L1423">
        <v>255</v>
      </c>
      <c s="157" r="M1423"/>
      <c s="157" r="N1423"/>
      <c s="157" r="O1423"/>
    </row>
    <row customHeight="1" r="1424" ht="15.0">
      <c t="s" s="157" r="A1424">
        <v>2761</v>
      </c>
      <c s="157" r="B1424">
        <v>75</v>
      </c>
      <c s="157" r="C1424">
        <v>444</v>
      </c>
      <c t="s" s="157" r="D1424">
        <v>2830</v>
      </c>
      <c t="s" s="157" r="E1424">
        <v>830</v>
      </c>
      <c t="s" s="157" r="F1424">
        <v>2831</v>
      </c>
      <c t="s" s="100" r="G1424">
        <v>825</v>
      </c>
      <c t="s" s="100" r="H1424">
        <v>826</v>
      </c>
      <c s="100" r="I1424"/>
      <c s="100" r="J1424"/>
      <c s="157" r="K1424">
        <f>(I1424-J1424)/10</f>
        <v>0</v>
      </c>
      <c s="157" r="L1424">
        <v>255</v>
      </c>
      <c s="157" r="M1424"/>
      <c s="157" r="N1424"/>
      <c s="157" r="O1424"/>
    </row>
    <row customHeight="1" r="1425" ht="15.0">
      <c t="s" s="157" r="A1425">
        <v>2761</v>
      </c>
      <c s="157" r="B1425">
        <v>75</v>
      </c>
      <c s="157" r="C1425">
        <v>444</v>
      </c>
      <c t="s" s="157" r="D1425">
        <v>2832</v>
      </c>
      <c t="s" s="157" r="E1425">
        <v>830</v>
      </c>
      <c t="s" s="157" r="F1425">
        <v>2833</v>
      </c>
      <c t="s" s="100" r="G1425">
        <v>825</v>
      </c>
      <c t="s" s="100" r="H1425">
        <v>826</v>
      </c>
      <c s="100" r="I1425"/>
      <c s="100" r="J1425"/>
      <c s="157" r="K1425">
        <f>(I1425-J1425)/10</f>
        <v>0</v>
      </c>
      <c s="157" r="L1425">
        <v>255</v>
      </c>
      <c s="157" r="M1425"/>
      <c s="157" r="N1425"/>
      <c s="157" r="O1425"/>
    </row>
    <row customHeight="1" r="1426" ht="15.0">
      <c t="s" s="157" r="A1426">
        <v>2761</v>
      </c>
      <c s="157" r="B1426">
        <v>75</v>
      </c>
      <c s="157" r="C1426">
        <v>444</v>
      </c>
      <c t="s" s="157" r="D1426">
        <v>2834</v>
      </c>
      <c t="s" s="157" r="E1426">
        <v>830</v>
      </c>
      <c t="s" s="157" r="F1426">
        <v>2835</v>
      </c>
      <c t="s" s="100" r="G1426">
        <v>825</v>
      </c>
      <c t="s" s="100" r="H1426">
        <v>826</v>
      </c>
      <c s="100" r="I1426"/>
      <c s="100" r="J1426"/>
      <c s="157" r="K1426">
        <f>(I1426-J1426)/10</f>
        <v>0</v>
      </c>
      <c s="157" r="L1426">
        <v>255</v>
      </c>
      <c s="157" r="M1426"/>
      <c s="157" r="N1426"/>
      <c s="157" r="O1426"/>
    </row>
    <row customHeight="1" r="1427" ht="15.0">
      <c t="s" s="157" r="A1427">
        <v>2761</v>
      </c>
      <c s="157" r="B1427">
        <v>75</v>
      </c>
      <c s="157" r="C1427">
        <v>444</v>
      </c>
      <c t="s" s="157" r="D1427">
        <v>2836</v>
      </c>
      <c t="s" s="157" r="E1427">
        <v>830</v>
      </c>
      <c t="s" s="157" r="F1427">
        <v>2837</v>
      </c>
      <c t="s" s="100" r="G1427">
        <v>825</v>
      </c>
      <c t="s" s="100" r="H1427">
        <v>826</v>
      </c>
      <c s="100" r="I1427"/>
      <c s="100" r="J1427"/>
      <c s="157" r="K1427">
        <f>(I1427-J1427)/10</f>
        <v>0</v>
      </c>
      <c s="157" r="L1427">
        <v>255</v>
      </c>
      <c s="157" r="M1427"/>
      <c s="157" r="N1427"/>
      <c s="157" r="O1427"/>
    </row>
    <row customHeight="1" r="1428" ht="15.0">
      <c t="s" s="157" r="A1428">
        <v>2761</v>
      </c>
      <c s="157" r="B1428">
        <v>75</v>
      </c>
      <c s="157" r="C1428">
        <v>444</v>
      </c>
      <c t="s" s="157" r="D1428">
        <v>2838</v>
      </c>
      <c t="s" s="157" r="E1428">
        <v>830</v>
      </c>
      <c t="s" s="157" r="F1428">
        <v>2839</v>
      </c>
      <c t="s" s="100" r="G1428">
        <v>825</v>
      </c>
      <c t="s" s="100" r="H1428">
        <v>826</v>
      </c>
      <c s="100" r="I1428"/>
      <c s="100" r="J1428"/>
      <c s="157" r="K1428">
        <f>(I1428-J1428)/10</f>
        <v>0</v>
      </c>
      <c s="157" r="L1428">
        <v>255</v>
      </c>
      <c s="157" r="M1428"/>
      <c s="157" r="N1428"/>
      <c s="157" r="O1428"/>
    </row>
    <row customHeight="1" r="1429" ht="15.0">
      <c t="s" s="157" r="A1429">
        <v>2761</v>
      </c>
      <c s="157" r="B1429">
        <v>75</v>
      </c>
      <c s="157" r="C1429">
        <v>444</v>
      </c>
      <c t="s" s="157" r="D1429">
        <v>2840</v>
      </c>
      <c t="s" s="157" r="E1429">
        <v>830</v>
      </c>
      <c t="s" s="157" r="F1429">
        <v>2841</v>
      </c>
      <c t="s" s="100" r="G1429">
        <v>825</v>
      </c>
      <c t="s" s="100" r="H1429">
        <v>826</v>
      </c>
      <c s="100" r="I1429"/>
      <c s="100" r="J1429"/>
      <c s="157" r="K1429">
        <f>(I1429-J1429)/10</f>
        <v>0</v>
      </c>
      <c s="157" r="L1429">
        <v>255</v>
      </c>
      <c s="157" r="M1429"/>
      <c s="157" r="N1429"/>
      <c s="157" r="O1429"/>
    </row>
    <row customHeight="1" r="1430" ht="15.0">
      <c t="s" s="157" r="A1430">
        <v>2761</v>
      </c>
      <c s="157" r="B1430">
        <v>75</v>
      </c>
      <c s="157" r="C1430">
        <v>444</v>
      </c>
      <c t="s" s="157" r="D1430">
        <v>2842</v>
      </c>
      <c t="s" s="157" r="E1430">
        <v>830</v>
      </c>
      <c t="s" s="157" r="F1430">
        <v>2843</v>
      </c>
      <c t="s" s="100" r="G1430">
        <v>825</v>
      </c>
      <c t="s" s="100" r="H1430">
        <v>826</v>
      </c>
      <c s="100" r="I1430"/>
      <c s="100" r="J1430"/>
      <c s="157" r="K1430">
        <f>(I1430-J1430)/10</f>
        <v>0</v>
      </c>
      <c s="157" r="L1430">
        <v>255</v>
      </c>
      <c s="157" r="M1430"/>
      <c s="157" r="N1430"/>
      <c s="157" r="O1430"/>
    </row>
    <row customHeight="1" r="1431" ht="15.0">
      <c t="s" s="157" r="A1431">
        <v>2761</v>
      </c>
      <c s="157" r="B1431">
        <v>75</v>
      </c>
      <c s="157" r="C1431">
        <v>444</v>
      </c>
      <c t="s" s="157" r="D1431">
        <v>2844</v>
      </c>
      <c t="s" s="157" r="E1431">
        <v>830</v>
      </c>
      <c t="s" s="157" r="F1431">
        <v>2845</v>
      </c>
      <c t="s" s="100" r="G1431">
        <v>825</v>
      </c>
      <c t="s" s="100" r="H1431">
        <v>826</v>
      </c>
      <c s="100" r="I1431"/>
      <c s="100" r="J1431"/>
      <c s="157" r="K1431">
        <f>(I1431-J1431)/10</f>
        <v>0</v>
      </c>
      <c s="157" r="L1431">
        <v>255</v>
      </c>
      <c s="157" r="M1431"/>
      <c s="157" r="N1431"/>
      <c s="157" r="O1431"/>
    </row>
    <row customHeight="1" r="1432" ht="15.0">
      <c t="s" s="157" r="A1432">
        <v>2761</v>
      </c>
      <c s="157" r="B1432">
        <v>75</v>
      </c>
      <c s="157" r="C1432">
        <v>444</v>
      </c>
      <c t="s" s="157" r="D1432">
        <v>2846</v>
      </c>
      <c t="s" s="157" r="E1432">
        <v>830</v>
      </c>
      <c t="s" s="157" r="F1432">
        <v>2847</v>
      </c>
      <c t="s" s="100" r="G1432">
        <v>825</v>
      </c>
      <c t="s" s="100" r="H1432">
        <v>826</v>
      </c>
      <c s="100" r="I1432"/>
      <c s="100" r="J1432"/>
      <c s="157" r="K1432">
        <f>(I1432-J1432)/10</f>
        <v>0</v>
      </c>
      <c s="157" r="L1432">
        <v>255</v>
      </c>
      <c s="157" r="M1432"/>
      <c s="157" r="N1432"/>
      <c s="157" r="O1432"/>
    </row>
    <row customHeight="1" r="1433" ht="15.0">
      <c t="s" s="157" r="A1433">
        <v>2761</v>
      </c>
      <c s="157" r="B1433">
        <v>75</v>
      </c>
      <c s="157" r="C1433">
        <v>444</v>
      </c>
      <c t="s" s="157" r="D1433">
        <v>2848</v>
      </c>
      <c t="s" s="157" r="E1433">
        <v>830</v>
      </c>
      <c t="s" s="157" r="F1433">
        <v>2849</v>
      </c>
      <c t="s" s="100" r="G1433">
        <v>825</v>
      </c>
      <c t="s" s="100" r="H1433">
        <v>826</v>
      </c>
      <c s="100" r="I1433"/>
      <c s="100" r="J1433"/>
      <c s="157" r="K1433">
        <f>(I1433-J1433)/10</f>
        <v>0</v>
      </c>
      <c s="157" r="L1433">
        <v>255</v>
      </c>
      <c s="157" r="M1433"/>
      <c s="157" r="N1433"/>
      <c s="157" r="O1433"/>
    </row>
    <row customHeight="1" r="1434" ht="15.0">
      <c t="s" s="157" r="A1434">
        <v>2761</v>
      </c>
      <c s="157" r="B1434">
        <v>75</v>
      </c>
      <c s="157" r="C1434">
        <v>444</v>
      </c>
      <c t="s" s="157" r="D1434">
        <v>2850</v>
      </c>
      <c t="s" s="157" r="E1434">
        <v>830</v>
      </c>
      <c t="s" s="157" r="F1434">
        <v>2851</v>
      </c>
      <c t="s" s="100" r="G1434">
        <v>825</v>
      </c>
      <c t="s" s="100" r="H1434">
        <v>826</v>
      </c>
      <c s="100" r="I1434"/>
      <c s="100" r="J1434"/>
      <c s="157" r="K1434">
        <f>(I1434-J1434)/10</f>
        <v>0</v>
      </c>
      <c s="157" r="L1434">
        <v>255</v>
      </c>
      <c s="157" r="M1434"/>
      <c s="157" r="N1434"/>
      <c s="157" r="O1434"/>
    </row>
    <row customHeight="1" r="1435" ht="15.0">
      <c t="s" s="157" r="A1435">
        <v>2761</v>
      </c>
      <c s="157" r="B1435">
        <v>75</v>
      </c>
      <c s="157" r="C1435">
        <v>444</v>
      </c>
      <c t="s" s="157" r="D1435">
        <v>2852</v>
      </c>
      <c t="s" s="157" r="E1435">
        <v>830</v>
      </c>
      <c t="s" s="157" r="F1435">
        <v>2853</v>
      </c>
      <c t="s" s="100" r="G1435">
        <v>825</v>
      </c>
      <c t="s" s="100" r="H1435">
        <v>826</v>
      </c>
      <c s="100" r="I1435"/>
      <c s="100" r="J1435"/>
      <c s="157" r="K1435">
        <f>(I1435-J1435)/10</f>
        <v>0</v>
      </c>
      <c s="157" r="L1435">
        <v>255</v>
      </c>
      <c s="157" r="M1435"/>
      <c s="157" r="N1435"/>
      <c s="157" r="O1435"/>
    </row>
    <row customHeight="1" r="1436" ht="15.0">
      <c t="s" s="157" r="A1436">
        <v>2761</v>
      </c>
      <c s="157" r="B1436">
        <v>75</v>
      </c>
      <c s="157" r="C1436">
        <v>444</v>
      </c>
      <c t="s" s="157" r="D1436">
        <v>2854</v>
      </c>
      <c t="s" s="157" r="E1436">
        <v>830</v>
      </c>
      <c t="s" s="157" r="F1436">
        <v>2855</v>
      </c>
      <c t="s" s="100" r="G1436">
        <v>825</v>
      </c>
      <c t="s" s="100" r="H1436">
        <v>826</v>
      </c>
      <c s="100" r="I1436"/>
      <c s="100" r="J1436"/>
      <c s="157" r="K1436">
        <f>(I1436-J1436)/10</f>
        <v>0</v>
      </c>
      <c s="157" r="L1436">
        <v>255</v>
      </c>
      <c s="157" r="M1436"/>
      <c s="157" r="N1436"/>
      <c s="157" r="O1436"/>
    </row>
    <row customHeight="1" r="1437" ht="15.0">
      <c t="s" s="157" r="A1437">
        <v>2761</v>
      </c>
      <c s="157" r="B1437">
        <v>75</v>
      </c>
      <c s="157" r="C1437">
        <v>444</v>
      </c>
      <c t="s" s="157" r="D1437">
        <v>2856</v>
      </c>
      <c t="s" s="157" r="E1437">
        <v>830</v>
      </c>
      <c t="s" s="157" r="F1437">
        <v>2857</v>
      </c>
      <c t="s" s="100" r="G1437">
        <v>825</v>
      </c>
      <c t="s" s="100" r="H1437">
        <v>826</v>
      </c>
      <c s="100" r="I1437"/>
      <c s="100" r="J1437"/>
      <c s="157" r="K1437">
        <f>(I1437-J1437)/10</f>
        <v>0</v>
      </c>
      <c s="157" r="L1437">
        <v>255</v>
      </c>
      <c s="157" r="M1437"/>
      <c s="157" r="N1437"/>
      <c s="157" r="O1437"/>
    </row>
    <row customHeight="1" r="1438" ht="15.0">
      <c s="157" r="A1438"/>
      <c s="157" r="B1438"/>
      <c s="157" r="C1438"/>
      <c s="157" r="D1438"/>
      <c s="157" r="E1438"/>
      <c s="157" r="F1438"/>
      <c s="100" r="G1438"/>
      <c s="100" r="H1438"/>
      <c s="100" r="I1438"/>
      <c s="100" r="J1438"/>
      <c s="157" r="K1438">
        <f>(I1438-J1438)/10</f>
        <v>0</v>
      </c>
      <c s="157" r="L1438"/>
      <c s="157" r="M1438"/>
      <c s="157" r="N1438"/>
      <c s="157" r="O1438"/>
    </row>
    <row customHeight="1" r="1439" ht="15.0">
      <c t="s" s="157" r="A1439">
        <v>447</v>
      </c>
      <c s="157" r="B1439">
        <v>77</v>
      </c>
      <c s="157" r="C1439">
        <v>515</v>
      </c>
      <c t="s" s="157" r="D1439">
        <v>454</v>
      </c>
      <c t="s" s="157" r="E1439">
        <v>814</v>
      </c>
      <c t="s" s="157" r="F1439">
        <v>1959</v>
      </c>
      <c s="100" r="G1439">
        <v>-10</v>
      </c>
      <c s="100" r="H1439">
        <v>10</v>
      </c>
      <c s="100" r="I1439">
        <v>10</v>
      </c>
      <c s="100" r="J1439">
        <v>0</v>
      </c>
      <c s="157" r="K1439">
        <f>(I1439-J1439)/10</f>
        <v>1</v>
      </c>
      <c s="157" r="L1439"/>
      <c s="157" r="M1439"/>
      <c s="157" r="N1439"/>
      <c s="157" r="O1439"/>
    </row>
    <row customHeight="1" r="1440" ht="15.0">
      <c t="s" s="157" r="A1440">
        <v>447</v>
      </c>
      <c s="157" r="B1440">
        <v>77</v>
      </c>
      <c s="157" r="C1440">
        <v>515</v>
      </c>
      <c t="s" s="157" r="D1440">
        <v>455</v>
      </c>
      <c t="s" s="157" r="E1440">
        <v>814</v>
      </c>
      <c t="s" s="157" r="F1440">
        <v>1959</v>
      </c>
      <c s="100" r="G1440">
        <v>-10</v>
      </c>
      <c s="100" r="H1440">
        <v>10</v>
      </c>
      <c s="100" r="I1440">
        <v>10</v>
      </c>
      <c s="100" r="J1440">
        <v>0</v>
      </c>
      <c s="157" r="K1440">
        <f>(I1440-J1440)/10</f>
        <v>1</v>
      </c>
      <c s="157" r="L1440"/>
      <c s="157" r="M1440"/>
      <c s="157" r="N1440"/>
      <c s="157" r="O1440"/>
    </row>
    <row customHeight="1" r="1441" ht="15.0">
      <c t="s" s="157" r="A1441">
        <v>447</v>
      </c>
      <c s="157" r="B1441">
        <v>77</v>
      </c>
      <c s="157" r="C1441">
        <v>515</v>
      </c>
      <c t="s" s="157" r="D1441">
        <v>456</v>
      </c>
      <c t="s" s="157" r="E1441">
        <v>814</v>
      </c>
      <c t="s" s="157" r="F1441">
        <v>1959</v>
      </c>
      <c s="100" r="G1441">
        <v>-10</v>
      </c>
      <c s="100" r="H1441">
        <v>10</v>
      </c>
      <c s="100" r="I1441">
        <v>10</v>
      </c>
      <c s="100" r="J1441">
        <v>0</v>
      </c>
      <c s="157" r="K1441">
        <f>(I1441-J1441)/10</f>
        <v>1</v>
      </c>
      <c s="157" r="L1441"/>
      <c s="157" r="M1441"/>
      <c s="157" r="N1441"/>
      <c s="157" r="O1441"/>
    </row>
    <row customHeight="1" r="1442" ht="15.0">
      <c t="s" s="157" r="A1442">
        <v>447</v>
      </c>
      <c s="157" r="B1442">
        <v>77</v>
      </c>
      <c s="157" r="C1442">
        <v>515</v>
      </c>
      <c t="s" s="157" r="D1442">
        <v>457</v>
      </c>
      <c t="s" s="157" r="E1442">
        <v>814</v>
      </c>
      <c t="s" s="157" r="F1442">
        <v>1959</v>
      </c>
      <c s="100" r="G1442">
        <v>-10</v>
      </c>
      <c s="100" r="H1442">
        <v>10</v>
      </c>
      <c s="100" r="I1442">
        <v>10</v>
      </c>
      <c s="100" r="J1442">
        <v>0</v>
      </c>
      <c s="157" r="K1442">
        <f>(I1442-J1442)/10</f>
        <v>1</v>
      </c>
      <c s="157" r="L1442"/>
      <c s="157" r="M1442"/>
      <c s="157" r="N1442"/>
      <c s="157" r="O1442"/>
    </row>
    <row customHeight="1" r="1443" ht="15.0">
      <c t="s" s="157" r="A1443">
        <v>447</v>
      </c>
      <c s="157" r="B1443">
        <v>78</v>
      </c>
      <c s="157" r="C1443">
        <v>515</v>
      </c>
      <c t="s" s="157" r="D1443">
        <v>465</v>
      </c>
      <c t="s" s="157" r="E1443">
        <v>814</v>
      </c>
      <c t="s" s="157" r="F1443">
        <v>1959</v>
      </c>
      <c s="100" r="G1443">
        <v>-10</v>
      </c>
      <c s="100" r="H1443">
        <v>10</v>
      </c>
      <c s="100" r="I1443">
        <v>10</v>
      </c>
      <c s="100" r="J1443">
        <v>0</v>
      </c>
      <c s="157" r="K1443">
        <f>(I1443-J1443)/10</f>
        <v>1</v>
      </c>
      <c s="157" r="L1443"/>
      <c s="157" r="M1443"/>
      <c s="157" r="N1443"/>
      <c s="157" r="O1443"/>
    </row>
    <row customHeight="1" r="1444" ht="15.0">
      <c t="s" s="157" r="A1444">
        <v>447</v>
      </c>
      <c s="157" r="B1444">
        <v>78</v>
      </c>
      <c s="157" r="C1444">
        <v>515</v>
      </c>
      <c t="s" s="157" r="D1444">
        <v>466</v>
      </c>
      <c t="s" s="157" r="E1444">
        <v>814</v>
      </c>
      <c t="s" s="157" r="F1444">
        <v>1959</v>
      </c>
      <c s="100" r="G1444">
        <v>-10</v>
      </c>
      <c s="100" r="H1444">
        <v>10</v>
      </c>
      <c s="100" r="I1444">
        <v>10</v>
      </c>
      <c s="100" r="J1444">
        <v>0</v>
      </c>
      <c s="157" r="K1444">
        <f>(I1444-J1444)/10</f>
        <v>1</v>
      </c>
      <c s="157" r="L1444"/>
      <c s="157" r="M1444"/>
      <c s="157" r="N1444"/>
      <c s="157" r="O1444"/>
    </row>
    <row customHeight="1" r="1445" ht="15.0">
      <c t="s" s="157" r="A1445">
        <v>447</v>
      </c>
      <c s="157" r="B1445">
        <v>76</v>
      </c>
      <c s="157" r="C1445">
        <v>515</v>
      </c>
      <c t="s" s="157" r="D1445">
        <v>2858</v>
      </c>
      <c t="s" s="157" r="E1445">
        <v>823</v>
      </c>
      <c t="s" s="157" r="F1445">
        <v>2419</v>
      </c>
      <c t="s" s="100" r="G1445">
        <v>825</v>
      </c>
      <c t="s" s="100" r="H1445">
        <v>826</v>
      </c>
      <c s="100" r="I1445"/>
      <c s="100" r="J1445"/>
      <c s="157" r="K1445">
        <f>(I1445-J1445)/10</f>
        <v>0</v>
      </c>
      <c s="157" r="L1445">
        <v>0</v>
      </c>
      <c s="157" r="M1445"/>
      <c s="157" r="N1445"/>
      <c s="157" r="O1445"/>
    </row>
    <row customHeight="1" r="1446" ht="15.0">
      <c t="s" s="157" r="A1446">
        <v>447</v>
      </c>
      <c s="157" r="B1446">
        <v>76</v>
      </c>
      <c s="157" r="C1446">
        <v>515</v>
      </c>
      <c t="s" s="157" r="D1446">
        <v>2859</v>
      </c>
      <c t="s" s="157" r="E1446">
        <v>823</v>
      </c>
      <c t="s" s="157" r="F1446">
        <v>2421</v>
      </c>
      <c t="s" s="100" r="G1446">
        <v>825</v>
      </c>
      <c t="s" s="100" r="H1446">
        <v>826</v>
      </c>
      <c s="100" r="I1446"/>
      <c s="100" r="J1446"/>
      <c s="157" r="K1446">
        <f>(I1446-J1446)/10</f>
        <v>0</v>
      </c>
      <c s="157" r="L1446">
        <v>0</v>
      </c>
      <c s="157" r="M1446"/>
      <c s="157" r="N1446"/>
      <c s="157" r="O1446"/>
    </row>
    <row customHeight="1" r="1447" ht="15.0">
      <c t="s" s="157" r="A1447">
        <v>447</v>
      </c>
      <c s="157" r="B1447">
        <v>76</v>
      </c>
      <c s="157" r="C1447">
        <v>515</v>
      </c>
      <c t="s" s="157" r="D1447">
        <v>2860</v>
      </c>
      <c t="s" s="157" r="E1447">
        <v>823</v>
      </c>
      <c t="s" s="157" r="F1447">
        <v>2423</v>
      </c>
      <c t="s" s="100" r="G1447">
        <v>825</v>
      </c>
      <c t="s" s="100" r="H1447">
        <v>826</v>
      </c>
      <c s="100" r="I1447"/>
      <c s="100" r="J1447"/>
      <c s="157" r="K1447">
        <f>(I1447-J1447)/10</f>
        <v>0</v>
      </c>
      <c s="157" r="L1447">
        <v>0</v>
      </c>
      <c s="157" r="M1447"/>
      <c s="157" r="N1447"/>
      <c s="157" r="O1447"/>
    </row>
    <row customHeight="1" r="1448" ht="15.0">
      <c t="s" s="157" r="A1448">
        <v>447</v>
      </c>
      <c s="157" r="B1448">
        <v>76</v>
      </c>
      <c s="157" r="C1448">
        <v>515</v>
      </c>
      <c t="s" s="157" r="D1448">
        <v>2861</v>
      </c>
      <c t="s" s="157" r="E1448">
        <v>823</v>
      </c>
      <c t="s" s="157" r="F1448">
        <v>2425</v>
      </c>
      <c t="s" s="100" r="G1448">
        <v>825</v>
      </c>
      <c t="s" s="100" r="H1448">
        <v>826</v>
      </c>
      <c s="100" r="I1448"/>
      <c s="100" r="J1448"/>
      <c s="157" r="K1448">
        <f>(I1448-J1448)/10</f>
        <v>0</v>
      </c>
      <c s="157" r="L1448">
        <v>0</v>
      </c>
      <c s="157" r="M1448"/>
      <c s="157" r="N1448"/>
      <c s="157" r="O1448"/>
    </row>
    <row customHeight="1" r="1449" ht="15.0">
      <c t="s" s="157" r="A1449">
        <v>447</v>
      </c>
      <c s="157" r="B1449">
        <v>76</v>
      </c>
      <c s="157" r="C1449">
        <v>515</v>
      </c>
      <c t="s" s="157" r="D1449">
        <v>2862</v>
      </c>
      <c t="s" s="157" r="E1449">
        <v>830</v>
      </c>
      <c t="s" s="157" r="F1449">
        <v>2419</v>
      </c>
      <c t="s" s="100" r="G1449">
        <v>825</v>
      </c>
      <c t="s" s="100" r="H1449">
        <v>826</v>
      </c>
      <c s="100" r="I1449"/>
      <c s="100" r="J1449"/>
      <c s="157" r="K1449">
        <f>(I1449-J1449)/10</f>
        <v>0</v>
      </c>
      <c s="157" r="L1449">
        <v>0</v>
      </c>
      <c s="157" r="M1449"/>
      <c s="157" r="N1449"/>
      <c s="157" r="O1449"/>
    </row>
    <row customHeight="1" r="1450" ht="15.0">
      <c t="s" s="157" r="A1450">
        <v>447</v>
      </c>
      <c s="157" r="B1450">
        <v>76</v>
      </c>
      <c s="157" r="C1450">
        <v>515</v>
      </c>
      <c t="s" s="157" r="D1450">
        <v>2863</v>
      </c>
      <c t="s" s="157" r="E1450">
        <v>830</v>
      </c>
      <c t="s" s="157" r="F1450">
        <v>2421</v>
      </c>
      <c t="s" s="100" r="G1450">
        <v>825</v>
      </c>
      <c t="s" s="100" r="H1450">
        <v>826</v>
      </c>
      <c s="100" r="I1450"/>
      <c s="100" r="J1450"/>
      <c s="157" r="K1450">
        <f>(I1450-J1450)/10</f>
        <v>0</v>
      </c>
      <c s="157" r="L1450">
        <v>0</v>
      </c>
      <c s="157" r="M1450"/>
      <c s="157" r="N1450"/>
      <c s="157" r="O1450"/>
    </row>
    <row customHeight="1" r="1451" ht="15.0">
      <c t="s" s="157" r="A1451">
        <v>447</v>
      </c>
      <c s="157" r="B1451">
        <v>76</v>
      </c>
      <c s="157" r="C1451">
        <v>515</v>
      </c>
      <c t="s" s="157" r="D1451">
        <v>2864</v>
      </c>
      <c t="s" s="157" r="E1451">
        <v>830</v>
      </c>
      <c t="s" s="157" r="F1451">
        <v>2423</v>
      </c>
      <c t="s" s="100" r="G1451">
        <v>825</v>
      </c>
      <c t="s" s="100" r="H1451">
        <v>826</v>
      </c>
      <c s="100" r="I1451"/>
      <c s="100" r="J1451"/>
      <c s="157" r="K1451">
        <f>(I1451-J1451)/10</f>
        <v>0</v>
      </c>
      <c s="157" r="L1451">
        <v>0</v>
      </c>
      <c s="157" r="M1451"/>
      <c s="157" r="N1451"/>
      <c s="157" r="O1451"/>
    </row>
    <row customHeight="1" r="1452" ht="15.0">
      <c t="s" s="157" r="A1452">
        <v>447</v>
      </c>
      <c s="157" r="B1452">
        <v>76</v>
      </c>
      <c s="157" r="C1452">
        <v>515</v>
      </c>
      <c t="s" s="157" r="D1452">
        <v>2865</v>
      </c>
      <c t="s" s="157" r="E1452">
        <v>830</v>
      </c>
      <c t="s" s="157" r="F1452">
        <v>2425</v>
      </c>
      <c t="s" s="100" r="G1452">
        <v>825</v>
      </c>
      <c t="s" s="100" r="H1452">
        <v>826</v>
      </c>
      <c s="100" r="I1452"/>
      <c s="100" r="J1452"/>
      <c s="157" r="K1452">
        <f>(I1452-J1452)/10</f>
        <v>0</v>
      </c>
      <c s="157" r="L1452">
        <v>0</v>
      </c>
      <c s="157" r="M1452"/>
      <c s="157" r="N1452"/>
      <c s="157" r="O1452"/>
    </row>
    <row customHeight="1" r="1453" ht="15.0">
      <c s="157" r="A1453"/>
      <c s="157" r="B1453"/>
      <c s="157" r="C1453"/>
      <c s="157" r="D1453"/>
      <c s="157" r="E1453"/>
      <c s="157" r="F1453"/>
      <c s="100" r="G1453"/>
      <c s="100" r="H1453"/>
      <c s="100" r="I1453"/>
      <c s="100" r="J1453"/>
      <c s="157" r="K1453">
        <f>(I1453-J1453)/10</f>
        <v>0</v>
      </c>
      <c s="157" r="L1453"/>
      <c s="157" r="M1453"/>
      <c s="157" r="N1453"/>
      <c s="157" r="O1453"/>
    </row>
    <row customHeight="1" r="1454" ht="15.0">
      <c t="s" s="157" r="A1454">
        <v>447</v>
      </c>
      <c s="157" r="B1454">
        <v>77</v>
      </c>
      <c s="157" r="C1454">
        <v>668</v>
      </c>
      <c t="s" s="157" r="D1454">
        <v>2866</v>
      </c>
      <c t="s" s="157" r="E1454">
        <v>823</v>
      </c>
      <c t="s" s="157" r="F1454">
        <v>2431</v>
      </c>
      <c t="s" s="100" r="G1454">
        <v>825</v>
      </c>
      <c t="s" s="100" r="H1454">
        <v>2432</v>
      </c>
      <c s="100" r="I1454"/>
      <c s="100" r="J1454"/>
      <c s="157" r="K1454">
        <f>(I1454-J1454)/10</f>
        <v>0</v>
      </c>
      <c s="157" r="L1454">
        <v>0</v>
      </c>
      <c s="157" r="M1454"/>
      <c s="157" r="N1454"/>
      <c s="157" r="O1454"/>
    </row>
    <row customHeight="1" r="1455" ht="15.0">
      <c t="s" s="157" r="A1455">
        <v>447</v>
      </c>
      <c s="157" r="B1455">
        <v>77</v>
      </c>
      <c s="157" r="C1455">
        <v>668</v>
      </c>
      <c t="s" s="157" r="D1455">
        <v>2867</v>
      </c>
      <c t="s" s="157" r="E1455">
        <v>823</v>
      </c>
      <c t="s" s="157" r="F1455">
        <v>2434</v>
      </c>
      <c t="s" s="100" r="G1455">
        <v>825</v>
      </c>
      <c t="s" s="100" r="H1455">
        <v>826</v>
      </c>
      <c s="100" r="I1455"/>
      <c s="100" r="J1455"/>
      <c s="157" r="K1455">
        <f>(I1455-J1455)/10</f>
        <v>0</v>
      </c>
      <c s="157" r="L1455">
        <v>0</v>
      </c>
      <c s="157" r="M1455"/>
      <c s="157" r="N1455"/>
      <c s="157" r="O1455"/>
    </row>
    <row customHeight="1" r="1456" ht="15.0">
      <c t="s" s="157" r="A1456">
        <v>447</v>
      </c>
      <c s="157" r="B1456">
        <v>77</v>
      </c>
      <c s="157" r="C1456">
        <v>668</v>
      </c>
      <c t="s" s="157" r="D1456">
        <v>2868</v>
      </c>
      <c t="s" s="157" r="E1456">
        <v>823</v>
      </c>
      <c t="s" s="157" r="F1456">
        <v>2436</v>
      </c>
      <c t="s" s="100" r="G1456">
        <v>825</v>
      </c>
      <c t="s" s="100" r="H1456">
        <v>2432</v>
      </c>
      <c s="100" r="I1456"/>
      <c s="100" r="J1456"/>
      <c s="157" r="K1456">
        <f>(I1456-J1456)/10</f>
        <v>0</v>
      </c>
      <c s="157" r="L1456">
        <v>255</v>
      </c>
      <c s="157" r="M1456"/>
      <c s="157" r="N1456"/>
      <c s="157" r="O1456"/>
    </row>
    <row customHeight="1" r="1457" ht="15.0">
      <c t="s" s="157" r="A1457">
        <v>447</v>
      </c>
      <c s="157" r="B1457">
        <v>77</v>
      </c>
      <c s="157" r="C1457">
        <v>668</v>
      </c>
      <c t="s" s="157" r="D1457">
        <v>2869</v>
      </c>
      <c t="s" s="157" r="E1457">
        <v>830</v>
      </c>
      <c t="s" s="157" r="F1457">
        <v>2438</v>
      </c>
      <c t="s" s="100" r="G1457">
        <v>825</v>
      </c>
      <c t="s" s="100" r="H1457">
        <v>826</v>
      </c>
      <c s="100" r="I1457"/>
      <c s="100" r="J1457"/>
      <c s="157" r="K1457">
        <f>(I1457-J1457)/10</f>
        <v>0</v>
      </c>
      <c s="157" r="L1457">
        <v>255</v>
      </c>
      <c s="157" r="M1457"/>
      <c s="157" r="N1457"/>
      <c s="157" r="O1457"/>
    </row>
    <row customHeight="1" r="1458" ht="15.0">
      <c t="s" s="157" r="A1458">
        <v>447</v>
      </c>
      <c s="157" r="B1458">
        <v>77</v>
      </c>
      <c s="157" r="C1458">
        <v>668</v>
      </c>
      <c t="s" s="157" r="D1458">
        <v>2870</v>
      </c>
      <c t="s" s="157" r="E1458">
        <v>830</v>
      </c>
      <c t="s" s="157" r="F1458">
        <v>2440</v>
      </c>
      <c t="s" s="100" r="G1458">
        <v>825</v>
      </c>
      <c t="s" s="100" r="H1458">
        <v>826</v>
      </c>
      <c s="100" r="I1458"/>
      <c s="100" r="J1458"/>
      <c s="157" r="K1458">
        <f>(I1458-J1458)/10</f>
        <v>0</v>
      </c>
      <c s="157" r="L1458">
        <v>255</v>
      </c>
      <c s="157" r="M1458"/>
      <c s="157" r="N1458"/>
      <c s="157" r="O1458"/>
    </row>
    <row customHeight="1" r="1459" ht="15.0">
      <c t="s" s="157" r="A1459">
        <v>447</v>
      </c>
      <c s="157" r="B1459">
        <v>77</v>
      </c>
      <c s="157" r="C1459">
        <v>668</v>
      </c>
      <c t="s" s="157" r="D1459">
        <v>2871</v>
      </c>
      <c t="s" s="157" r="E1459">
        <v>830</v>
      </c>
      <c t="s" s="157" r="F1459">
        <v>2443</v>
      </c>
      <c t="s" s="100" r="G1459">
        <v>825</v>
      </c>
      <c t="s" s="100" r="H1459">
        <v>980</v>
      </c>
      <c s="100" r="I1459"/>
      <c s="100" r="J1459"/>
      <c s="157" r="K1459">
        <f>(I1459-J1459)/10</f>
        <v>0</v>
      </c>
      <c s="157" r="L1459">
        <v>255</v>
      </c>
      <c s="157" r="M1459"/>
      <c s="157" r="N1459"/>
      <c s="157" r="O1459"/>
    </row>
    <row customHeight="1" r="1460" ht="15.0">
      <c t="s" s="157" r="A1460">
        <v>447</v>
      </c>
      <c s="157" r="B1460">
        <v>77</v>
      </c>
      <c s="157" r="C1460">
        <v>668</v>
      </c>
      <c t="s" s="157" r="D1460">
        <v>2872</v>
      </c>
      <c t="s" s="157" r="E1460">
        <v>830</v>
      </c>
      <c t="s" s="157" r="F1460">
        <v>2446</v>
      </c>
      <c t="s" s="100" r="G1460">
        <v>825</v>
      </c>
      <c t="s" s="100" r="H1460">
        <v>980</v>
      </c>
      <c s="100" r="I1460"/>
      <c s="100" r="J1460"/>
      <c s="157" r="K1460">
        <f>(I1460-J1460)/10</f>
        <v>0</v>
      </c>
      <c s="157" r="L1460">
        <v>255</v>
      </c>
      <c s="157" r="M1460"/>
      <c s="157" r="N1460"/>
      <c s="157" r="O1460"/>
    </row>
    <row customHeight="1" r="1461" ht="15.0">
      <c t="s" s="157" r="A1461">
        <v>447</v>
      </c>
      <c s="157" r="B1461">
        <v>77</v>
      </c>
      <c s="157" r="C1461">
        <v>668</v>
      </c>
      <c t="s" s="157" r="D1461">
        <v>2873</v>
      </c>
      <c t="s" s="157" r="E1461">
        <v>830</v>
      </c>
      <c t="s" s="157" r="F1461">
        <v>2449</v>
      </c>
      <c t="s" s="100" r="G1461">
        <v>825</v>
      </c>
      <c t="s" s="100" r="H1461">
        <v>980</v>
      </c>
      <c s="100" r="I1461"/>
      <c s="100" r="J1461"/>
      <c s="157" r="K1461">
        <f>(I1461-J1461)/10</f>
        <v>0</v>
      </c>
      <c s="157" r="L1461">
        <v>255</v>
      </c>
      <c s="157" r="M1461"/>
      <c s="157" r="N1461"/>
      <c s="157" r="O1461"/>
    </row>
    <row customHeight="1" r="1462" ht="15.0">
      <c t="s" s="157" r="A1462">
        <v>447</v>
      </c>
      <c s="157" r="B1462">
        <v>77</v>
      </c>
      <c s="157" r="C1462">
        <v>668</v>
      </c>
      <c t="s" s="157" r="D1462">
        <v>2874</v>
      </c>
      <c t="s" s="157" r="E1462">
        <v>830</v>
      </c>
      <c t="s" s="157" r="F1462">
        <v>2451</v>
      </c>
      <c t="s" s="100" r="G1462">
        <v>825</v>
      </c>
      <c t="s" s="100" r="H1462">
        <v>2005</v>
      </c>
      <c s="100" r="I1462"/>
      <c s="100" r="J1462"/>
      <c s="157" r="K1462">
        <f>(I1462-J1462)/10</f>
        <v>0</v>
      </c>
      <c s="157" r="L1462">
        <v>0</v>
      </c>
      <c s="157" r="M1462"/>
      <c s="157" r="N1462"/>
      <c s="157" r="O1462"/>
    </row>
    <row customHeight="1" r="1463" ht="15.0">
      <c t="s" s="157" r="A1463">
        <v>447</v>
      </c>
      <c s="157" r="B1463">
        <v>77</v>
      </c>
      <c s="157" r="C1463">
        <v>668</v>
      </c>
      <c t="s" s="157" r="D1463">
        <v>2875</v>
      </c>
      <c t="s" s="157" r="E1463">
        <v>830</v>
      </c>
      <c t="s" s="157" r="F1463">
        <v>2453</v>
      </c>
      <c t="s" s="100" r="G1463">
        <v>825</v>
      </c>
      <c t="s" s="100" r="H1463">
        <v>826</v>
      </c>
      <c s="100" r="I1463"/>
      <c s="100" r="J1463"/>
      <c s="157" r="K1463">
        <f>(I1463-J1463)/10</f>
        <v>0</v>
      </c>
      <c s="157" r="L1463">
        <v>255</v>
      </c>
      <c s="157" r="M1463"/>
      <c s="157" r="N1463"/>
      <c s="157" r="O1463"/>
    </row>
    <row customHeight="1" r="1464" ht="15.0">
      <c t="s" s="157" r="A1464">
        <v>447</v>
      </c>
      <c s="157" r="B1464">
        <v>77</v>
      </c>
      <c s="157" r="C1464">
        <v>668</v>
      </c>
      <c t="s" s="157" r="D1464">
        <v>2876</v>
      </c>
      <c t="s" s="157" r="E1464">
        <v>830</v>
      </c>
      <c t="s" s="157" r="F1464">
        <v>2453</v>
      </c>
      <c t="s" s="100" r="G1464">
        <v>825</v>
      </c>
      <c t="s" s="100" r="H1464">
        <v>826</v>
      </c>
      <c s="100" r="I1464"/>
      <c s="100" r="J1464"/>
      <c s="157" r="K1464">
        <f>(I1464-J1464)/10</f>
        <v>0</v>
      </c>
      <c s="157" r="L1464">
        <v>255</v>
      </c>
      <c s="157" r="M1464"/>
      <c s="157" r="N1464"/>
      <c s="157" r="O1464"/>
    </row>
    <row customHeight="1" r="1465" ht="15.0">
      <c t="s" s="157" r="A1465">
        <v>447</v>
      </c>
      <c s="157" r="B1465">
        <v>77</v>
      </c>
      <c s="157" r="C1465">
        <v>668</v>
      </c>
      <c t="s" s="157" r="D1465">
        <v>2877</v>
      </c>
      <c t="s" s="157" r="E1465">
        <v>830</v>
      </c>
      <c t="s" s="157" r="F1465">
        <v>2456</v>
      </c>
      <c t="s" s="100" r="G1465">
        <v>2457</v>
      </c>
      <c t="s" s="100" r="H1465">
        <v>980</v>
      </c>
      <c s="100" r="I1465"/>
      <c s="100" r="J1465"/>
      <c s="157" r="K1465">
        <f>(I1465-J1465)/10</f>
        <v>0</v>
      </c>
      <c s="157" r="L1465">
        <v>255</v>
      </c>
      <c s="157" r="M1465"/>
      <c s="157" r="N1465"/>
      <c s="157" r="O1465"/>
    </row>
    <row customHeight="1" r="1466" ht="15.0">
      <c t="s" s="157" r="A1466">
        <v>447</v>
      </c>
      <c s="157" r="B1466">
        <v>77</v>
      </c>
      <c s="157" r="C1466">
        <v>668</v>
      </c>
      <c t="s" s="157" r="D1466">
        <v>2878</v>
      </c>
      <c t="s" s="157" r="E1466">
        <v>830</v>
      </c>
      <c t="s" s="157" r="F1466">
        <v>2459</v>
      </c>
      <c t="s" s="100" r="G1466">
        <v>825</v>
      </c>
      <c t="s" s="100" r="H1466">
        <v>2460</v>
      </c>
      <c s="100" r="I1466"/>
      <c s="100" r="J1466"/>
      <c s="157" r="K1466">
        <f>(I1466-J1466)/10</f>
        <v>0</v>
      </c>
      <c s="157" r="L1466">
        <v>0</v>
      </c>
      <c s="157" r="M1466"/>
      <c s="157" r="N1466"/>
      <c s="157" r="O1466"/>
    </row>
    <row customHeight="1" r="1467" ht="15.0">
      <c t="s" s="157" r="A1467">
        <v>447</v>
      </c>
      <c s="157" r="B1467">
        <v>77</v>
      </c>
      <c s="157" r="C1467">
        <v>668</v>
      </c>
      <c t="s" s="157" r="D1467">
        <v>2879</v>
      </c>
      <c t="s" s="157" r="E1467">
        <v>830</v>
      </c>
      <c t="s" s="157" r="F1467">
        <v>2462</v>
      </c>
      <c t="s" s="100" r="G1467">
        <v>825</v>
      </c>
      <c t="s" s="100" r="H1467">
        <v>2005</v>
      </c>
      <c s="100" r="I1467"/>
      <c s="100" r="J1467"/>
      <c s="157" r="K1467">
        <f>(I1467-J1467)/10</f>
        <v>0</v>
      </c>
      <c s="157" r="L1467">
        <v>0</v>
      </c>
      <c s="157" r="M1467"/>
      <c s="157" r="N1467"/>
      <c s="157" r="O1467"/>
    </row>
    <row customHeight="1" r="1468" ht="15.0">
      <c t="s" s="157" r="A1468">
        <v>447</v>
      </c>
      <c s="157" r="B1468">
        <v>77</v>
      </c>
      <c s="157" r="C1468">
        <v>668</v>
      </c>
      <c t="s" s="157" r="D1468">
        <v>2880</v>
      </c>
      <c t="s" s="157" r="E1468">
        <v>830</v>
      </c>
      <c t="s" s="157" r="F1468">
        <v>2464</v>
      </c>
      <c t="s" s="100" r="G1468">
        <v>825</v>
      </c>
      <c t="s" s="100" r="H1468">
        <v>2465</v>
      </c>
      <c s="100" r="I1468"/>
      <c s="100" r="J1468"/>
      <c s="157" r="K1468">
        <f>(I1468-J1468)/10</f>
        <v>0</v>
      </c>
      <c s="157" r="L1468">
        <v>0</v>
      </c>
      <c s="157" r="M1468"/>
      <c s="157" r="N1468"/>
      <c s="157" r="O1468"/>
    </row>
    <row customHeight="1" r="1469" ht="15.0">
      <c t="s" s="157" r="A1469">
        <v>447</v>
      </c>
      <c s="157" r="B1469">
        <v>77</v>
      </c>
      <c s="157" r="C1469">
        <v>668</v>
      </c>
      <c t="s" s="157" r="D1469">
        <v>2881</v>
      </c>
      <c t="s" s="157" r="E1469">
        <v>830</v>
      </c>
      <c t="s" s="157" r="F1469">
        <v>2467</v>
      </c>
      <c t="s" s="100" r="G1469">
        <v>825</v>
      </c>
      <c t="s" s="100" r="H1469">
        <v>826</v>
      </c>
      <c s="100" r="I1469"/>
      <c s="100" r="J1469"/>
      <c s="157" r="K1469">
        <f>(I1469-J1469)/10</f>
        <v>0</v>
      </c>
      <c s="157" r="L1469">
        <v>255</v>
      </c>
      <c s="157" r="M1469"/>
      <c s="157" r="N1469"/>
      <c s="157" r="O1469"/>
    </row>
    <row customHeight="1" r="1470" ht="15.0">
      <c t="s" s="157" r="A1470">
        <v>447</v>
      </c>
      <c s="157" r="B1470">
        <v>77</v>
      </c>
      <c s="157" r="C1470">
        <v>668</v>
      </c>
      <c t="s" s="157" r="D1470">
        <v>2882</v>
      </c>
      <c t="s" s="157" r="E1470">
        <v>830</v>
      </c>
      <c t="s" s="157" r="F1470">
        <v>2469</v>
      </c>
      <c t="s" s="100" r="G1470">
        <v>2457</v>
      </c>
      <c t="s" s="100" r="H1470">
        <v>980</v>
      </c>
      <c s="100" r="I1470"/>
      <c s="100" r="J1470"/>
      <c s="157" r="K1470">
        <f>(I1470-J1470)/10</f>
        <v>0</v>
      </c>
      <c s="157" r="L1470">
        <v>255</v>
      </c>
      <c s="157" r="M1470"/>
      <c s="157" r="N1470"/>
      <c s="157" r="O1470"/>
    </row>
    <row customHeight="1" r="1471" ht="15.0">
      <c t="s" s="157" r="A1471">
        <v>447</v>
      </c>
      <c s="157" r="B1471">
        <v>77</v>
      </c>
      <c s="157" r="C1471">
        <v>668</v>
      </c>
      <c t="s" s="157" r="D1471">
        <v>2883</v>
      </c>
      <c t="s" s="157" r="E1471">
        <v>830</v>
      </c>
      <c t="s" s="157" r="F1471">
        <v>2471</v>
      </c>
      <c t="s" s="100" r="G1471">
        <v>825</v>
      </c>
      <c t="s" s="100" r="H1471">
        <v>2005</v>
      </c>
      <c s="100" r="I1471"/>
      <c s="100" r="J1471"/>
      <c s="157" r="K1471">
        <f>(I1471-J1471)/10</f>
        <v>0</v>
      </c>
      <c s="157" r="L1471">
        <v>255</v>
      </c>
      <c s="157" r="M1471"/>
      <c s="157" r="N1471"/>
      <c s="157" r="O1471"/>
    </row>
    <row customHeight="1" r="1472" ht="15.0">
      <c t="s" s="157" r="A1472">
        <v>447</v>
      </c>
      <c s="157" r="B1472">
        <v>77</v>
      </c>
      <c s="157" r="C1472">
        <v>668</v>
      </c>
      <c t="s" s="157" r="D1472">
        <v>2884</v>
      </c>
      <c t="s" s="157" r="E1472">
        <v>830</v>
      </c>
      <c t="s" s="157" r="F1472">
        <v>2473</v>
      </c>
      <c t="s" s="100" r="G1472">
        <v>825</v>
      </c>
      <c t="s" s="100" r="H1472">
        <v>2474</v>
      </c>
      <c s="100" r="I1472"/>
      <c s="100" r="J1472"/>
      <c s="157" r="K1472">
        <f>(I1472-J1472)/10</f>
        <v>0</v>
      </c>
      <c s="157" r="L1472">
        <v>255</v>
      </c>
      <c s="157" r="M1472"/>
      <c s="157" r="N1472"/>
      <c s="157" r="O1472"/>
    </row>
    <row customHeight="1" r="1473" ht="15.0">
      <c t="s" s="157" r="A1473">
        <v>447</v>
      </c>
      <c s="157" r="B1473">
        <v>77</v>
      </c>
      <c s="157" r="C1473">
        <v>668</v>
      </c>
      <c t="s" s="157" r="D1473">
        <v>2885</v>
      </c>
      <c t="s" s="157" r="E1473">
        <v>830</v>
      </c>
      <c t="s" s="157" r="F1473">
        <v>2473</v>
      </c>
      <c t="s" s="100" r="G1473">
        <v>825</v>
      </c>
      <c t="s" s="100" r="H1473">
        <v>2474</v>
      </c>
      <c s="100" r="I1473"/>
      <c s="100" r="J1473"/>
      <c s="157" r="K1473">
        <f>(I1473-J1473)/10</f>
        <v>0</v>
      </c>
      <c s="157" r="L1473">
        <v>255</v>
      </c>
      <c s="157" r="M1473"/>
      <c s="157" r="N1473"/>
      <c s="157" r="O1473"/>
    </row>
    <row customHeight="1" r="1474" ht="15.0">
      <c t="s" s="157" r="A1474">
        <v>447</v>
      </c>
      <c s="157" r="B1474">
        <v>77</v>
      </c>
      <c s="157" r="C1474">
        <v>668</v>
      </c>
      <c t="s" s="157" r="D1474">
        <v>2886</v>
      </c>
      <c t="s" s="157" r="E1474">
        <v>830</v>
      </c>
      <c t="s" s="157" r="F1474">
        <v>2477</v>
      </c>
      <c t="s" s="100" r="G1474">
        <v>825</v>
      </c>
      <c t="s" s="100" r="H1474">
        <v>980</v>
      </c>
      <c s="100" r="I1474"/>
      <c s="100" r="J1474"/>
      <c s="157" r="K1474">
        <f>(I1474-J1474)/10</f>
        <v>0</v>
      </c>
      <c s="157" r="L1474">
        <v>255</v>
      </c>
      <c s="157" r="M1474"/>
      <c s="157" r="N1474"/>
      <c s="157" r="O1474"/>
    </row>
    <row customHeight="1" r="1475" ht="15.0">
      <c t="s" s="157" r="A1475">
        <v>447</v>
      </c>
      <c s="157" r="B1475">
        <v>77</v>
      </c>
      <c s="157" r="C1475">
        <v>668</v>
      </c>
      <c t="s" s="157" r="D1475">
        <v>2887</v>
      </c>
      <c t="s" s="157" r="E1475">
        <v>830</v>
      </c>
      <c t="s" s="157" r="F1475">
        <v>2479</v>
      </c>
      <c t="s" s="100" r="G1475">
        <v>825</v>
      </c>
      <c t="s" s="100" r="H1475">
        <v>826</v>
      </c>
      <c s="100" r="I1475"/>
      <c s="100" r="J1475"/>
      <c s="157" r="K1475">
        <f>(I1475-J1475)/10</f>
        <v>0</v>
      </c>
      <c s="157" r="L1475">
        <v>0</v>
      </c>
      <c s="157" r="M1475"/>
      <c s="157" r="N1475"/>
      <c s="157" r="O1475"/>
    </row>
    <row customHeight="1" r="1476" ht="15.0">
      <c t="s" s="157" r="A1476">
        <v>447</v>
      </c>
      <c s="157" r="B1476">
        <v>77</v>
      </c>
      <c s="157" r="C1476">
        <v>668</v>
      </c>
      <c t="s" s="157" r="D1476">
        <v>2888</v>
      </c>
      <c t="s" s="157" r="E1476">
        <v>830</v>
      </c>
      <c t="s" s="157" r="F1476">
        <v>2481</v>
      </c>
      <c t="s" s="100" r="G1476">
        <v>825</v>
      </c>
      <c t="s" s="100" r="H1476">
        <v>826</v>
      </c>
      <c s="100" r="I1476"/>
      <c s="100" r="J1476"/>
      <c s="157" r="K1476">
        <f>(I1476-J1476)/10</f>
        <v>0</v>
      </c>
      <c s="157" r="L1476">
        <v>255</v>
      </c>
      <c s="157" r="M1476"/>
      <c s="157" r="N1476"/>
      <c s="157" r="O1476"/>
    </row>
    <row customHeight="1" r="1477" ht="15.0">
      <c s="157" r="A1477"/>
      <c s="157" r="B1477"/>
      <c s="157" r="C1477"/>
      <c s="157" r="D1477"/>
      <c s="157" r="E1477"/>
      <c s="157" r="F1477"/>
      <c s="100" r="G1477"/>
      <c s="100" r="H1477"/>
      <c s="100" r="I1477"/>
      <c s="100" r="J1477"/>
      <c s="157" r="K1477">
        <f>(I1477-J1477)/10</f>
        <v>0</v>
      </c>
      <c s="157" r="L1477"/>
      <c s="157" r="M1477"/>
      <c s="157" r="N1477"/>
      <c s="157" r="O1477"/>
    </row>
    <row customHeight="1" r="1478" ht="15.0">
      <c t="s" s="157" r="A1478">
        <v>447</v>
      </c>
      <c s="157" r="B1478">
        <v>78</v>
      </c>
      <c s="157" r="C1478">
        <v>669</v>
      </c>
      <c t="s" s="157" r="D1478">
        <v>2889</v>
      </c>
      <c t="s" s="157" r="E1478">
        <v>830</v>
      </c>
      <c t="s" s="157" r="F1478">
        <v>2512</v>
      </c>
      <c t="s" s="100" r="G1478">
        <v>825</v>
      </c>
      <c t="s" s="100" r="H1478">
        <v>2513</v>
      </c>
      <c s="100" r="I1478"/>
      <c s="100" r="J1478"/>
      <c s="157" r="K1478">
        <f>(I1478-J1478)/10</f>
        <v>0</v>
      </c>
      <c s="157" r="L1478">
        <v>0</v>
      </c>
      <c s="157" r="M1478"/>
      <c s="157" r="N1478"/>
      <c s="157" r="O1478"/>
    </row>
    <row customHeight="1" r="1479" ht="15.0">
      <c t="s" s="157" r="A1479">
        <v>447</v>
      </c>
      <c s="157" r="B1479">
        <v>78</v>
      </c>
      <c s="157" r="C1479">
        <v>669</v>
      </c>
      <c t="s" s="157" r="D1479">
        <v>2890</v>
      </c>
      <c t="s" s="157" r="E1479">
        <v>830</v>
      </c>
      <c t="s" s="157" r="F1479">
        <v>2515</v>
      </c>
      <c t="s" s="100" r="G1479">
        <v>825</v>
      </c>
      <c t="s" s="100" r="H1479">
        <v>1971</v>
      </c>
      <c s="100" r="I1479"/>
      <c s="100" r="J1479"/>
      <c s="157" r="K1479">
        <f>(I1479-J1479)/10</f>
        <v>0</v>
      </c>
      <c s="157" r="L1479">
        <v>255</v>
      </c>
      <c s="157" r="M1479"/>
      <c s="157" r="N1479"/>
      <c s="157" r="O1479"/>
    </row>
    <row customHeight="1" r="1480" ht="15.0">
      <c t="s" s="157" r="A1480">
        <v>447</v>
      </c>
      <c s="157" r="B1480">
        <v>78</v>
      </c>
      <c s="157" r="C1480">
        <v>669</v>
      </c>
      <c t="s" s="157" r="D1480">
        <v>2891</v>
      </c>
      <c t="s" s="157" r="E1480">
        <v>830</v>
      </c>
      <c t="s" s="157" r="F1480">
        <v>2517</v>
      </c>
      <c t="s" s="100" r="G1480">
        <v>825</v>
      </c>
      <c t="s" s="100" r="H1480">
        <v>826</v>
      </c>
      <c s="100" r="I1480"/>
      <c s="100" r="J1480"/>
      <c s="157" r="K1480">
        <f>(I1480-J1480)/10</f>
        <v>0</v>
      </c>
      <c s="157" r="L1480">
        <v>255</v>
      </c>
      <c s="157" r="M1480"/>
      <c s="157" r="N1480"/>
      <c s="157" r="O1480"/>
    </row>
    <row customHeight="1" r="1481" ht="15.0">
      <c t="s" s="157" r="A1481">
        <v>447</v>
      </c>
      <c s="157" r="B1481">
        <v>78</v>
      </c>
      <c s="157" r="C1481">
        <v>669</v>
      </c>
      <c t="s" s="157" r="D1481">
        <v>2892</v>
      </c>
      <c t="s" s="157" r="E1481">
        <v>830</v>
      </c>
      <c t="s" s="157" r="F1481">
        <v>2519</v>
      </c>
      <c t="s" s="100" r="G1481">
        <v>825</v>
      </c>
      <c t="s" s="100" r="H1481">
        <v>980</v>
      </c>
      <c s="100" r="I1481"/>
      <c s="100" r="J1481"/>
      <c s="157" r="K1481">
        <f>(I1481-J1481)/10</f>
        <v>0</v>
      </c>
      <c s="157" r="L1481">
        <v>255</v>
      </c>
      <c s="157" r="M1481"/>
      <c s="157" r="N1481"/>
      <c s="157" r="O1481"/>
    </row>
    <row customHeight="1" r="1482" ht="15.0">
      <c t="s" s="157" r="A1482">
        <v>447</v>
      </c>
      <c s="157" r="B1482">
        <v>78</v>
      </c>
      <c s="157" r="C1482">
        <v>669</v>
      </c>
      <c t="s" s="157" r="D1482">
        <v>2893</v>
      </c>
      <c t="s" s="157" r="E1482">
        <v>830</v>
      </c>
      <c t="s" s="157" r="F1482">
        <v>2521</v>
      </c>
      <c t="s" s="100" r="G1482">
        <v>825</v>
      </c>
      <c t="s" s="100" r="H1482">
        <v>980</v>
      </c>
      <c s="100" r="I1482"/>
      <c s="100" r="J1482"/>
      <c s="157" r="K1482">
        <f>(I1482-J1482)/10</f>
        <v>0</v>
      </c>
      <c s="157" r="L1482">
        <v>255</v>
      </c>
      <c s="157" r="M1482"/>
      <c s="157" r="N1482"/>
      <c s="157" r="O1482"/>
    </row>
    <row customHeight="1" r="1483" ht="15.0">
      <c t="s" s="157" r="A1483">
        <v>447</v>
      </c>
      <c s="157" r="B1483">
        <v>78</v>
      </c>
      <c s="157" r="C1483">
        <v>669</v>
      </c>
      <c t="s" s="157" r="D1483">
        <v>2894</v>
      </c>
      <c t="s" s="157" r="E1483">
        <v>830</v>
      </c>
      <c t="s" s="157" r="F1483">
        <v>2527</v>
      </c>
      <c t="s" s="100" r="G1483">
        <v>1402</v>
      </c>
      <c t="s" s="100" r="H1483">
        <v>980</v>
      </c>
      <c s="100" r="I1483"/>
      <c s="100" r="J1483"/>
      <c s="157" r="K1483">
        <f>(I1483-J1483)/10</f>
        <v>0</v>
      </c>
      <c s="157" r="L1483">
        <v>255</v>
      </c>
      <c s="157" r="M1483"/>
      <c s="157" r="N1483"/>
      <c s="157" r="O1483"/>
    </row>
    <row customHeight="1" r="1484" ht="15.0">
      <c s="157" r="A1484"/>
      <c s="157" r="B1484"/>
      <c s="157" r="C1484"/>
      <c s="157" r="D1484"/>
      <c s="157" r="E1484"/>
      <c s="157" r="F1484"/>
      <c s="100" r="G1484"/>
      <c s="100" r="H1484"/>
      <c s="100" r="I1484"/>
      <c s="100" r="J1484"/>
      <c s="157" r="K1484">
        <f>(I1484-J1484)/10</f>
        <v>0</v>
      </c>
      <c s="157" r="L1484"/>
      <c s="157" r="M1484"/>
      <c s="157" r="N1484"/>
      <c s="157" r="O1484"/>
    </row>
    <row customHeight="1" r="1485" ht="15.0">
      <c t="s" s="157" r="A1485">
        <v>2895</v>
      </c>
      <c s="157" r="B1485">
        <v>79</v>
      </c>
      <c s="157" r="C1485">
        <v>744</v>
      </c>
      <c t="s" s="157" r="D1485">
        <v>2896</v>
      </c>
      <c t="s" s="157" r="E1485">
        <v>823</v>
      </c>
      <c t="s" s="157" r="F1485">
        <v>2419</v>
      </c>
      <c t="s" s="100" r="G1485">
        <v>825</v>
      </c>
      <c t="s" s="100" r="H1485">
        <v>826</v>
      </c>
      <c s="100" r="I1485"/>
      <c s="100" r="J1485"/>
      <c s="157" r="K1485">
        <f>(I1485-J1485)/10</f>
        <v>0</v>
      </c>
      <c s="157" r="L1485">
        <v>0</v>
      </c>
      <c s="157" r="M1485"/>
      <c s="157" r="N1485"/>
      <c s="157" r="O1485"/>
    </row>
    <row customHeight="1" r="1486" ht="15.0">
      <c t="s" s="157" r="A1486">
        <v>2895</v>
      </c>
      <c s="157" r="B1486">
        <v>79</v>
      </c>
      <c s="157" r="C1486">
        <v>744</v>
      </c>
      <c t="s" s="157" r="D1486">
        <v>2897</v>
      </c>
      <c t="s" s="157" r="E1486">
        <v>823</v>
      </c>
      <c t="s" s="157" r="F1486">
        <v>2421</v>
      </c>
      <c t="s" s="100" r="G1486">
        <v>825</v>
      </c>
      <c t="s" s="100" r="H1486">
        <v>826</v>
      </c>
      <c s="100" r="I1486"/>
      <c s="100" r="J1486"/>
      <c s="157" r="K1486">
        <f>(I1486-J1486)/10</f>
        <v>0</v>
      </c>
      <c s="157" r="L1486">
        <v>0</v>
      </c>
      <c s="157" r="M1486"/>
      <c s="157" r="N1486"/>
      <c s="157" r="O1486"/>
    </row>
    <row customHeight="1" r="1487" ht="15.0">
      <c t="s" s="157" r="A1487">
        <v>2895</v>
      </c>
      <c s="157" r="B1487">
        <v>79</v>
      </c>
      <c s="157" r="C1487">
        <v>744</v>
      </c>
      <c t="s" s="157" r="D1487">
        <v>2898</v>
      </c>
      <c t="s" s="157" r="E1487">
        <v>823</v>
      </c>
      <c t="s" s="157" r="F1487">
        <v>2423</v>
      </c>
      <c t="s" s="100" r="G1487">
        <v>825</v>
      </c>
      <c t="s" s="100" r="H1487">
        <v>826</v>
      </c>
      <c s="100" r="I1487"/>
      <c s="100" r="J1487"/>
      <c s="157" r="K1487">
        <f>(I1487-J1487)/10</f>
        <v>0</v>
      </c>
      <c s="157" r="L1487">
        <v>0</v>
      </c>
      <c s="157" r="M1487"/>
      <c s="157" r="N1487"/>
      <c s="157" r="O1487"/>
    </row>
    <row customHeight="1" r="1488" ht="15.0">
      <c t="s" s="157" r="A1488">
        <v>2895</v>
      </c>
      <c s="157" r="B1488">
        <v>79</v>
      </c>
      <c s="157" r="C1488">
        <v>744</v>
      </c>
      <c t="s" s="157" r="D1488">
        <v>2899</v>
      </c>
      <c t="s" s="157" r="E1488">
        <v>823</v>
      </c>
      <c t="s" s="157" r="F1488">
        <v>2425</v>
      </c>
      <c t="s" s="100" r="G1488">
        <v>825</v>
      </c>
      <c t="s" s="100" r="H1488">
        <v>826</v>
      </c>
      <c s="100" r="I1488"/>
      <c s="100" r="J1488"/>
      <c s="157" r="K1488">
        <f>(I1488-J1488)/10</f>
        <v>0</v>
      </c>
      <c s="157" r="L1488">
        <v>0</v>
      </c>
      <c s="157" r="M1488"/>
      <c s="157" r="N1488"/>
      <c s="157" r="O1488"/>
    </row>
    <row customHeight="1" r="1489" ht="15.0">
      <c t="s" s="157" r="A1489">
        <v>2895</v>
      </c>
      <c s="157" r="B1489">
        <v>79</v>
      </c>
      <c s="157" r="C1489">
        <v>744</v>
      </c>
      <c t="s" s="157" r="D1489">
        <v>2900</v>
      </c>
      <c t="s" s="157" r="E1489">
        <v>830</v>
      </c>
      <c t="s" s="157" r="F1489">
        <v>2419</v>
      </c>
      <c t="s" s="100" r="G1489">
        <v>825</v>
      </c>
      <c t="s" s="100" r="H1489">
        <v>826</v>
      </c>
      <c s="100" r="I1489"/>
      <c s="100" r="J1489"/>
      <c s="157" r="K1489">
        <f>(I1489-J1489)/10</f>
        <v>0</v>
      </c>
      <c s="157" r="L1489">
        <v>0</v>
      </c>
      <c s="157" r="M1489"/>
      <c s="157" r="N1489"/>
      <c s="157" r="O1489"/>
    </row>
    <row customHeight="1" r="1490" ht="15.0">
      <c t="s" s="157" r="A1490">
        <v>2895</v>
      </c>
      <c s="157" r="B1490">
        <v>79</v>
      </c>
      <c s="157" r="C1490">
        <v>744</v>
      </c>
      <c t="s" s="157" r="D1490">
        <v>2901</v>
      </c>
      <c t="s" s="157" r="E1490">
        <v>830</v>
      </c>
      <c t="s" s="157" r="F1490">
        <v>2421</v>
      </c>
      <c t="s" s="100" r="G1490">
        <v>825</v>
      </c>
      <c t="s" s="100" r="H1490">
        <v>826</v>
      </c>
      <c s="100" r="I1490"/>
      <c s="100" r="J1490"/>
      <c s="157" r="K1490">
        <f>(I1490-J1490)/10</f>
        <v>0</v>
      </c>
      <c s="157" r="L1490">
        <v>0</v>
      </c>
      <c s="157" r="M1490"/>
      <c s="157" r="N1490"/>
      <c s="157" r="O1490"/>
    </row>
    <row customHeight="1" r="1491" ht="15.0">
      <c t="s" s="157" r="A1491">
        <v>2895</v>
      </c>
      <c s="157" r="B1491">
        <v>79</v>
      </c>
      <c s="157" r="C1491">
        <v>744</v>
      </c>
      <c t="s" s="157" r="D1491">
        <v>2902</v>
      </c>
      <c t="s" s="157" r="E1491">
        <v>830</v>
      </c>
      <c t="s" s="157" r="F1491">
        <v>2423</v>
      </c>
      <c t="s" s="100" r="G1491">
        <v>825</v>
      </c>
      <c t="s" s="100" r="H1491">
        <v>826</v>
      </c>
      <c s="100" r="I1491"/>
      <c s="100" r="J1491"/>
      <c s="157" r="K1491">
        <f>(I1491-J1491)/10</f>
        <v>0</v>
      </c>
      <c s="157" r="L1491">
        <v>0</v>
      </c>
      <c s="157" r="M1491"/>
      <c s="157" r="N1491"/>
      <c s="157" r="O1491"/>
    </row>
    <row customHeight="1" r="1492" ht="15.0">
      <c t="s" s="157" r="A1492">
        <v>2895</v>
      </c>
      <c s="157" r="B1492">
        <v>79</v>
      </c>
      <c s="157" r="C1492">
        <v>744</v>
      </c>
      <c t="s" s="157" r="D1492">
        <v>2903</v>
      </c>
      <c t="s" s="157" r="E1492">
        <v>830</v>
      </c>
      <c t="s" s="157" r="F1492">
        <v>2425</v>
      </c>
      <c t="s" s="100" r="G1492">
        <v>825</v>
      </c>
      <c t="s" s="100" r="H1492">
        <v>826</v>
      </c>
      <c s="100" r="I1492"/>
      <c s="100" r="J1492"/>
      <c s="157" r="K1492">
        <f>(I1492-J1492)/10</f>
        <v>0</v>
      </c>
      <c s="157" r="L1492">
        <v>0</v>
      </c>
      <c s="157" r="M1492"/>
      <c s="157" r="N1492"/>
      <c s="157" r="O1492"/>
    </row>
    <row customHeight="1" r="1493" ht="15.0">
      <c s="157" r="A1493"/>
      <c s="157" r="B1493"/>
      <c s="157" r="C1493"/>
      <c s="157" r="D1493"/>
      <c s="157" r="E1493"/>
      <c s="157" r="F1493"/>
      <c s="100" r="G1493"/>
      <c s="100" r="H1493"/>
      <c s="100" r="I1493"/>
      <c s="100" r="J1493"/>
      <c s="157" r="K1493">
        <f>(I1493-J1493)/10</f>
        <v>0</v>
      </c>
      <c s="157" r="L1493"/>
      <c s="157" r="M1493"/>
      <c s="157" r="N1493"/>
      <c s="157" r="O1493"/>
    </row>
    <row customHeight="1" r="1494" ht="15.0">
      <c t="s" s="157" r="A1494">
        <v>475</v>
      </c>
      <c s="157" r="B1494">
        <v>80</v>
      </c>
      <c s="157" r="C1494">
        <v>670</v>
      </c>
      <c t="s" s="157" r="D1494">
        <v>2904</v>
      </c>
      <c t="s" s="157" r="E1494">
        <v>823</v>
      </c>
      <c t="s" s="157" r="F1494">
        <v>2431</v>
      </c>
      <c t="s" s="100" r="G1494">
        <v>825</v>
      </c>
      <c t="s" s="100" r="H1494">
        <v>2432</v>
      </c>
      <c s="100" r="I1494"/>
      <c s="100" r="J1494"/>
      <c s="157" r="K1494">
        <f>(I1494-J1494)/10</f>
        <v>0</v>
      </c>
      <c s="157" r="L1494">
        <v>0</v>
      </c>
      <c s="157" r="M1494"/>
      <c s="157" r="N1494"/>
      <c s="157" r="O1494"/>
    </row>
    <row customHeight="1" r="1495" ht="15.0">
      <c t="s" s="157" r="A1495">
        <v>475</v>
      </c>
      <c s="157" r="B1495">
        <v>80</v>
      </c>
      <c s="157" r="C1495">
        <v>670</v>
      </c>
      <c t="s" s="157" r="D1495">
        <v>2905</v>
      </c>
      <c t="s" s="157" r="E1495">
        <v>823</v>
      </c>
      <c t="s" s="157" r="F1495">
        <v>2434</v>
      </c>
      <c t="s" s="100" r="G1495">
        <v>825</v>
      </c>
      <c t="s" s="100" r="H1495">
        <v>826</v>
      </c>
      <c s="100" r="I1495"/>
      <c s="100" r="J1495"/>
      <c s="157" r="K1495">
        <f>(I1495-J1495)/10</f>
        <v>0</v>
      </c>
      <c s="157" r="L1495">
        <v>0</v>
      </c>
      <c s="157" r="M1495"/>
      <c s="157" r="N1495"/>
      <c s="157" r="O1495"/>
    </row>
    <row customHeight="1" r="1496" ht="15.0">
      <c t="s" s="157" r="A1496">
        <v>475</v>
      </c>
      <c s="157" r="B1496">
        <v>80</v>
      </c>
      <c s="157" r="C1496">
        <v>670</v>
      </c>
      <c t="s" s="157" r="D1496">
        <v>2906</v>
      </c>
      <c t="s" s="157" r="E1496">
        <v>823</v>
      </c>
      <c t="s" s="157" r="F1496">
        <v>2436</v>
      </c>
      <c t="s" s="100" r="G1496">
        <v>825</v>
      </c>
      <c t="s" s="100" r="H1496">
        <v>2432</v>
      </c>
      <c s="100" r="I1496"/>
      <c s="100" r="J1496"/>
      <c s="157" r="K1496">
        <f>(I1496-J1496)/10</f>
        <v>0</v>
      </c>
      <c s="157" r="L1496">
        <v>255</v>
      </c>
      <c s="157" r="M1496"/>
      <c s="157" r="N1496"/>
      <c s="157" r="O1496"/>
    </row>
    <row customHeight="1" r="1497" ht="15.0">
      <c t="s" s="157" r="A1497">
        <v>475</v>
      </c>
      <c s="157" r="B1497">
        <v>80</v>
      </c>
      <c s="157" r="C1497">
        <v>670</v>
      </c>
      <c t="s" s="157" r="D1497">
        <v>2907</v>
      </c>
      <c t="s" s="157" r="E1497">
        <v>830</v>
      </c>
      <c t="s" s="157" r="F1497">
        <v>2438</v>
      </c>
      <c t="s" s="100" r="G1497">
        <v>825</v>
      </c>
      <c t="s" s="100" r="H1497">
        <v>826</v>
      </c>
      <c s="100" r="I1497"/>
      <c s="100" r="J1497"/>
      <c s="157" r="K1497">
        <f>(I1497-J1497)/10</f>
        <v>0</v>
      </c>
      <c s="157" r="L1497">
        <v>255</v>
      </c>
      <c s="157" r="M1497"/>
      <c s="157" r="N1497"/>
      <c s="157" r="O1497"/>
    </row>
    <row customHeight="1" r="1498" ht="15.0">
      <c t="s" s="157" r="A1498">
        <v>475</v>
      </c>
      <c s="157" r="B1498">
        <v>80</v>
      </c>
      <c s="157" r="C1498">
        <v>670</v>
      </c>
      <c t="s" s="157" r="D1498">
        <v>2908</v>
      </c>
      <c t="s" s="157" r="E1498">
        <v>830</v>
      </c>
      <c t="s" s="157" r="F1498">
        <v>2440</v>
      </c>
      <c t="s" s="100" r="G1498">
        <v>825</v>
      </c>
      <c t="s" s="100" r="H1498">
        <v>826</v>
      </c>
      <c s="100" r="I1498"/>
      <c s="100" r="J1498"/>
      <c s="157" r="K1498">
        <f>(I1498-J1498)/10</f>
        <v>0</v>
      </c>
      <c s="157" r="L1498">
        <v>255</v>
      </c>
      <c s="157" r="M1498"/>
      <c s="157" r="N1498"/>
      <c s="157" r="O1498"/>
    </row>
    <row customHeight="1" r="1499" ht="15.0">
      <c t="s" s="157" r="A1499">
        <v>475</v>
      </c>
      <c s="157" r="B1499">
        <v>80</v>
      </c>
      <c s="157" r="C1499">
        <v>670</v>
      </c>
      <c t="s" s="157" r="D1499">
        <v>2909</v>
      </c>
      <c t="s" s="157" r="E1499">
        <v>830</v>
      </c>
      <c t="s" s="157" r="F1499">
        <v>2443</v>
      </c>
      <c t="s" s="100" r="G1499">
        <v>825</v>
      </c>
      <c t="s" s="100" r="H1499">
        <v>980</v>
      </c>
      <c s="100" r="I1499"/>
      <c s="100" r="J1499"/>
      <c s="157" r="K1499">
        <f>(I1499-J1499)/10</f>
        <v>0</v>
      </c>
      <c s="157" r="L1499">
        <v>255</v>
      </c>
      <c s="157" r="M1499"/>
      <c s="157" r="N1499"/>
      <c s="157" r="O1499"/>
    </row>
    <row customHeight="1" r="1500" ht="15.0">
      <c t="s" s="157" r="A1500">
        <v>475</v>
      </c>
      <c s="157" r="B1500">
        <v>80</v>
      </c>
      <c s="157" r="C1500">
        <v>670</v>
      </c>
      <c t="s" s="157" r="D1500">
        <v>2910</v>
      </c>
      <c t="s" s="157" r="E1500">
        <v>830</v>
      </c>
      <c t="s" s="157" r="F1500">
        <v>2446</v>
      </c>
      <c t="s" s="100" r="G1500">
        <v>825</v>
      </c>
      <c t="s" s="100" r="H1500">
        <v>980</v>
      </c>
      <c s="100" r="I1500"/>
      <c s="100" r="J1500"/>
      <c s="157" r="K1500">
        <f>(I1500-J1500)/10</f>
        <v>0</v>
      </c>
      <c s="157" r="L1500">
        <v>255</v>
      </c>
      <c s="157" r="M1500"/>
      <c s="157" r="N1500"/>
      <c s="157" r="O1500"/>
    </row>
    <row customHeight="1" r="1501" ht="15.0">
      <c t="s" s="157" r="A1501">
        <v>475</v>
      </c>
      <c s="157" r="B1501">
        <v>80</v>
      </c>
      <c s="157" r="C1501">
        <v>670</v>
      </c>
      <c t="s" s="157" r="D1501">
        <v>2911</v>
      </c>
      <c t="s" s="157" r="E1501">
        <v>830</v>
      </c>
      <c t="s" s="157" r="F1501">
        <v>2449</v>
      </c>
      <c t="s" s="100" r="G1501">
        <v>825</v>
      </c>
      <c t="s" s="100" r="H1501">
        <v>980</v>
      </c>
      <c s="100" r="I1501"/>
      <c s="100" r="J1501"/>
      <c s="157" r="K1501">
        <f>(I1501-J1501)/10</f>
        <v>0</v>
      </c>
      <c s="157" r="L1501">
        <v>255</v>
      </c>
      <c s="157" r="M1501"/>
      <c s="157" r="N1501"/>
      <c s="157" r="O1501"/>
    </row>
    <row customHeight="1" r="1502" ht="15.0">
      <c t="s" s="157" r="A1502">
        <v>475</v>
      </c>
      <c s="157" r="B1502">
        <v>80</v>
      </c>
      <c s="157" r="C1502">
        <v>670</v>
      </c>
      <c t="s" s="157" r="D1502">
        <v>2912</v>
      </c>
      <c t="s" s="157" r="E1502">
        <v>830</v>
      </c>
      <c t="s" s="157" r="F1502">
        <v>2451</v>
      </c>
      <c t="s" s="100" r="G1502">
        <v>825</v>
      </c>
      <c t="s" s="100" r="H1502">
        <v>2005</v>
      </c>
      <c s="100" r="I1502"/>
      <c s="100" r="J1502"/>
      <c s="157" r="K1502">
        <f>(I1502-J1502)/10</f>
        <v>0</v>
      </c>
      <c s="157" r="L1502">
        <v>0</v>
      </c>
      <c s="157" r="M1502"/>
      <c s="157" r="N1502"/>
      <c s="157" r="O1502"/>
    </row>
    <row customHeight="1" r="1503" ht="15.0">
      <c t="s" s="157" r="A1503">
        <v>475</v>
      </c>
      <c s="157" r="B1503">
        <v>80</v>
      </c>
      <c s="157" r="C1503">
        <v>670</v>
      </c>
      <c t="s" s="157" r="D1503">
        <v>2913</v>
      </c>
      <c t="s" s="157" r="E1503">
        <v>830</v>
      </c>
      <c t="s" s="157" r="F1503">
        <v>2453</v>
      </c>
      <c t="s" s="100" r="G1503">
        <v>825</v>
      </c>
      <c t="s" s="100" r="H1503">
        <v>826</v>
      </c>
      <c s="100" r="I1503"/>
      <c s="100" r="J1503"/>
      <c s="157" r="K1503">
        <f>(I1503-J1503)/10</f>
        <v>0</v>
      </c>
      <c s="157" r="L1503">
        <v>255</v>
      </c>
      <c s="157" r="M1503"/>
      <c s="157" r="N1503"/>
      <c s="157" r="O1503"/>
    </row>
    <row customHeight="1" r="1504" ht="15.0">
      <c t="s" s="157" r="A1504">
        <v>475</v>
      </c>
      <c s="157" r="B1504">
        <v>80</v>
      </c>
      <c s="157" r="C1504">
        <v>670</v>
      </c>
      <c t="s" s="157" r="D1504">
        <v>2914</v>
      </c>
      <c t="s" s="157" r="E1504">
        <v>830</v>
      </c>
      <c t="s" s="157" r="F1504">
        <v>2453</v>
      </c>
      <c t="s" s="100" r="G1504">
        <v>825</v>
      </c>
      <c t="s" s="100" r="H1504">
        <v>826</v>
      </c>
      <c s="100" r="I1504"/>
      <c s="100" r="J1504"/>
      <c s="157" r="K1504">
        <f>(I1504-J1504)/10</f>
        <v>0</v>
      </c>
      <c s="157" r="L1504">
        <v>255</v>
      </c>
      <c s="157" r="M1504"/>
      <c s="157" r="N1504"/>
      <c s="157" r="O1504"/>
    </row>
    <row customHeight="1" r="1505" ht="15.0">
      <c t="s" s="157" r="A1505">
        <v>475</v>
      </c>
      <c s="157" r="B1505">
        <v>80</v>
      </c>
      <c s="157" r="C1505">
        <v>670</v>
      </c>
      <c t="s" s="157" r="D1505">
        <v>2915</v>
      </c>
      <c t="s" s="157" r="E1505">
        <v>830</v>
      </c>
      <c t="s" s="157" r="F1505">
        <v>2456</v>
      </c>
      <c t="s" s="100" r="G1505">
        <v>2457</v>
      </c>
      <c t="s" s="100" r="H1505">
        <v>980</v>
      </c>
      <c s="100" r="I1505"/>
      <c s="100" r="J1505"/>
      <c s="157" r="K1505">
        <f>(I1505-J1505)/10</f>
        <v>0</v>
      </c>
      <c s="157" r="L1505">
        <v>255</v>
      </c>
      <c s="157" r="M1505"/>
      <c s="157" r="N1505"/>
      <c s="157" r="O1505"/>
    </row>
    <row customHeight="1" r="1506" ht="15.0">
      <c t="s" s="157" r="A1506">
        <v>475</v>
      </c>
      <c s="157" r="B1506">
        <v>80</v>
      </c>
      <c s="157" r="C1506">
        <v>670</v>
      </c>
      <c t="s" s="157" r="D1506">
        <v>2916</v>
      </c>
      <c t="s" s="157" r="E1506">
        <v>830</v>
      </c>
      <c t="s" s="157" r="F1506">
        <v>2459</v>
      </c>
      <c t="s" s="100" r="G1506">
        <v>825</v>
      </c>
      <c t="s" s="100" r="H1506">
        <v>2460</v>
      </c>
      <c s="100" r="I1506"/>
      <c s="100" r="J1506"/>
      <c s="157" r="K1506">
        <f>(I1506-J1506)/10</f>
        <v>0</v>
      </c>
      <c s="157" r="L1506">
        <v>0</v>
      </c>
      <c s="157" r="M1506"/>
      <c s="157" r="N1506"/>
      <c s="157" r="O1506"/>
    </row>
    <row customHeight="1" r="1507" ht="15.0">
      <c t="s" s="157" r="A1507">
        <v>475</v>
      </c>
      <c s="157" r="B1507">
        <v>80</v>
      </c>
      <c s="157" r="C1507">
        <v>670</v>
      </c>
      <c t="s" s="157" r="D1507">
        <v>2917</v>
      </c>
      <c t="s" s="157" r="E1507">
        <v>830</v>
      </c>
      <c t="s" s="157" r="F1507">
        <v>2462</v>
      </c>
      <c t="s" s="100" r="G1507">
        <v>825</v>
      </c>
      <c t="s" s="100" r="H1507">
        <v>2005</v>
      </c>
      <c s="100" r="I1507"/>
      <c s="100" r="J1507"/>
      <c s="157" r="K1507">
        <f>(I1507-J1507)/10</f>
        <v>0</v>
      </c>
      <c s="157" r="L1507">
        <v>0</v>
      </c>
      <c s="157" r="M1507"/>
      <c s="157" r="N1507"/>
      <c s="157" r="O1507"/>
    </row>
    <row customHeight="1" r="1508" ht="15.0">
      <c t="s" s="157" r="A1508">
        <v>475</v>
      </c>
      <c s="157" r="B1508">
        <v>80</v>
      </c>
      <c s="157" r="C1508">
        <v>670</v>
      </c>
      <c t="s" s="157" r="D1508">
        <v>2918</v>
      </c>
      <c t="s" s="157" r="E1508">
        <v>830</v>
      </c>
      <c t="s" s="157" r="F1508">
        <v>2464</v>
      </c>
      <c t="s" s="100" r="G1508">
        <v>825</v>
      </c>
      <c t="s" s="100" r="H1508">
        <v>2465</v>
      </c>
      <c s="100" r="I1508"/>
      <c s="100" r="J1508"/>
      <c s="157" r="K1508">
        <f>(I1508-J1508)/10</f>
        <v>0</v>
      </c>
      <c s="157" r="L1508">
        <v>0</v>
      </c>
      <c s="157" r="M1508"/>
      <c s="157" r="N1508"/>
      <c s="157" r="O1508"/>
    </row>
    <row customHeight="1" r="1509" ht="15.0">
      <c t="s" s="157" r="A1509">
        <v>475</v>
      </c>
      <c s="157" r="B1509">
        <v>80</v>
      </c>
      <c s="157" r="C1509">
        <v>670</v>
      </c>
      <c t="s" s="157" r="D1509">
        <v>2919</v>
      </c>
      <c t="s" s="157" r="E1509">
        <v>830</v>
      </c>
      <c t="s" s="157" r="F1509">
        <v>2467</v>
      </c>
      <c t="s" s="100" r="G1509">
        <v>825</v>
      </c>
      <c t="s" s="100" r="H1509">
        <v>826</v>
      </c>
      <c s="100" r="I1509"/>
      <c s="100" r="J1509"/>
      <c s="157" r="K1509">
        <f>(I1509-J1509)/10</f>
        <v>0</v>
      </c>
      <c s="157" r="L1509">
        <v>255</v>
      </c>
      <c s="157" r="M1509"/>
      <c s="157" r="N1509"/>
      <c s="157" r="O1509"/>
    </row>
    <row customHeight="1" r="1510" ht="15.0">
      <c t="s" s="157" r="A1510">
        <v>475</v>
      </c>
      <c s="157" r="B1510">
        <v>80</v>
      </c>
      <c s="157" r="C1510">
        <v>670</v>
      </c>
      <c t="s" s="157" r="D1510">
        <v>2920</v>
      </c>
      <c t="s" s="157" r="E1510">
        <v>830</v>
      </c>
      <c t="s" s="157" r="F1510">
        <v>2469</v>
      </c>
      <c t="s" s="100" r="G1510">
        <v>2457</v>
      </c>
      <c t="s" s="100" r="H1510">
        <v>980</v>
      </c>
      <c s="100" r="I1510"/>
      <c s="100" r="J1510"/>
      <c s="157" r="K1510">
        <f>(I1510-J1510)/10</f>
        <v>0</v>
      </c>
      <c s="157" r="L1510">
        <v>255</v>
      </c>
      <c s="157" r="M1510"/>
      <c s="157" r="N1510"/>
      <c s="157" r="O1510"/>
    </row>
    <row customHeight="1" r="1511" ht="15.0">
      <c t="s" s="157" r="A1511">
        <v>475</v>
      </c>
      <c s="157" r="B1511">
        <v>80</v>
      </c>
      <c s="157" r="C1511">
        <v>670</v>
      </c>
      <c t="s" s="157" r="D1511">
        <v>2921</v>
      </c>
      <c t="s" s="157" r="E1511">
        <v>830</v>
      </c>
      <c t="s" s="157" r="F1511">
        <v>2471</v>
      </c>
      <c t="s" s="100" r="G1511">
        <v>825</v>
      </c>
      <c t="s" s="100" r="H1511">
        <v>2005</v>
      </c>
      <c s="100" r="I1511"/>
      <c s="100" r="J1511"/>
      <c s="157" r="K1511">
        <f>(I1511-J1511)/10</f>
        <v>0</v>
      </c>
      <c s="157" r="L1511">
        <v>255</v>
      </c>
      <c s="157" r="M1511"/>
      <c s="157" r="N1511"/>
      <c s="157" r="O1511"/>
    </row>
    <row customHeight="1" r="1512" ht="15.0">
      <c t="s" s="157" r="A1512">
        <v>475</v>
      </c>
      <c s="157" r="B1512">
        <v>80</v>
      </c>
      <c s="157" r="C1512">
        <v>670</v>
      </c>
      <c t="s" s="157" r="D1512">
        <v>2922</v>
      </c>
      <c t="s" s="157" r="E1512">
        <v>830</v>
      </c>
      <c t="s" s="157" r="F1512">
        <v>2473</v>
      </c>
      <c t="s" s="100" r="G1512">
        <v>825</v>
      </c>
      <c t="s" s="100" r="H1512">
        <v>2474</v>
      </c>
      <c s="100" r="I1512"/>
      <c s="100" r="J1512"/>
      <c s="157" r="K1512">
        <f>(I1512-J1512)/10</f>
        <v>0</v>
      </c>
      <c s="157" r="L1512">
        <v>255</v>
      </c>
      <c s="157" r="M1512"/>
      <c s="157" r="N1512"/>
      <c s="157" r="O1512"/>
    </row>
    <row customHeight="1" r="1513" ht="15.0">
      <c t="s" s="157" r="A1513">
        <v>475</v>
      </c>
      <c s="157" r="B1513">
        <v>80</v>
      </c>
      <c s="157" r="C1513">
        <v>670</v>
      </c>
      <c t="s" s="157" r="D1513">
        <v>2923</v>
      </c>
      <c t="s" s="157" r="E1513">
        <v>830</v>
      </c>
      <c t="s" s="157" r="F1513">
        <v>2473</v>
      </c>
      <c t="s" s="100" r="G1513">
        <v>825</v>
      </c>
      <c t="s" s="100" r="H1513">
        <v>2474</v>
      </c>
      <c s="100" r="I1513"/>
      <c s="100" r="J1513"/>
      <c s="157" r="K1513">
        <f>(I1513-J1513)/10</f>
        <v>0</v>
      </c>
      <c s="157" r="L1513">
        <v>255</v>
      </c>
      <c s="157" r="M1513"/>
      <c s="157" r="N1513"/>
      <c s="157" r="O1513"/>
    </row>
    <row customHeight="1" r="1514" ht="15.0">
      <c t="s" s="157" r="A1514">
        <v>475</v>
      </c>
      <c s="157" r="B1514">
        <v>80</v>
      </c>
      <c s="157" r="C1514">
        <v>670</v>
      </c>
      <c t="s" s="157" r="D1514">
        <v>2924</v>
      </c>
      <c t="s" s="157" r="E1514">
        <v>830</v>
      </c>
      <c t="s" s="157" r="F1514">
        <v>2477</v>
      </c>
      <c t="s" s="100" r="G1514">
        <v>825</v>
      </c>
      <c t="s" s="100" r="H1514">
        <v>980</v>
      </c>
      <c s="100" r="I1514"/>
      <c s="100" r="J1514"/>
      <c s="157" r="K1514">
        <f>(I1514-J1514)/10</f>
        <v>0</v>
      </c>
      <c s="157" r="L1514">
        <v>255</v>
      </c>
      <c s="157" r="M1514"/>
      <c s="157" r="N1514"/>
      <c s="157" r="O1514"/>
    </row>
    <row customHeight="1" r="1515" ht="15.0">
      <c t="s" s="157" r="A1515">
        <v>475</v>
      </c>
      <c s="157" r="B1515">
        <v>80</v>
      </c>
      <c s="157" r="C1515">
        <v>670</v>
      </c>
      <c t="s" s="157" r="D1515">
        <v>2925</v>
      </c>
      <c t="s" s="157" r="E1515">
        <v>830</v>
      </c>
      <c t="s" s="157" r="F1515">
        <v>2479</v>
      </c>
      <c t="s" s="100" r="G1515">
        <v>825</v>
      </c>
      <c t="s" s="100" r="H1515">
        <v>826</v>
      </c>
      <c s="100" r="I1515"/>
      <c s="100" r="J1515"/>
      <c s="157" r="K1515">
        <f>(I1515-J1515)/10</f>
        <v>0</v>
      </c>
      <c s="157" r="L1515">
        <v>0</v>
      </c>
      <c s="157" r="M1515"/>
      <c s="157" r="N1515"/>
      <c s="157" r="O1515"/>
    </row>
    <row customHeight="1" r="1516" ht="15.0">
      <c t="s" s="157" r="A1516">
        <v>475</v>
      </c>
      <c s="157" r="B1516">
        <v>80</v>
      </c>
      <c s="157" r="C1516">
        <v>670</v>
      </c>
      <c t="s" s="157" r="D1516">
        <v>2926</v>
      </c>
      <c t="s" s="157" r="E1516">
        <v>830</v>
      </c>
      <c t="s" s="157" r="F1516">
        <v>2481</v>
      </c>
      <c t="s" s="100" r="G1516">
        <v>825</v>
      </c>
      <c t="s" s="100" r="H1516">
        <v>826</v>
      </c>
      <c s="100" r="I1516"/>
      <c s="100" r="J1516"/>
      <c s="157" r="K1516">
        <f>(I1516-J1516)/10</f>
        <v>0</v>
      </c>
      <c s="157" r="L1516">
        <v>255</v>
      </c>
      <c s="157" r="M1516"/>
      <c s="157" r="N1516"/>
      <c s="157" r="O1516"/>
    </row>
    <row customHeight="1" r="1517" ht="15.0">
      <c s="157" r="A1517"/>
      <c s="157" r="B1517"/>
      <c s="157" r="C1517"/>
      <c s="157" r="D1517"/>
      <c s="157" r="E1517"/>
      <c s="157" r="F1517"/>
      <c s="100" r="G1517"/>
      <c s="100" r="H1517"/>
      <c s="100" r="I1517"/>
      <c s="100" r="J1517"/>
      <c s="157" r="K1517">
        <f>(I1517-J1517)/10</f>
        <v>0</v>
      </c>
      <c s="157" r="L1517"/>
      <c s="157" r="M1517"/>
      <c s="157" r="N1517"/>
      <c s="157" r="O1517"/>
    </row>
    <row customHeight="1" r="1518" ht="15.0">
      <c t="s" s="157" r="A1518">
        <v>475</v>
      </c>
      <c s="157" r="B1518">
        <v>81</v>
      </c>
      <c s="157" r="C1518">
        <v>517</v>
      </c>
      <c t="s" s="157" r="D1518">
        <v>479</v>
      </c>
      <c t="s" s="157" r="E1518">
        <v>814</v>
      </c>
      <c t="s" s="157" r="F1518">
        <v>1959</v>
      </c>
      <c s="100" r="G1518">
        <v>-10</v>
      </c>
      <c s="100" r="H1518">
        <v>10</v>
      </c>
      <c s="100" r="I1518">
        <v>10</v>
      </c>
      <c s="100" r="J1518">
        <v>0</v>
      </c>
      <c s="157" r="K1518">
        <f>(I1518-J1518)/10</f>
        <v>1</v>
      </c>
      <c s="157" r="L1518"/>
      <c s="157" r="M1518"/>
      <c s="157" r="N1518"/>
      <c s="157" r="O1518"/>
    </row>
    <row customHeight="1" r="1519" ht="15.0">
      <c t="s" s="157" r="A1519">
        <v>475</v>
      </c>
      <c s="157" r="B1519">
        <v>81</v>
      </c>
      <c s="157" r="C1519">
        <v>517</v>
      </c>
      <c t="s" s="157" r="D1519">
        <v>480</v>
      </c>
      <c t="s" s="157" r="E1519">
        <v>814</v>
      </c>
      <c t="s" s="157" r="F1519">
        <v>1959</v>
      </c>
      <c s="100" r="G1519">
        <v>-10</v>
      </c>
      <c s="100" r="H1519">
        <v>10</v>
      </c>
      <c s="100" r="I1519">
        <v>10</v>
      </c>
      <c s="100" r="J1519">
        <v>0</v>
      </c>
      <c s="157" r="K1519">
        <f>(I1519-J1519)/10</f>
        <v>1</v>
      </c>
      <c s="157" r="L1519"/>
      <c s="157" r="M1519"/>
      <c s="157" r="N1519"/>
      <c s="157" r="O1519"/>
    </row>
    <row customHeight="1" r="1520" ht="15.0">
      <c t="s" s="157" r="A1520">
        <v>475</v>
      </c>
      <c s="157" r="B1520">
        <v>81</v>
      </c>
      <c s="157" r="C1520">
        <v>517</v>
      </c>
      <c t="s" s="157" r="D1520">
        <v>481</v>
      </c>
      <c t="s" s="157" r="E1520">
        <v>814</v>
      </c>
      <c t="s" s="157" r="F1520">
        <v>1959</v>
      </c>
      <c s="100" r="G1520">
        <v>-10</v>
      </c>
      <c s="100" r="H1520">
        <v>10</v>
      </c>
      <c s="100" r="I1520">
        <v>10</v>
      </c>
      <c s="100" r="J1520">
        <v>0</v>
      </c>
      <c s="157" r="K1520">
        <f>(I1520-J1520)/10</f>
        <v>1</v>
      </c>
      <c s="157" r="L1520"/>
      <c s="157" r="M1520"/>
      <c s="157" r="N1520"/>
      <c s="157" r="O1520"/>
    </row>
    <row customHeight="1" r="1521" ht="15.0">
      <c t="s" s="157" r="A1521">
        <v>475</v>
      </c>
      <c s="157" r="B1521">
        <v>81</v>
      </c>
      <c s="157" r="C1521">
        <v>517</v>
      </c>
      <c t="s" s="157" r="D1521">
        <v>482</v>
      </c>
      <c t="s" s="157" r="E1521">
        <v>814</v>
      </c>
      <c t="s" s="157" r="F1521">
        <v>1959</v>
      </c>
      <c s="100" r="G1521">
        <v>-10</v>
      </c>
      <c s="100" r="H1521">
        <v>10</v>
      </c>
      <c s="100" r="I1521">
        <v>10</v>
      </c>
      <c s="100" r="J1521">
        <v>0</v>
      </c>
      <c s="157" r="K1521">
        <f>(I1521-J1521)/10</f>
        <v>1</v>
      </c>
      <c s="157" r="L1521"/>
      <c s="157" r="M1521"/>
      <c s="157" r="N1521"/>
      <c s="157" r="O1521"/>
    </row>
    <row customHeight="1" r="1522" ht="15.0">
      <c t="s" s="157" r="A1522">
        <v>475</v>
      </c>
      <c s="157" r="B1522">
        <v>82</v>
      </c>
      <c s="157" r="C1522">
        <v>517</v>
      </c>
      <c t="s" s="157" r="D1522">
        <v>491</v>
      </c>
      <c t="s" s="157" r="E1522">
        <v>814</v>
      </c>
      <c t="s" s="157" r="F1522">
        <v>1959</v>
      </c>
      <c s="100" r="G1522">
        <v>-10</v>
      </c>
      <c s="100" r="H1522">
        <v>10</v>
      </c>
      <c s="100" r="I1522">
        <v>10</v>
      </c>
      <c s="100" r="J1522">
        <v>0</v>
      </c>
      <c s="157" r="K1522">
        <f>(I1522-J1522)/10</f>
        <v>1</v>
      </c>
      <c s="157" r="L1522"/>
      <c s="157" r="M1522"/>
      <c s="157" r="N1522"/>
      <c s="157" r="O1522"/>
    </row>
    <row customHeight="1" r="1523" ht="15.0">
      <c t="s" s="157" r="A1523">
        <v>475</v>
      </c>
      <c s="157" r="B1523">
        <v>82</v>
      </c>
      <c s="157" r="C1523">
        <v>517</v>
      </c>
      <c t="s" s="157" r="D1523">
        <v>492</v>
      </c>
      <c t="s" s="157" r="E1523">
        <v>814</v>
      </c>
      <c t="s" s="157" r="F1523">
        <v>1959</v>
      </c>
      <c s="100" r="G1523">
        <v>-10</v>
      </c>
      <c s="100" r="H1523">
        <v>10</v>
      </c>
      <c s="100" r="I1523">
        <v>10</v>
      </c>
      <c s="100" r="J1523">
        <v>0</v>
      </c>
      <c s="157" r="K1523">
        <f>(I1523-J1523)/10</f>
        <v>1</v>
      </c>
      <c s="157" r="L1523"/>
      <c s="157" r="M1523"/>
      <c s="157" r="N1523"/>
      <c s="157" r="O1523"/>
    </row>
    <row customHeight="1" r="1524" ht="15.0">
      <c s="157" r="A1524"/>
      <c s="157" r="B1524"/>
      <c s="157" r="C1524"/>
      <c s="157" r="D1524"/>
      <c s="157" r="E1524"/>
      <c s="157" r="F1524"/>
      <c s="100" r="G1524"/>
      <c s="100" r="H1524"/>
      <c s="100" r="I1524"/>
      <c s="100" r="J1524"/>
      <c s="157" r="K1524">
        <f>(I1524-J1524)/10</f>
        <v>0</v>
      </c>
      <c s="157" r="L1524"/>
      <c s="157" r="M1524"/>
      <c s="157" r="N1524"/>
      <c s="157" r="O1524"/>
    </row>
    <row customHeight="1" r="1525" ht="15.0">
      <c t="s" s="157" r="A1525">
        <v>475</v>
      </c>
      <c s="157" r="B1525">
        <v>81</v>
      </c>
      <c s="157" r="C1525">
        <v>671</v>
      </c>
      <c t="s" s="157" r="D1525">
        <v>2927</v>
      </c>
      <c t="s" s="157" r="E1525">
        <v>823</v>
      </c>
      <c t="s" s="157" r="F1525">
        <v>2488</v>
      </c>
      <c t="s" s="100" r="G1525">
        <v>889</v>
      </c>
      <c t="s" s="100" r="H1525">
        <v>890</v>
      </c>
      <c s="100" r="I1525"/>
      <c s="100" r="J1525"/>
      <c s="157" r="K1525">
        <f>(I1525-J1525)/10</f>
        <v>0</v>
      </c>
      <c s="157" r="L1525">
        <v>255</v>
      </c>
      <c s="157" r="M1525"/>
      <c s="157" r="N1525"/>
      <c s="157" r="O1525"/>
    </row>
    <row customHeight="1" r="1526" ht="15.0">
      <c t="s" s="157" r="A1526">
        <v>475</v>
      </c>
      <c s="157" r="B1526">
        <v>81</v>
      </c>
      <c s="157" r="C1526">
        <v>671</v>
      </c>
      <c t="s" s="157" r="D1526">
        <v>2928</v>
      </c>
      <c t="s" s="157" r="E1526">
        <v>830</v>
      </c>
      <c t="s" s="157" r="F1526">
        <v>2492</v>
      </c>
      <c t="s" s="100" r="G1526">
        <v>825</v>
      </c>
      <c t="s" s="100" r="H1526">
        <v>2005</v>
      </c>
      <c s="100" r="I1526"/>
      <c s="100" r="J1526"/>
      <c s="157" r="K1526">
        <f>(I1526-J1526)/10</f>
        <v>0</v>
      </c>
      <c s="157" r="L1526">
        <v>255</v>
      </c>
      <c s="157" r="M1526"/>
      <c s="157" r="N1526"/>
      <c s="157" r="O1526"/>
    </row>
    <row customHeight="1" r="1527" ht="15.0">
      <c t="s" s="157" r="A1527">
        <v>475</v>
      </c>
      <c s="157" r="B1527">
        <v>81</v>
      </c>
      <c s="157" r="C1527">
        <v>671</v>
      </c>
      <c t="s" s="157" r="D1527">
        <v>2929</v>
      </c>
      <c t="s" s="157" r="E1527">
        <v>830</v>
      </c>
      <c t="s" s="157" r="F1527">
        <v>2494</v>
      </c>
      <c t="s" s="100" r="G1527">
        <v>825</v>
      </c>
      <c t="s" s="100" r="H1527">
        <v>826</v>
      </c>
      <c s="100" r="I1527"/>
      <c s="100" r="J1527"/>
      <c s="157" r="K1527">
        <f>(I1527-J1527)/10</f>
        <v>0</v>
      </c>
      <c s="157" r="L1527">
        <v>255</v>
      </c>
      <c s="157" r="M1527"/>
      <c s="157" r="N1527"/>
      <c s="157" r="O1527"/>
    </row>
    <row customHeight="1" r="1528" ht="15.0">
      <c t="s" s="157" r="A1528">
        <v>475</v>
      </c>
      <c s="157" r="B1528">
        <v>81</v>
      </c>
      <c s="157" r="C1528">
        <v>671</v>
      </c>
      <c t="s" s="157" r="D1528">
        <v>2930</v>
      </c>
      <c t="s" s="157" r="E1528">
        <v>830</v>
      </c>
      <c t="s" s="157" r="F1528">
        <v>2496</v>
      </c>
      <c t="s" s="100" r="G1528">
        <v>825</v>
      </c>
      <c t="s" s="100" r="H1528">
        <v>980</v>
      </c>
      <c s="100" r="I1528"/>
      <c s="100" r="J1528"/>
      <c s="157" r="K1528">
        <f>(I1528-J1528)/10</f>
        <v>0</v>
      </c>
      <c s="157" r="L1528">
        <v>255</v>
      </c>
      <c s="157" r="M1528"/>
      <c s="157" r="N1528"/>
      <c s="157" r="O1528"/>
    </row>
    <row customHeight="1" r="1529" ht="15.0">
      <c t="s" s="157" r="A1529">
        <v>475</v>
      </c>
      <c s="157" r="B1529">
        <v>81</v>
      </c>
      <c s="157" r="C1529">
        <v>671</v>
      </c>
      <c t="s" s="157" r="D1529">
        <v>2931</v>
      </c>
      <c t="s" s="157" r="E1529">
        <v>830</v>
      </c>
      <c t="s" s="157" r="F1529">
        <v>2498</v>
      </c>
      <c t="s" s="100" r="G1529">
        <v>825</v>
      </c>
      <c t="s" s="100" r="H1529">
        <v>890</v>
      </c>
      <c s="100" r="I1529"/>
      <c s="100" r="J1529"/>
      <c s="157" r="K1529">
        <f>(I1529-J1529)/10</f>
        <v>0</v>
      </c>
      <c s="157" r="L1529">
        <v>255</v>
      </c>
      <c s="157" r="M1529"/>
      <c s="157" r="N1529"/>
      <c s="157" r="O1529"/>
    </row>
    <row customHeight="1" r="1530" ht="15.0">
      <c t="s" s="157" r="A1530">
        <v>475</v>
      </c>
      <c s="157" r="B1530">
        <v>81</v>
      </c>
      <c s="157" r="C1530">
        <v>671</v>
      </c>
      <c t="s" s="157" r="D1530">
        <v>2932</v>
      </c>
      <c t="s" s="157" r="E1530">
        <v>830</v>
      </c>
      <c t="s" s="157" r="F1530">
        <v>2500</v>
      </c>
      <c t="s" s="100" r="G1530">
        <v>825</v>
      </c>
      <c t="s" s="100" r="H1530">
        <v>889</v>
      </c>
      <c s="100" r="I1530"/>
      <c s="100" r="J1530"/>
      <c s="157" r="K1530">
        <f>(I1530-J1530)/10</f>
        <v>0</v>
      </c>
      <c s="157" r="L1530">
        <v>0</v>
      </c>
      <c s="157" r="M1530"/>
      <c s="157" r="N1530"/>
      <c s="157" r="O1530"/>
    </row>
    <row customHeight="1" r="1531" ht="15.0">
      <c t="s" s="157" r="A1531">
        <v>475</v>
      </c>
      <c s="157" r="B1531">
        <v>81</v>
      </c>
      <c s="157" r="C1531">
        <v>671</v>
      </c>
      <c t="s" s="157" r="D1531">
        <v>2933</v>
      </c>
      <c t="s" s="157" r="E1531">
        <v>830</v>
      </c>
      <c t="s" s="157" r="F1531">
        <v>2512</v>
      </c>
      <c t="s" s="100" r="G1531">
        <v>825</v>
      </c>
      <c t="s" s="100" r="H1531">
        <v>2513</v>
      </c>
      <c s="100" r="I1531"/>
      <c s="100" r="J1531"/>
      <c s="157" r="K1531">
        <f>(I1531-J1531)/10</f>
        <v>0</v>
      </c>
      <c s="157" r="L1531">
        <v>0</v>
      </c>
      <c s="157" r="M1531"/>
      <c s="157" r="N1531"/>
      <c s="157" r="O1531"/>
    </row>
    <row customHeight="1" r="1532" ht="15.0">
      <c t="s" s="157" r="A1532">
        <v>475</v>
      </c>
      <c s="157" r="B1532">
        <v>81</v>
      </c>
      <c s="157" r="C1532">
        <v>671</v>
      </c>
      <c t="s" s="157" r="D1532">
        <v>2934</v>
      </c>
      <c t="s" s="157" r="E1532">
        <v>830</v>
      </c>
      <c t="s" s="157" r="F1532">
        <v>2515</v>
      </c>
      <c t="s" s="100" r="G1532">
        <v>825</v>
      </c>
      <c t="s" s="100" r="H1532">
        <v>1971</v>
      </c>
      <c s="100" r="I1532"/>
      <c s="100" r="J1532"/>
      <c s="157" r="K1532">
        <f>(I1532-J1532)/10</f>
        <v>0</v>
      </c>
      <c s="157" r="L1532">
        <v>255</v>
      </c>
      <c s="157" r="M1532"/>
      <c s="157" r="N1532"/>
      <c s="157" r="O1532"/>
    </row>
    <row customHeight="1" r="1533" ht="15.0">
      <c t="s" s="157" r="A1533">
        <v>475</v>
      </c>
      <c s="157" r="B1533">
        <v>81</v>
      </c>
      <c s="157" r="C1533">
        <v>671</v>
      </c>
      <c t="s" s="157" r="D1533">
        <v>2935</v>
      </c>
      <c t="s" s="157" r="E1533">
        <v>830</v>
      </c>
      <c t="s" s="157" r="F1533">
        <v>2517</v>
      </c>
      <c t="s" s="100" r="G1533">
        <v>825</v>
      </c>
      <c t="s" s="100" r="H1533">
        <v>826</v>
      </c>
      <c s="100" r="I1533"/>
      <c s="100" r="J1533"/>
      <c s="157" r="K1533">
        <f>(I1533-J1533)/10</f>
        <v>0</v>
      </c>
      <c s="157" r="L1533">
        <v>255</v>
      </c>
      <c s="157" r="M1533"/>
      <c s="157" r="N1533"/>
      <c s="157" r="O1533"/>
    </row>
    <row customHeight="1" r="1534" ht="15.0">
      <c t="s" s="157" r="A1534">
        <v>475</v>
      </c>
      <c s="157" r="B1534">
        <v>81</v>
      </c>
      <c s="157" r="C1534">
        <v>671</v>
      </c>
      <c t="s" s="157" r="D1534">
        <v>2936</v>
      </c>
      <c t="s" s="157" r="E1534">
        <v>830</v>
      </c>
      <c t="s" s="157" r="F1534">
        <v>2519</v>
      </c>
      <c t="s" s="100" r="G1534">
        <v>825</v>
      </c>
      <c t="s" s="100" r="H1534">
        <v>980</v>
      </c>
      <c s="100" r="I1534"/>
      <c s="100" r="J1534"/>
      <c s="157" r="K1534">
        <f>(I1534-J1534)/10</f>
        <v>0</v>
      </c>
      <c s="157" r="L1534">
        <v>255</v>
      </c>
      <c s="157" r="M1534"/>
      <c s="157" r="N1534"/>
      <c s="157" r="O1534"/>
    </row>
    <row customHeight="1" r="1535" ht="15.0">
      <c t="s" s="157" r="A1535">
        <v>475</v>
      </c>
      <c s="157" r="B1535">
        <v>81</v>
      </c>
      <c s="157" r="C1535">
        <v>671</v>
      </c>
      <c t="s" s="157" r="D1535">
        <v>2937</v>
      </c>
      <c t="s" s="157" r="E1535">
        <v>830</v>
      </c>
      <c t="s" s="157" r="F1535">
        <v>2521</v>
      </c>
      <c t="s" s="100" r="G1535">
        <v>825</v>
      </c>
      <c t="s" s="100" r="H1535">
        <v>980</v>
      </c>
      <c s="100" r="I1535"/>
      <c s="100" r="J1535"/>
      <c s="157" r="K1535">
        <f>(I1535-J1535)/10</f>
        <v>0</v>
      </c>
      <c s="157" r="L1535">
        <v>255</v>
      </c>
      <c s="157" r="M1535"/>
      <c s="157" r="N1535"/>
      <c s="157" r="O1535"/>
    </row>
    <row customHeight="1" r="1536" ht="15.0">
      <c t="s" s="157" r="A1536">
        <v>475</v>
      </c>
      <c s="157" r="B1536">
        <v>81</v>
      </c>
      <c s="157" r="C1536">
        <v>671</v>
      </c>
      <c t="s" s="157" r="D1536">
        <v>2938</v>
      </c>
      <c t="s" s="157" r="E1536">
        <v>830</v>
      </c>
      <c t="s" s="157" r="F1536">
        <v>2527</v>
      </c>
      <c t="s" s="100" r="G1536">
        <v>1402</v>
      </c>
      <c t="s" s="100" r="H1536">
        <v>980</v>
      </c>
      <c s="100" r="I1536"/>
      <c s="100" r="J1536"/>
      <c s="157" r="K1536">
        <f>(I1536-J1536)/10</f>
        <v>0</v>
      </c>
      <c s="157" r="L1536">
        <v>255</v>
      </c>
      <c s="157" r="M1536"/>
      <c s="157" r="N1536"/>
      <c s="157" r="O1536"/>
    </row>
    <row customHeight="1" r="1537" ht="15.0">
      <c s="157" r="A1537"/>
      <c s="157" r="B1537"/>
      <c s="157" r="C1537"/>
      <c s="157" r="D1537"/>
      <c s="157" r="E1537"/>
      <c s="157" r="F1537"/>
      <c s="100" r="G1537"/>
      <c s="100" r="H1537"/>
      <c s="100" r="I1537"/>
      <c s="100" r="J1537"/>
      <c s="157" r="K1537">
        <f>(I1537-J1537)/10</f>
        <v>0</v>
      </c>
      <c s="157" r="L1537"/>
      <c s="157" r="M1537"/>
      <c s="157" r="N1537"/>
      <c s="157" r="O1537"/>
    </row>
    <row customHeight="1" r="1538" ht="15.0">
      <c t="s" s="157" r="A1538">
        <v>2939</v>
      </c>
      <c s="157" r="B1538">
        <v>82</v>
      </c>
      <c s="157" r="C1538">
        <v>518</v>
      </c>
      <c t="s" s="157" r="D1538">
        <v>499</v>
      </c>
      <c t="s" s="157" r="E1538">
        <v>814</v>
      </c>
      <c t="s" s="157" r="F1538">
        <v>1959</v>
      </c>
      <c s="100" r="G1538">
        <v>-1</v>
      </c>
      <c s="100" r="H1538">
        <v>0</v>
      </c>
      <c s="100" r="I1538">
        <v>1</v>
      </c>
      <c s="100" r="J1538">
        <v>0</v>
      </c>
      <c s="157" r="K1538">
        <f>(I1538-J1538)/10</f>
        <v>0.1</v>
      </c>
      <c s="157" r="L1538"/>
      <c s="157" r="M1538"/>
      <c s="157" r="N1538"/>
      <c s="157" r="O1538"/>
    </row>
    <row customHeight="1" r="1539" ht="15.0">
      <c t="s" s="157" r="A1539">
        <v>2939</v>
      </c>
      <c s="157" r="B1539">
        <v>82</v>
      </c>
      <c s="157" r="C1539">
        <v>518</v>
      </c>
      <c t="s" s="157" r="D1539">
        <v>500</v>
      </c>
      <c t="s" s="157" r="E1539">
        <v>814</v>
      </c>
      <c t="s" s="157" r="F1539">
        <v>1959</v>
      </c>
      <c s="100" r="G1539">
        <v>-1</v>
      </c>
      <c s="100" r="H1539">
        <v>0</v>
      </c>
      <c s="100" r="I1539">
        <v>1</v>
      </c>
      <c s="100" r="J1539">
        <v>0</v>
      </c>
      <c s="157" r="K1539">
        <f>(I1539-J1539)/10</f>
        <v>0.1</v>
      </c>
      <c s="157" r="L1539"/>
      <c s="157" r="M1539"/>
      <c s="157" r="N1539"/>
      <c s="157" r="O1539"/>
    </row>
    <row customHeight="1" r="1540" ht="15.0">
      <c t="s" s="157" r="A1540">
        <v>2939</v>
      </c>
      <c s="157" r="B1540">
        <v>82</v>
      </c>
      <c s="157" r="C1540">
        <v>518</v>
      </c>
      <c t="s" s="157" r="D1540">
        <v>501</v>
      </c>
      <c t="s" s="157" r="E1540">
        <v>814</v>
      </c>
      <c t="s" s="157" r="F1540">
        <v>1959</v>
      </c>
      <c s="100" r="G1540">
        <v>-1</v>
      </c>
      <c s="100" r="H1540">
        <v>0</v>
      </c>
      <c s="100" r="I1540">
        <v>1</v>
      </c>
      <c s="100" r="J1540">
        <v>0</v>
      </c>
      <c s="157" r="K1540">
        <f>(I1540-J1540)/10</f>
        <v>0.1</v>
      </c>
      <c s="157" r="L1540"/>
      <c s="157" r="M1540"/>
      <c s="157" r="N1540"/>
      <c s="157" r="O1540"/>
    </row>
    <row customHeight="1" r="1541" ht="15.0">
      <c s="157" r="A1541"/>
      <c s="157" r="B1541"/>
      <c s="157" r="C1541"/>
      <c s="157" r="D1541"/>
      <c s="157" r="E1541"/>
      <c s="157" r="F1541"/>
      <c s="100" r="G1541"/>
      <c s="100" r="H1541"/>
      <c s="100" r="I1541"/>
      <c s="100" r="J1541"/>
      <c s="157" r="K1541">
        <f>(I1541-J1541)/10</f>
        <v>0</v>
      </c>
      <c s="157" r="L1541"/>
      <c s="157" r="M1541"/>
      <c s="157" r="N1541"/>
      <c s="157" r="O1541"/>
    </row>
    <row customHeight="1" r="1542" ht="15.0">
      <c t="s" s="157" r="A1542">
        <v>526</v>
      </c>
      <c s="157" r="B1542">
        <v>86</v>
      </c>
      <c s="157" r="C1542">
        <v>519</v>
      </c>
      <c t="s" s="157" r="D1542">
        <v>533</v>
      </c>
      <c t="s" s="157" r="E1542">
        <v>814</v>
      </c>
      <c t="s" s="157" r="F1542">
        <v>1959</v>
      </c>
      <c s="100" r="G1542">
        <v>-10</v>
      </c>
      <c s="100" r="H1542">
        <v>10</v>
      </c>
      <c s="100" r="I1542">
        <v>10</v>
      </c>
      <c s="100" r="J1542">
        <v>0</v>
      </c>
      <c s="157" r="K1542">
        <f>(I1542-J1542)/10</f>
        <v>1</v>
      </c>
      <c s="157" r="L1542"/>
      <c s="157" r="M1542"/>
      <c s="157" r="N1542"/>
      <c s="157" r="O1542"/>
    </row>
    <row customHeight="1" r="1543" ht="15.0">
      <c t="s" s="157" r="A1543">
        <v>526</v>
      </c>
      <c s="157" r="B1543">
        <v>86</v>
      </c>
      <c s="157" r="C1543">
        <v>519</v>
      </c>
      <c t="s" s="157" r="D1543">
        <v>534</v>
      </c>
      <c t="s" s="157" r="E1543">
        <v>814</v>
      </c>
      <c t="s" s="157" r="F1543">
        <v>1959</v>
      </c>
      <c s="100" r="G1543">
        <v>-10</v>
      </c>
      <c s="100" r="H1543">
        <v>10</v>
      </c>
      <c s="100" r="I1543">
        <v>10</v>
      </c>
      <c s="100" r="J1543">
        <v>0</v>
      </c>
      <c s="157" r="K1543">
        <f>(I1543-J1543)/10</f>
        <v>1</v>
      </c>
      <c s="157" r="L1543"/>
      <c s="157" r="M1543"/>
      <c s="157" r="N1543"/>
      <c s="157" r="O1543"/>
    </row>
    <row customHeight="1" r="1544" ht="15.0">
      <c t="s" s="157" r="A1544">
        <v>526</v>
      </c>
      <c s="157" r="B1544">
        <v>86</v>
      </c>
      <c s="157" r="C1544">
        <v>519</v>
      </c>
      <c t="s" s="157" r="D1544">
        <v>535</v>
      </c>
      <c t="s" s="157" r="E1544">
        <v>814</v>
      </c>
      <c t="s" s="157" r="F1544">
        <v>1959</v>
      </c>
      <c s="100" r="G1544">
        <v>-10</v>
      </c>
      <c s="100" r="H1544">
        <v>10</v>
      </c>
      <c s="100" r="I1544">
        <v>10</v>
      </c>
      <c s="100" r="J1544">
        <v>0</v>
      </c>
      <c s="157" r="K1544">
        <f>(I1544-J1544)/10</f>
        <v>1</v>
      </c>
      <c s="157" r="L1544"/>
      <c s="157" r="M1544"/>
      <c s="157" r="N1544"/>
      <c s="157" r="O1544"/>
    </row>
    <row customHeight="1" r="1545" ht="15.0">
      <c t="s" s="157" r="A1545">
        <v>526</v>
      </c>
      <c s="157" r="B1545">
        <v>86</v>
      </c>
      <c s="157" r="C1545">
        <v>519</v>
      </c>
      <c t="s" s="157" r="D1545">
        <v>536</v>
      </c>
      <c t="s" s="157" r="E1545">
        <v>814</v>
      </c>
      <c t="s" s="157" r="F1545">
        <v>1959</v>
      </c>
      <c s="100" r="G1545">
        <v>-10</v>
      </c>
      <c s="100" r="H1545">
        <v>10</v>
      </c>
      <c s="100" r="I1545">
        <v>10</v>
      </c>
      <c s="100" r="J1545">
        <v>0</v>
      </c>
      <c s="157" r="K1545">
        <f>(I1545-J1545)/10</f>
        <v>1</v>
      </c>
      <c s="157" r="L1545"/>
      <c s="157" r="M1545"/>
      <c s="157" r="N1545"/>
      <c s="157" r="O1545"/>
    </row>
    <row customHeight="1" r="1546" ht="15.0">
      <c t="s" s="157" r="A1546">
        <v>526</v>
      </c>
      <c s="157" r="B1546">
        <v>87</v>
      </c>
      <c s="157" r="C1546">
        <v>519</v>
      </c>
      <c t="s" s="157" r="D1546">
        <v>544</v>
      </c>
      <c t="s" s="157" r="E1546">
        <v>814</v>
      </c>
      <c t="s" s="157" r="F1546">
        <v>1959</v>
      </c>
      <c s="100" r="G1546">
        <v>-10</v>
      </c>
      <c s="100" r="H1546">
        <v>10</v>
      </c>
      <c s="100" r="I1546">
        <v>10</v>
      </c>
      <c s="100" r="J1546">
        <v>0</v>
      </c>
      <c s="157" r="K1546">
        <f>(I1546-J1546)/10</f>
        <v>1</v>
      </c>
      <c s="157" r="L1546"/>
      <c s="157" r="M1546"/>
      <c s="157" r="N1546"/>
      <c s="157" r="O1546"/>
    </row>
    <row customHeight="1" r="1547" ht="15.0">
      <c t="s" s="157" r="A1547">
        <v>526</v>
      </c>
      <c s="157" r="B1547">
        <v>87</v>
      </c>
      <c s="157" r="C1547">
        <v>519</v>
      </c>
      <c t="s" s="157" r="D1547">
        <v>545</v>
      </c>
      <c t="s" s="157" r="E1547">
        <v>814</v>
      </c>
      <c t="s" s="157" r="F1547">
        <v>1959</v>
      </c>
      <c s="100" r="G1547">
        <v>-10</v>
      </c>
      <c s="100" r="H1547">
        <v>10</v>
      </c>
      <c s="100" r="I1547">
        <v>10</v>
      </c>
      <c s="100" r="J1547">
        <v>0</v>
      </c>
      <c s="157" r="K1547">
        <f>(I1547-J1547)/10</f>
        <v>1</v>
      </c>
      <c s="157" r="L1547"/>
      <c s="157" r="M1547"/>
      <c s="157" r="N1547"/>
      <c s="157" r="O1547"/>
    </row>
    <row customHeight="1" r="1548" ht="15.0">
      <c t="s" s="157" r="A1548">
        <v>526</v>
      </c>
      <c s="157" r="B1548">
        <v>85</v>
      </c>
      <c s="157" r="C1548">
        <v>519</v>
      </c>
      <c t="s" s="157" r="D1548">
        <v>2940</v>
      </c>
      <c t="s" s="157" r="E1548">
        <v>823</v>
      </c>
      <c t="s" s="157" r="F1548">
        <v>2419</v>
      </c>
      <c t="s" s="100" r="G1548">
        <v>825</v>
      </c>
      <c t="s" s="100" r="H1548">
        <v>826</v>
      </c>
      <c s="100" r="I1548"/>
      <c s="100" r="J1548"/>
      <c s="157" r="K1548">
        <f>(I1548-J1548)/10</f>
        <v>0</v>
      </c>
      <c s="157" r="L1548">
        <v>0</v>
      </c>
      <c s="157" r="M1548"/>
      <c s="157" r="N1548"/>
      <c s="157" r="O1548"/>
    </row>
    <row customHeight="1" r="1549" ht="15.0">
      <c t="s" s="157" r="A1549">
        <v>526</v>
      </c>
      <c s="157" r="B1549">
        <v>85</v>
      </c>
      <c s="157" r="C1549">
        <v>519</v>
      </c>
      <c t="s" s="157" r="D1549">
        <v>2941</v>
      </c>
      <c t="s" s="157" r="E1549">
        <v>823</v>
      </c>
      <c t="s" s="157" r="F1549">
        <v>2421</v>
      </c>
      <c t="s" s="100" r="G1549">
        <v>825</v>
      </c>
      <c t="s" s="100" r="H1549">
        <v>826</v>
      </c>
      <c s="100" r="I1549"/>
      <c s="100" r="J1549"/>
      <c s="157" r="K1549">
        <f>(I1549-J1549)/10</f>
        <v>0</v>
      </c>
      <c s="157" r="L1549">
        <v>0</v>
      </c>
      <c s="157" r="M1549"/>
      <c s="157" r="N1549"/>
      <c s="157" r="O1549"/>
    </row>
    <row customHeight="1" r="1550" ht="15.0">
      <c t="s" s="157" r="A1550">
        <v>526</v>
      </c>
      <c s="157" r="B1550">
        <v>85</v>
      </c>
      <c s="157" r="C1550">
        <v>519</v>
      </c>
      <c t="s" s="157" r="D1550">
        <v>2942</v>
      </c>
      <c t="s" s="157" r="E1550">
        <v>823</v>
      </c>
      <c t="s" s="157" r="F1550">
        <v>2423</v>
      </c>
      <c t="s" s="100" r="G1550">
        <v>825</v>
      </c>
      <c t="s" s="100" r="H1550">
        <v>826</v>
      </c>
      <c s="100" r="I1550"/>
      <c s="100" r="J1550"/>
      <c s="157" r="K1550">
        <f>(I1550-J1550)/10</f>
        <v>0</v>
      </c>
      <c s="157" r="L1550">
        <v>0</v>
      </c>
      <c s="157" r="M1550"/>
      <c s="157" r="N1550"/>
      <c s="157" r="O1550"/>
    </row>
    <row customHeight="1" r="1551" ht="15.0">
      <c t="s" s="157" r="A1551">
        <v>526</v>
      </c>
      <c s="157" r="B1551">
        <v>85</v>
      </c>
      <c s="157" r="C1551">
        <v>519</v>
      </c>
      <c t="s" s="157" r="D1551">
        <v>2943</v>
      </c>
      <c t="s" s="157" r="E1551">
        <v>823</v>
      </c>
      <c t="s" s="157" r="F1551">
        <v>2425</v>
      </c>
      <c t="s" s="100" r="G1551">
        <v>825</v>
      </c>
      <c t="s" s="100" r="H1551">
        <v>826</v>
      </c>
      <c s="100" r="I1551"/>
      <c s="100" r="J1551"/>
      <c s="157" r="K1551">
        <f>(I1551-J1551)/10</f>
        <v>0</v>
      </c>
      <c s="157" r="L1551">
        <v>0</v>
      </c>
      <c s="157" r="M1551"/>
      <c s="157" r="N1551"/>
      <c s="157" r="O1551"/>
    </row>
    <row customHeight="1" r="1552" ht="15.0">
      <c t="s" s="157" r="A1552">
        <v>526</v>
      </c>
      <c s="157" r="B1552">
        <v>85</v>
      </c>
      <c s="157" r="C1552">
        <v>519</v>
      </c>
      <c t="s" s="157" r="D1552">
        <v>2944</v>
      </c>
      <c t="s" s="157" r="E1552">
        <v>830</v>
      </c>
      <c t="s" s="157" r="F1552">
        <v>2419</v>
      </c>
      <c t="s" s="100" r="G1552">
        <v>825</v>
      </c>
      <c t="s" s="100" r="H1552">
        <v>826</v>
      </c>
      <c s="100" r="I1552"/>
      <c s="100" r="J1552"/>
      <c s="157" r="K1552">
        <f>(I1552-J1552)/10</f>
        <v>0</v>
      </c>
      <c s="157" r="L1552">
        <v>0</v>
      </c>
      <c s="157" r="M1552"/>
      <c s="157" r="N1552"/>
      <c s="157" r="O1552"/>
    </row>
    <row customHeight="1" r="1553" ht="15.0">
      <c t="s" s="157" r="A1553">
        <v>526</v>
      </c>
      <c s="157" r="B1553">
        <v>85</v>
      </c>
      <c s="157" r="C1553">
        <v>519</v>
      </c>
      <c t="s" s="157" r="D1553">
        <v>2945</v>
      </c>
      <c t="s" s="157" r="E1553">
        <v>830</v>
      </c>
      <c t="s" s="157" r="F1553">
        <v>2421</v>
      </c>
      <c t="s" s="100" r="G1553">
        <v>825</v>
      </c>
      <c t="s" s="100" r="H1553">
        <v>826</v>
      </c>
      <c s="100" r="I1553"/>
      <c s="100" r="J1553"/>
      <c s="157" r="K1553">
        <f>(I1553-J1553)/10</f>
        <v>0</v>
      </c>
      <c s="157" r="L1553">
        <v>0</v>
      </c>
      <c s="157" r="M1553"/>
      <c s="157" r="N1553"/>
      <c s="157" r="O1553"/>
    </row>
    <row customHeight="1" r="1554" ht="15.0">
      <c t="s" s="157" r="A1554">
        <v>526</v>
      </c>
      <c s="157" r="B1554">
        <v>85</v>
      </c>
      <c s="157" r="C1554">
        <v>519</v>
      </c>
      <c t="s" s="157" r="D1554">
        <v>2946</v>
      </c>
      <c t="s" s="157" r="E1554">
        <v>830</v>
      </c>
      <c t="s" s="157" r="F1554">
        <v>2423</v>
      </c>
      <c t="s" s="100" r="G1554">
        <v>825</v>
      </c>
      <c t="s" s="100" r="H1554">
        <v>826</v>
      </c>
      <c s="100" r="I1554"/>
      <c s="100" r="J1554"/>
      <c s="157" r="K1554">
        <f>(I1554-J1554)/10</f>
        <v>0</v>
      </c>
      <c s="157" r="L1554">
        <v>0</v>
      </c>
      <c s="157" r="M1554"/>
      <c s="157" r="N1554"/>
      <c s="157" r="O1554"/>
    </row>
    <row customHeight="1" r="1555" ht="15.0">
      <c t="s" s="157" r="A1555">
        <v>526</v>
      </c>
      <c s="157" r="B1555">
        <v>85</v>
      </c>
      <c s="157" r="C1555">
        <v>519</v>
      </c>
      <c t="s" s="157" r="D1555">
        <v>2947</v>
      </c>
      <c t="s" s="157" r="E1555">
        <v>830</v>
      </c>
      <c t="s" s="157" r="F1555">
        <v>2425</v>
      </c>
      <c t="s" s="100" r="G1555">
        <v>825</v>
      </c>
      <c t="s" s="100" r="H1555">
        <v>826</v>
      </c>
      <c s="100" r="I1555"/>
      <c s="100" r="J1555"/>
      <c s="157" r="K1555">
        <f>(I1555-J1555)/10</f>
        <v>0</v>
      </c>
      <c s="157" r="L1555">
        <v>0</v>
      </c>
      <c s="157" r="M1555"/>
      <c s="157" r="N1555"/>
      <c s="157" r="O1555"/>
    </row>
    <row customHeight="1" r="1556" ht="15.0">
      <c s="157" r="A1556"/>
      <c s="157" r="B1556"/>
      <c s="157" r="C1556"/>
      <c s="157" r="D1556"/>
      <c s="157" r="E1556"/>
      <c s="157" r="F1556"/>
      <c s="100" r="G1556"/>
      <c s="100" r="H1556"/>
      <c s="100" r="I1556"/>
      <c s="100" r="J1556"/>
      <c s="157" r="K1556">
        <f>(I1556-J1556)/10</f>
        <v>0</v>
      </c>
      <c s="157" r="L1556"/>
      <c s="157" r="M1556"/>
      <c s="157" r="N1556"/>
      <c s="157" r="O1556"/>
    </row>
    <row customHeight="1" r="1557" ht="15.0">
      <c t="s" s="157" r="A1557">
        <v>526</v>
      </c>
      <c s="157" r="B1557">
        <v>86</v>
      </c>
      <c s="157" r="C1557">
        <v>672</v>
      </c>
      <c t="s" s="157" r="D1557">
        <v>2948</v>
      </c>
      <c t="s" s="157" r="E1557">
        <v>823</v>
      </c>
      <c t="s" s="157" r="F1557">
        <v>2431</v>
      </c>
      <c t="s" s="100" r="G1557">
        <v>825</v>
      </c>
      <c t="s" s="100" r="H1557">
        <v>2432</v>
      </c>
      <c s="100" r="I1557"/>
      <c s="100" r="J1557"/>
      <c s="157" r="K1557">
        <f>(I1557-J1557)/10</f>
        <v>0</v>
      </c>
      <c s="157" r="L1557">
        <v>0</v>
      </c>
      <c s="157" r="M1557"/>
      <c s="157" r="N1557"/>
      <c s="157" r="O1557"/>
    </row>
    <row customHeight="1" r="1558" ht="15.0">
      <c t="s" s="157" r="A1558">
        <v>526</v>
      </c>
      <c s="157" r="B1558">
        <v>86</v>
      </c>
      <c s="157" r="C1558">
        <v>672</v>
      </c>
      <c t="s" s="157" r="D1558">
        <v>2949</v>
      </c>
      <c t="s" s="157" r="E1558">
        <v>823</v>
      </c>
      <c t="s" s="157" r="F1558">
        <v>2434</v>
      </c>
      <c t="s" s="100" r="G1558">
        <v>825</v>
      </c>
      <c t="s" s="100" r="H1558">
        <v>826</v>
      </c>
      <c s="100" r="I1558"/>
      <c s="100" r="J1558"/>
      <c s="157" r="K1558">
        <f>(I1558-J1558)/10</f>
        <v>0</v>
      </c>
      <c s="157" r="L1558">
        <v>0</v>
      </c>
      <c s="157" r="M1558"/>
      <c s="157" r="N1558"/>
      <c s="157" r="O1558"/>
    </row>
    <row customHeight="1" r="1559" ht="15.0">
      <c t="s" s="157" r="A1559">
        <v>526</v>
      </c>
      <c s="157" r="B1559">
        <v>86</v>
      </c>
      <c s="157" r="C1559">
        <v>672</v>
      </c>
      <c t="s" s="157" r="D1559">
        <v>2950</v>
      </c>
      <c t="s" s="157" r="E1559">
        <v>823</v>
      </c>
      <c t="s" s="157" r="F1559">
        <v>2436</v>
      </c>
      <c t="s" s="100" r="G1559">
        <v>825</v>
      </c>
      <c t="s" s="100" r="H1559">
        <v>2432</v>
      </c>
      <c s="100" r="I1559"/>
      <c s="100" r="J1559"/>
      <c s="157" r="K1559">
        <f>(I1559-J1559)/10</f>
        <v>0</v>
      </c>
      <c s="157" r="L1559">
        <v>255</v>
      </c>
      <c s="157" r="M1559"/>
      <c s="157" r="N1559"/>
      <c s="157" r="O1559"/>
    </row>
    <row customHeight="1" r="1560" ht="15.0">
      <c t="s" s="157" r="A1560">
        <v>526</v>
      </c>
      <c s="157" r="B1560">
        <v>86</v>
      </c>
      <c s="157" r="C1560">
        <v>672</v>
      </c>
      <c t="s" s="157" r="D1560">
        <v>2951</v>
      </c>
      <c t="s" s="157" r="E1560">
        <v>830</v>
      </c>
      <c t="s" s="157" r="F1560">
        <v>2438</v>
      </c>
      <c t="s" s="100" r="G1560">
        <v>825</v>
      </c>
      <c t="s" s="100" r="H1560">
        <v>826</v>
      </c>
      <c s="100" r="I1560"/>
      <c s="100" r="J1560"/>
      <c s="157" r="K1560">
        <f>(I1560-J1560)/10</f>
        <v>0</v>
      </c>
      <c s="157" r="L1560">
        <v>255</v>
      </c>
      <c s="157" r="M1560"/>
      <c s="157" r="N1560"/>
      <c s="157" r="O1560"/>
    </row>
    <row customHeight="1" r="1561" ht="15.0">
      <c t="s" s="157" r="A1561">
        <v>526</v>
      </c>
      <c s="157" r="B1561">
        <v>86</v>
      </c>
      <c s="157" r="C1561">
        <v>672</v>
      </c>
      <c t="s" s="157" r="D1561">
        <v>2952</v>
      </c>
      <c t="s" s="157" r="E1561">
        <v>830</v>
      </c>
      <c t="s" s="157" r="F1561">
        <v>2440</v>
      </c>
      <c t="s" s="100" r="G1561">
        <v>825</v>
      </c>
      <c t="s" s="100" r="H1561">
        <v>826</v>
      </c>
      <c s="100" r="I1561"/>
      <c s="100" r="J1561"/>
      <c s="157" r="K1561">
        <f>(I1561-J1561)/10</f>
        <v>0</v>
      </c>
      <c s="157" r="L1561">
        <v>255</v>
      </c>
      <c s="157" r="M1561"/>
      <c s="157" r="N1561"/>
      <c s="157" r="O1561"/>
    </row>
    <row customHeight="1" r="1562" ht="15.0">
      <c t="s" s="157" r="A1562">
        <v>526</v>
      </c>
      <c s="157" r="B1562">
        <v>86</v>
      </c>
      <c s="157" r="C1562">
        <v>672</v>
      </c>
      <c t="s" s="157" r="D1562">
        <v>2953</v>
      </c>
      <c t="s" s="157" r="E1562">
        <v>830</v>
      </c>
      <c t="s" s="157" r="F1562">
        <v>2443</v>
      </c>
      <c t="s" s="100" r="G1562">
        <v>825</v>
      </c>
      <c t="s" s="100" r="H1562">
        <v>980</v>
      </c>
      <c s="100" r="I1562"/>
      <c s="100" r="J1562"/>
      <c s="157" r="K1562">
        <f>(I1562-J1562)/10</f>
        <v>0</v>
      </c>
      <c s="157" r="L1562">
        <v>255</v>
      </c>
      <c s="157" r="M1562"/>
      <c s="157" r="N1562"/>
      <c s="157" r="O1562"/>
    </row>
    <row customHeight="1" r="1563" ht="15.0">
      <c t="s" s="157" r="A1563">
        <v>526</v>
      </c>
      <c s="157" r="B1563">
        <v>86</v>
      </c>
      <c s="157" r="C1563">
        <v>672</v>
      </c>
      <c t="s" s="157" r="D1563">
        <v>2954</v>
      </c>
      <c t="s" s="157" r="E1563">
        <v>830</v>
      </c>
      <c t="s" s="157" r="F1563">
        <v>2446</v>
      </c>
      <c t="s" s="100" r="G1563">
        <v>825</v>
      </c>
      <c t="s" s="100" r="H1563">
        <v>980</v>
      </c>
      <c s="100" r="I1563"/>
      <c s="100" r="J1563"/>
      <c s="157" r="K1563">
        <f>(I1563-J1563)/10</f>
        <v>0</v>
      </c>
      <c s="157" r="L1563">
        <v>255</v>
      </c>
      <c s="157" r="M1563"/>
      <c s="157" r="N1563"/>
      <c s="157" r="O1563"/>
    </row>
    <row customHeight="1" r="1564" ht="15.0">
      <c t="s" s="157" r="A1564">
        <v>526</v>
      </c>
      <c s="157" r="B1564">
        <v>86</v>
      </c>
      <c s="157" r="C1564">
        <v>672</v>
      </c>
      <c t="s" s="157" r="D1564">
        <v>2955</v>
      </c>
      <c t="s" s="157" r="E1564">
        <v>830</v>
      </c>
      <c t="s" s="157" r="F1564">
        <v>2449</v>
      </c>
      <c t="s" s="100" r="G1564">
        <v>825</v>
      </c>
      <c t="s" s="100" r="H1564">
        <v>980</v>
      </c>
      <c s="100" r="I1564"/>
      <c s="100" r="J1564"/>
      <c s="157" r="K1564">
        <f>(I1564-J1564)/10</f>
        <v>0</v>
      </c>
      <c s="157" r="L1564">
        <v>255</v>
      </c>
      <c s="157" r="M1564"/>
      <c s="157" r="N1564"/>
      <c s="157" r="O1564"/>
    </row>
    <row customHeight="1" r="1565" ht="15.0">
      <c t="s" s="157" r="A1565">
        <v>526</v>
      </c>
      <c s="157" r="B1565">
        <v>86</v>
      </c>
      <c s="157" r="C1565">
        <v>672</v>
      </c>
      <c t="s" s="157" r="D1565">
        <v>2956</v>
      </c>
      <c t="s" s="157" r="E1565">
        <v>830</v>
      </c>
      <c t="s" s="157" r="F1565">
        <v>2451</v>
      </c>
      <c t="s" s="100" r="G1565">
        <v>825</v>
      </c>
      <c t="s" s="100" r="H1565">
        <v>2005</v>
      </c>
      <c s="100" r="I1565"/>
      <c s="100" r="J1565"/>
      <c s="157" r="K1565">
        <f>(I1565-J1565)/10</f>
        <v>0</v>
      </c>
      <c s="157" r="L1565">
        <v>0</v>
      </c>
      <c s="157" r="M1565"/>
      <c s="157" r="N1565"/>
      <c s="157" r="O1565"/>
    </row>
    <row customHeight="1" r="1566" ht="15.0">
      <c t="s" s="157" r="A1566">
        <v>526</v>
      </c>
      <c s="157" r="B1566">
        <v>86</v>
      </c>
      <c s="157" r="C1566">
        <v>672</v>
      </c>
      <c t="s" s="157" r="D1566">
        <v>2957</v>
      </c>
      <c t="s" s="157" r="E1566">
        <v>830</v>
      </c>
      <c t="s" s="157" r="F1566">
        <v>2453</v>
      </c>
      <c t="s" s="100" r="G1566">
        <v>825</v>
      </c>
      <c t="s" s="100" r="H1566">
        <v>826</v>
      </c>
      <c s="100" r="I1566"/>
      <c s="100" r="J1566"/>
      <c s="157" r="K1566">
        <f>(I1566-J1566)/10</f>
        <v>0</v>
      </c>
      <c s="157" r="L1566">
        <v>255</v>
      </c>
      <c s="157" r="M1566"/>
      <c s="157" r="N1566"/>
      <c s="157" r="O1566"/>
    </row>
    <row customHeight="1" r="1567" ht="15.0">
      <c t="s" s="157" r="A1567">
        <v>526</v>
      </c>
      <c s="157" r="B1567">
        <v>86</v>
      </c>
      <c s="157" r="C1567">
        <v>672</v>
      </c>
      <c t="s" s="157" r="D1567">
        <v>2958</v>
      </c>
      <c t="s" s="157" r="E1567">
        <v>830</v>
      </c>
      <c t="s" s="157" r="F1567">
        <v>2453</v>
      </c>
      <c t="s" s="100" r="G1567">
        <v>825</v>
      </c>
      <c t="s" s="100" r="H1567">
        <v>826</v>
      </c>
      <c s="100" r="I1567"/>
      <c s="100" r="J1567"/>
      <c s="157" r="K1567">
        <f>(I1567-J1567)/10</f>
        <v>0</v>
      </c>
      <c s="157" r="L1567">
        <v>255</v>
      </c>
      <c s="157" r="M1567"/>
      <c s="157" r="N1567"/>
      <c s="157" r="O1567"/>
    </row>
    <row customHeight="1" r="1568" ht="15.0">
      <c t="s" s="157" r="A1568">
        <v>526</v>
      </c>
      <c s="157" r="B1568">
        <v>86</v>
      </c>
      <c s="157" r="C1568">
        <v>672</v>
      </c>
      <c t="s" s="157" r="D1568">
        <v>2959</v>
      </c>
      <c t="s" s="157" r="E1568">
        <v>830</v>
      </c>
      <c t="s" s="157" r="F1568">
        <v>2456</v>
      </c>
      <c t="s" s="100" r="G1568">
        <v>2457</v>
      </c>
      <c t="s" s="100" r="H1568">
        <v>980</v>
      </c>
      <c s="100" r="I1568"/>
      <c s="100" r="J1568"/>
      <c s="157" r="K1568">
        <f>(I1568-J1568)/10</f>
        <v>0</v>
      </c>
      <c s="157" r="L1568">
        <v>255</v>
      </c>
      <c s="157" r="M1568"/>
      <c s="157" r="N1568"/>
      <c s="157" r="O1568"/>
    </row>
    <row customHeight="1" r="1569" ht="15.0">
      <c t="s" s="157" r="A1569">
        <v>526</v>
      </c>
      <c s="157" r="B1569">
        <v>86</v>
      </c>
      <c s="157" r="C1569">
        <v>672</v>
      </c>
      <c t="s" s="157" r="D1569">
        <v>2960</v>
      </c>
      <c t="s" s="157" r="E1569">
        <v>830</v>
      </c>
      <c t="s" s="157" r="F1569">
        <v>2459</v>
      </c>
      <c t="s" s="100" r="G1569">
        <v>825</v>
      </c>
      <c t="s" s="100" r="H1569">
        <v>2460</v>
      </c>
      <c s="100" r="I1569"/>
      <c s="100" r="J1569"/>
      <c s="157" r="K1569">
        <f>(I1569-J1569)/10</f>
        <v>0</v>
      </c>
      <c s="157" r="L1569">
        <v>0</v>
      </c>
      <c s="157" r="M1569"/>
      <c s="157" r="N1569"/>
      <c s="157" r="O1569"/>
    </row>
    <row customHeight="1" r="1570" ht="15.0">
      <c t="s" s="157" r="A1570">
        <v>526</v>
      </c>
      <c s="157" r="B1570">
        <v>86</v>
      </c>
      <c s="157" r="C1570">
        <v>672</v>
      </c>
      <c t="s" s="157" r="D1570">
        <v>2961</v>
      </c>
      <c t="s" s="157" r="E1570">
        <v>830</v>
      </c>
      <c t="s" s="157" r="F1570">
        <v>2462</v>
      </c>
      <c t="s" s="100" r="G1570">
        <v>825</v>
      </c>
      <c t="s" s="100" r="H1570">
        <v>2005</v>
      </c>
      <c s="100" r="I1570"/>
      <c s="100" r="J1570"/>
      <c s="157" r="K1570">
        <f>(I1570-J1570)/10</f>
        <v>0</v>
      </c>
      <c s="157" r="L1570">
        <v>0</v>
      </c>
      <c s="157" r="M1570"/>
      <c s="157" r="N1570"/>
      <c s="157" r="O1570"/>
    </row>
    <row customHeight="1" r="1571" ht="15.0">
      <c t="s" s="157" r="A1571">
        <v>526</v>
      </c>
      <c s="157" r="B1571">
        <v>86</v>
      </c>
      <c s="157" r="C1571">
        <v>672</v>
      </c>
      <c t="s" s="157" r="D1571">
        <v>2962</v>
      </c>
      <c t="s" s="157" r="E1571">
        <v>830</v>
      </c>
      <c t="s" s="157" r="F1571">
        <v>2464</v>
      </c>
      <c t="s" s="100" r="G1571">
        <v>825</v>
      </c>
      <c t="s" s="100" r="H1571">
        <v>2465</v>
      </c>
      <c s="100" r="I1571"/>
      <c s="100" r="J1571"/>
      <c s="157" r="K1571">
        <f>(I1571-J1571)/10</f>
        <v>0</v>
      </c>
      <c s="157" r="L1571">
        <v>0</v>
      </c>
      <c s="157" r="M1571"/>
      <c s="157" r="N1571"/>
      <c s="157" r="O1571"/>
    </row>
    <row customHeight="1" r="1572" ht="15.0">
      <c t="s" s="157" r="A1572">
        <v>526</v>
      </c>
      <c s="157" r="B1572">
        <v>86</v>
      </c>
      <c s="157" r="C1572">
        <v>672</v>
      </c>
      <c t="s" s="157" r="D1572">
        <v>2963</v>
      </c>
      <c t="s" s="157" r="E1572">
        <v>830</v>
      </c>
      <c t="s" s="157" r="F1572">
        <v>2467</v>
      </c>
      <c t="s" s="100" r="G1572">
        <v>825</v>
      </c>
      <c t="s" s="100" r="H1572">
        <v>826</v>
      </c>
      <c s="100" r="I1572"/>
      <c s="100" r="J1572"/>
      <c s="157" r="K1572">
        <f>(I1572-J1572)/10</f>
        <v>0</v>
      </c>
      <c s="157" r="L1572">
        <v>255</v>
      </c>
      <c s="157" r="M1572"/>
      <c s="157" r="N1572"/>
      <c s="157" r="O1572"/>
    </row>
    <row customHeight="1" r="1573" ht="15.0">
      <c t="s" s="157" r="A1573">
        <v>526</v>
      </c>
      <c s="157" r="B1573">
        <v>86</v>
      </c>
      <c s="157" r="C1573">
        <v>672</v>
      </c>
      <c t="s" s="157" r="D1573">
        <v>2964</v>
      </c>
      <c t="s" s="157" r="E1573">
        <v>830</v>
      </c>
      <c t="s" s="157" r="F1573">
        <v>2469</v>
      </c>
      <c t="s" s="100" r="G1573">
        <v>2457</v>
      </c>
      <c t="s" s="100" r="H1573">
        <v>980</v>
      </c>
      <c s="100" r="I1573"/>
      <c s="100" r="J1573"/>
      <c s="157" r="K1573">
        <f>(I1573-J1573)/10</f>
        <v>0</v>
      </c>
      <c s="157" r="L1573">
        <v>255</v>
      </c>
      <c s="157" r="M1573"/>
      <c s="157" r="N1573"/>
      <c s="157" r="O1573"/>
    </row>
    <row customHeight="1" r="1574" ht="15.0">
      <c t="s" s="157" r="A1574">
        <v>526</v>
      </c>
      <c s="157" r="B1574">
        <v>86</v>
      </c>
      <c s="157" r="C1574">
        <v>672</v>
      </c>
      <c t="s" s="157" r="D1574">
        <v>2965</v>
      </c>
      <c t="s" s="157" r="E1574">
        <v>830</v>
      </c>
      <c t="s" s="157" r="F1574">
        <v>2471</v>
      </c>
      <c t="s" s="100" r="G1574">
        <v>825</v>
      </c>
      <c t="s" s="100" r="H1574">
        <v>2005</v>
      </c>
      <c s="100" r="I1574"/>
      <c s="100" r="J1574"/>
      <c s="157" r="K1574">
        <f>(I1574-J1574)/10</f>
        <v>0</v>
      </c>
      <c s="157" r="L1574">
        <v>255</v>
      </c>
      <c s="157" r="M1574"/>
      <c s="157" r="N1574"/>
      <c s="157" r="O1574"/>
    </row>
    <row customHeight="1" r="1575" ht="15.0">
      <c t="s" s="157" r="A1575">
        <v>526</v>
      </c>
      <c s="157" r="B1575">
        <v>86</v>
      </c>
      <c s="157" r="C1575">
        <v>672</v>
      </c>
      <c t="s" s="157" r="D1575">
        <v>2966</v>
      </c>
      <c t="s" s="157" r="E1575">
        <v>830</v>
      </c>
      <c t="s" s="157" r="F1575">
        <v>2473</v>
      </c>
      <c t="s" s="100" r="G1575">
        <v>825</v>
      </c>
      <c t="s" s="100" r="H1575">
        <v>2474</v>
      </c>
      <c s="100" r="I1575"/>
      <c s="100" r="J1575"/>
      <c s="157" r="K1575">
        <f>(I1575-J1575)/10</f>
        <v>0</v>
      </c>
      <c s="157" r="L1575">
        <v>255</v>
      </c>
      <c s="157" r="M1575"/>
      <c s="157" r="N1575"/>
      <c s="157" r="O1575"/>
    </row>
    <row customHeight="1" r="1576" ht="15.0">
      <c t="s" s="157" r="A1576">
        <v>526</v>
      </c>
      <c s="157" r="B1576">
        <v>86</v>
      </c>
      <c s="157" r="C1576">
        <v>672</v>
      </c>
      <c t="s" s="157" r="D1576">
        <v>2967</v>
      </c>
      <c t="s" s="157" r="E1576">
        <v>830</v>
      </c>
      <c t="s" s="157" r="F1576">
        <v>2473</v>
      </c>
      <c t="s" s="100" r="G1576">
        <v>825</v>
      </c>
      <c t="s" s="100" r="H1576">
        <v>2474</v>
      </c>
      <c s="100" r="I1576"/>
      <c s="100" r="J1576"/>
      <c s="157" r="K1576">
        <f>(I1576-J1576)/10</f>
        <v>0</v>
      </c>
      <c s="157" r="L1576">
        <v>255</v>
      </c>
      <c s="157" r="M1576"/>
      <c s="157" r="N1576"/>
      <c s="157" r="O1576"/>
    </row>
    <row customHeight="1" r="1577" ht="15.0">
      <c t="s" s="157" r="A1577">
        <v>526</v>
      </c>
      <c s="157" r="B1577">
        <v>86</v>
      </c>
      <c s="157" r="C1577">
        <v>672</v>
      </c>
      <c t="s" s="157" r="D1577">
        <v>2968</v>
      </c>
      <c t="s" s="157" r="E1577">
        <v>830</v>
      </c>
      <c t="s" s="157" r="F1577">
        <v>2477</v>
      </c>
      <c t="s" s="100" r="G1577">
        <v>825</v>
      </c>
      <c t="s" s="100" r="H1577">
        <v>980</v>
      </c>
      <c s="100" r="I1577"/>
      <c s="100" r="J1577"/>
      <c s="157" r="K1577">
        <f>(I1577-J1577)/10</f>
        <v>0</v>
      </c>
      <c s="157" r="L1577">
        <v>255</v>
      </c>
      <c s="157" r="M1577"/>
      <c s="157" r="N1577"/>
      <c s="157" r="O1577"/>
    </row>
    <row customHeight="1" r="1578" ht="15.0">
      <c t="s" s="157" r="A1578">
        <v>526</v>
      </c>
      <c s="157" r="B1578">
        <v>86</v>
      </c>
      <c s="157" r="C1578">
        <v>672</v>
      </c>
      <c t="s" s="157" r="D1578">
        <v>2969</v>
      </c>
      <c t="s" s="157" r="E1578">
        <v>830</v>
      </c>
      <c t="s" s="157" r="F1578">
        <v>2479</v>
      </c>
      <c t="s" s="100" r="G1578">
        <v>825</v>
      </c>
      <c t="s" s="100" r="H1578">
        <v>826</v>
      </c>
      <c s="100" r="I1578"/>
      <c s="100" r="J1578"/>
      <c s="157" r="K1578">
        <f>(I1578-J1578)/10</f>
        <v>0</v>
      </c>
      <c s="157" r="L1578">
        <v>0</v>
      </c>
      <c s="157" r="M1578"/>
      <c s="157" r="N1578"/>
      <c s="157" r="O1578"/>
    </row>
    <row customHeight="1" r="1579" ht="15.0">
      <c t="s" s="157" r="A1579">
        <v>526</v>
      </c>
      <c s="157" r="B1579">
        <v>86</v>
      </c>
      <c s="157" r="C1579">
        <v>672</v>
      </c>
      <c t="s" s="157" r="D1579">
        <v>2970</v>
      </c>
      <c t="s" s="157" r="E1579">
        <v>830</v>
      </c>
      <c t="s" s="157" r="F1579">
        <v>2481</v>
      </c>
      <c t="s" s="100" r="G1579">
        <v>825</v>
      </c>
      <c t="s" s="100" r="H1579">
        <v>826</v>
      </c>
      <c s="100" r="I1579"/>
      <c s="100" r="J1579"/>
      <c s="157" r="K1579">
        <f>(I1579-J1579)/10</f>
        <v>0</v>
      </c>
      <c s="157" r="L1579">
        <v>255</v>
      </c>
      <c s="157" r="M1579"/>
      <c s="157" r="N1579"/>
      <c s="157" r="O1579"/>
    </row>
    <row customHeight="1" r="1580" ht="15.0">
      <c s="157" r="A1580"/>
      <c s="157" r="B1580"/>
      <c s="157" r="C1580"/>
      <c s="157" r="D1580"/>
      <c s="157" r="E1580"/>
      <c s="157" r="F1580"/>
      <c s="100" r="G1580"/>
      <c s="100" r="H1580"/>
      <c s="100" r="I1580"/>
      <c s="100" r="J1580"/>
      <c s="157" r="K1580">
        <f>(I1580-J1580)/10</f>
        <v>0</v>
      </c>
      <c s="157" r="L1580"/>
      <c s="157" r="M1580"/>
      <c s="157" r="N1580"/>
      <c s="157" r="O1580"/>
    </row>
    <row customHeight="1" r="1581" ht="15.0">
      <c t="s" s="157" r="A1581">
        <v>526</v>
      </c>
      <c s="157" r="B1581">
        <v>87</v>
      </c>
      <c s="157" r="C1581">
        <v>673</v>
      </c>
      <c t="s" s="157" r="D1581">
        <v>2971</v>
      </c>
      <c t="s" s="157" r="E1581">
        <v>830</v>
      </c>
      <c t="s" s="157" r="F1581">
        <v>2512</v>
      </c>
      <c t="s" s="100" r="G1581">
        <v>825</v>
      </c>
      <c t="s" s="100" r="H1581">
        <v>2513</v>
      </c>
      <c s="100" r="I1581"/>
      <c s="100" r="J1581"/>
      <c s="157" r="K1581">
        <f>(I1581-J1581)/10</f>
        <v>0</v>
      </c>
      <c s="157" r="L1581">
        <v>0</v>
      </c>
      <c s="157" r="M1581"/>
      <c s="157" r="N1581"/>
      <c s="157" r="O1581"/>
    </row>
    <row customHeight="1" r="1582" ht="15.0">
      <c t="s" s="157" r="A1582">
        <v>526</v>
      </c>
      <c s="157" r="B1582">
        <v>87</v>
      </c>
      <c s="157" r="C1582">
        <v>673</v>
      </c>
      <c t="s" s="157" r="D1582">
        <v>2972</v>
      </c>
      <c t="s" s="157" r="E1582">
        <v>830</v>
      </c>
      <c t="s" s="157" r="F1582">
        <v>2515</v>
      </c>
      <c t="s" s="100" r="G1582">
        <v>825</v>
      </c>
      <c t="s" s="100" r="H1582">
        <v>1971</v>
      </c>
      <c s="100" r="I1582"/>
      <c s="100" r="J1582"/>
      <c s="157" r="K1582">
        <f>(I1582-J1582)/10</f>
        <v>0</v>
      </c>
      <c s="157" r="L1582">
        <v>255</v>
      </c>
      <c s="157" r="M1582"/>
      <c s="157" r="N1582"/>
      <c s="157" r="O1582"/>
    </row>
    <row customHeight="1" r="1583" ht="15.0">
      <c t="s" s="157" r="A1583">
        <v>526</v>
      </c>
      <c s="157" r="B1583">
        <v>87</v>
      </c>
      <c s="157" r="C1583">
        <v>673</v>
      </c>
      <c t="s" s="157" r="D1583">
        <v>2973</v>
      </c>
      <c t="s" s="157" r="E1583">
        <v>830</v>
      </c>
      <c t="s" s="157" r="F1583">
        <v>2517</v>
      </c>
      <c t="s" s="100" r="G1583">
        <v>825</v>
      </c>
      <c t="s" s="100" r="H1583">
        <v>826</v>
      </c>
      <c s="100" r="I1583"/>
      <c s="100" r="J1583"/>
      <c s="157" r="K1583">
        <f>(I1583-J1583)/10</f>
        <v>0</v>
      </c>
      <c s="157" r="L1583">
        <v>255</v>
      </c>
      <c s="157" r="M1583"/>
      <c s="157" r="N1583"/>
      <c s="157" r="O1583"/>
    </row>
    <row customHeight="1" r="1584" ht="15.0">
      <c t="s" s="157" r="A1584">
        <v>526</v>
      </c>
      <c s="157" r="B1584">
        <v>87</v>
      </c>
      <c s="157" r="C1584">
        <v>673</v>
      </c>
      <c t="s" s="157" r="D1584">
        <v>2974</v>
      </c>
      <c t="s" s="157" r="E1584">
        <v>830</v>
      </c>
      <c t="s" s="157" r="F1584">
        <v>2519</v>
      </c>
      <c t="s" s="100" r="G1584">
        <v>825</v>
      </c>
      <c t="s" s="100" r="H1584">
        <v>980</v>
      </c>
      <c s="100" r="I1584"/>
      <c s="100" r="J1584"/>
      <c s="157" r="K1584">
        <f>(I1584-J1584)/10</f>
        <v>0</v>
      </c>
      <c s="157" r="L1584">
        <v>255</v>
      </c>
      <c s="157" r="M1584"/>
      <c s="157" r="N1584"/>
      <c s="157" r="O1584"/>
    </row>
    <row customHeight="1" r="1585" ht="15.0">
      <c t="s" s="157" r="A1585">
        <v>526</v>
      </c>
      <c s="157" r="B1585">
        <v>87</v>
      </c>
      <c s="157" r="C1585">
        <v>673</v>
      </c>
      <c t="s" s="157" r="D1585">
        <v>2975</v>
      </c>
      <c t="s" s="157" r="E1585">
        <v>830</v>
      </c>
      <c t="s" s="157" r="F1585">
        <v>2521</v>
      </c>
      <c t="s" s="100" r="G1585">
        <v>825</v>
      </c>
      <c t="s" s="100" r="H1585">
        <v>980</v>
      </c>
      <c s="100" r="I1585"/>
      <c s="100" r="J1585"/>
      <c s="157" r="K1585">
        <f>(I1585-J1585)/10</f>
        <v>0</v>
      </c>
      <c s="157" r="L1585">
        <v>255</v>
      </c>
      <c s="157" r="M1585"/>
      <c s="157" r="N1585"/>
      <c s="157" r="O1585"/>
    </row>
    <row customHeight="1" r="1586" ht="15.0">
      <c t="s" s="157" r="A1586">
        <v>526</v>
      </c>
      <c s="157" r="B1586">
        <v>87</v>
      </c>
      <c s="157" r="C1586">
        <v>673</v>
      </c>
      <c t="s" s="157" r="D1586">
        <v>2976</v>
      </c>
      <c t="s" s="157" r="E1586">
        <v>830</v>
      </c>
      <c t="s" s="157" r="F1586">
        <v>2527</v>
      </c>
      <c t="s" s="100" r="G1586">
        <v>1402</v>
      </c>
      <c t="s" s="100" r="H1586">
        <v>980</v>
      </c>
      <c s="100" r="I1586"/>
      <c s="100" r="J1586"/>
      <c s="157" r="K1586">
        <f>(I1586-J1586)/10</f>
        <v>0</v>
      </c>
      <c s="157" r="L1586">
        <v>255</v>
      </c>
      <c s="157" r="M1586"/>
      <c s="157" r="N1586"/>
      <c s="157" r="O1586"/>
    </row>
    <row customHeight="1" r="1587" ht="15.0">
      <c s="157" r="A1587"/>
      <c s="157" r="B1587"/>
      <c s="157" r="C1587"/>
      <c s="157" r="D1587"/>
      <c s="157" r="E1587"/>
      <c s="157" r="F1587"/>
      <c s="100" r="G1587"/>
      <c s="100" r="H1587"/>
      <c s="100" r="I1587"/>
      <c s="100" r="J1587"/>
      <c s="157" r="K1587">
        <f>(I1587-J1587)/10</f>
        <v>0</v>
      </c>
      <c s="157" r="L1587"/>
      <c s="157" r="M1587"/>
      <c s="157" r="N1587"/>
      <c s="157" r="O1587"/>
    </row>
    <row customHeight="1" r="1588" ht="15.0">
      <c t="s" s="157" r="A1588">
        <v>548</v>
      </c>
      <c s="157" r="B1588">
        <v>88</v>
      </c>
      <c s="157" r="C1588">
        <v>520</v>
      </c>
      <c t="s" s="157" r="D1588">
        <v>552</v>
      </c>
      <c t="s" s="157" r="E1588">
        <v>814</v>
      </c>
      <c t="s" s="157" r="F1588">
        <v>1959</v>
      </c>
      <c s="100" r="G1588">
        <v>-1</v>
      </c>
      <c s="100" r="H1588">
        <v>0</v>
      </c>
      <c s="100" r="I1588">
        <v>1</v>
      </c>
      <c s="100" r="J1588">
        <v>0</v>
      </c>
      <c s="157" r="K1588">
        <f>(I1588-J1588)/10</f>
        <v>0.1</v>
      </c>
      <c s="157" r="L1588"/>
      <c s="157" r="M1588"/>
      <c s="157" r="N1588"/>
      <c s="157" r="O1588"/>
    </row>
    <row customHeight="1" r="1589" ht="15.0">
      <c t="s" s="157" r="A1589">
        <v>548</v>
      </c>
      <c s="157" r="B1589">
        <v>88</v>
      </c>
      <c s="157" r="C1589">
        <v>520</v>
      </c>
      <c t="s" s="157" r="D1589">
        <v>553</v>
      </c>
      <c t="s" s="157" r="E1589">
        <v>814</v>
      </c>
      <c t="s" s="157" r="F1589">
        <v>1959</v>
      </c>
      <c s="100" r="G1589">
        <v>-1</v>
      </c>
      <c s="100" r="H1589">
        <v>0</v>
      </c>
      <c s="100" r="I1589">
        <v>1</v>
      </c>
      <c s="100" r="J1589">
        <v>0</v>
      </c>
      <c s="157" r="K1589">
        <f>(I1589-J1589)/10</f>
        <v>0.1</v>
      </c>
      <c s="157" r="L1589"/>
      <c s="157" r="M1589"/>
      <c s="157" r="N1589"/>
      <c s="157" r="O1589"/>
    </row>
    <row customHeight="1" r="1590" ht="15.0">
      <c t="s" s="157" r="A1590">
        <v>548</v>
      </c>
      <c s="157" r="B1590">
        <v>88</v>
      </c>
      <c s="157" r="C1590">
        <v>520</v>
      </c>
      <c t="s" s="157" r="D1590">
        <v>554</v>
      </c>
      <c t="s" s="157" r="E1590">
        <v>814</v>
      </c>
      <c t="s" s="157" r="F1590">
        <v>1959</v>
      </c>
      <c s="100" r="G1590">
        <v>-1</v>
      </c>
      <c s="100" r="H1590">
        <v>0</v>
      </c>
      <c s="100" r="I1590">
        <v>1</v>
      </c>
      <c s="100" r="J1590">
        <v>0</v>
      </c>
      <c s="157" r="K1590">
        <f>(I1590-J1590)/10</f>
        <v>0.1</v>
      </c>
      <c s="157" r="L1590"/>
      <c s="157" r="M1590"/>
      <c s="157" r="N1590"/>
      <c s="157" r="O1590"/>
    </row>
    <row customHeight="1" r="1591" ht="15.0">
      <c s="157" r="A1591"/>
      <c s="157" r="B1591"/>
      <c s="157" r="C1591"/>
      <c s="157" r="D1591"/>
      <c s="157" r="E1591"/>
      <c s="157" r="F1591"/>
      <c s="100" r="G1591"/>
      <c s="100" r="H1591"/>
      <c s="100" r="I1591"/>
      <c s="100" r="J1591"/>
      <c s="157" r="K1591">
        <f>(I1591-J1591)/10</f>
        <v>0</v>
      </c>
      <c s="157" r="L1591"/>
      <c s="157" r="M1591"/>
      <c s="157" r="N1591"/>
      <c s="157" r="O1591"/>
    </row>
    <row customHeight="1" r="1592" ht="15.0">
      <c t="s" s="157" r="A1592">
        <v>548</v>
      </c>
      <c s="157" r="B1592">
        <v>89</v>
      </c>
      <c s="157" r="C1592">
        <v>408</v>
      </c>
      <c t="s" s="157" r="D1592">
        <v>2977</v>
      </c>
      <c t="s" s="157" r="E1592">
        <v>814</v>
      </c>
      <c s="157" r="F1592"/>
      <c s="100" r="G1592">
        <v>0</v>
      </c>
      <c s="100" r="H1592">
        <v>28</v>
      </c>
      <c s="100" r="I1592">
        <v>50</v>
      </c>
      <c s="100" r="J1592">
        <v>0</v>
      </c>
      <c s="157" r="K1592">
        <f>(I1592-J1592)/10</f>
        <v>5</v>
      </c>
      <c s="157" r="L1592"/>
      <c s="157" r="M1592"/>
      <c s="157" r="N1592"/>
      <c s="157" r="O1592"/>
    </row>
    <row customHeight="1" r="1593" ht="15.0">
      <c t="s" s="157" r="A1593">
        <v>548</v>
      </c>
      <c s="157" r="B1593">
        <v>89</v>
      </c>
      <c s="157" r="C1593">
        <v>408</v>
      </c>
      <c t="s" s="157" r="D1593">
        <v>2978</v>
      </c>
      <c t="s" s="157" r="E1593">
        <v>814</v>
      </c>
      <c s="157" r="F1593"/>
      <c s="100" r="G1593">
        <v>0</v>
      </c>
      <c s="100" r="H1593">
        <v>27</v>
      </c>
      <c s="100" r="I1593">
        <v>50</v>
      </c>
      <c s="100" r="J1593">
        <v>0</v>
      </c>
      <c s="157" r="K1593">
        <f>(I1593-J1593)/10</f>
        <v>5</v>
      </c>
      <c s="157" r="L1593"/>
      <c s="157" r="M1593"/>
      <c s="157" r="N1593"/>
      <c s="157" r="O1593"/>
    </row>
    <row customHeight="1" r="1594" ht="15.0">
      <c t="s" s="157" r="A1594">
        <v>548</v>
      </c>
      <c s="157" r="B1594">
        <v>89</v>
      </c>
      <c s="157" r="C1594">
        <v>408</v>
      </c>
      <c t="s" s="157" r="D1594">
        <v>2979</v>
      </c>
      <c t="s" s="157" r="E1594">
        <v>814</v>
      </c>
      <c s="157" r="F1594"/>
      <c s="100" r="G1594">
        <v>0</v>
      </c>
      <c s="100" r="H1594">
        <v>27</v>
      </c>
      <c s="100" r="I1594">
        <v>50</v>
      </c>
      <c s="100" r="J1594">
        <v>0</v>
      </c>
      <c s="157" r="K1594">
        <f>(I1594-J1594)/10</f>
        <v>5</v>
      </c>
      <c s="157" r="L1594"/>
      <c s="157" r="M1594"/>
      <c s="157" r="N1594"/>
      <c s="157" r="O1594"/>
    </row>
    <row customHeight="1" r="1595" ht="15.0">
      <c t="s" s="157" r="A1595">
        <v>548</v>
      </c>
      <c s="157" r="B1595">
        <v>89</v>
      </c>
      <c s="157" r="C1595">
        <v>408</v>
      </c>
      <c t="s" s="157" r="D1595">
        <v>2980</v>
      </c>
      <c t="s" s="157" r="E1595">
        <v>814</v>
      </c>
      <c s="157" r="F1595"/>
      <c s="100" r="G1595">
        <v>0</v>
      </c>
      <c s="100" r="H1595">
        <v>27</v>
      </c>
      <c s="100" r="I1595">
        <v>50</v>
      </c>
      <c s="100" r="J1595">
        <v>0</v>
      </c>
      <c s="157" r="K1595">
        <f>(I1595-J1595)/10</f>
        <v>5</v>
      </c>
      <c s="157" r="L1595"/>
      <c s="157" r="M1595"/>
      <c s="157" r="N1595"/>
      <c s="157" r="O1595"/>
    </row>
    <row customHeight="1" r="1596" ht="15.0">
      <c s="157" r="A1596"/>
      <c s="157" r="B1596"/>
      <c s="157" r="C1596"/>
      <c s="157" r="D1596"/>
      <c s="157" r="E1596"/>
      <c s="157" r="F1596"/>
      <c s="100" r="G1596"/>
      <c s="100" r="H1596"/>
      <c s="100" r="I1596"/>
      <c s="100" r="J1596"/>
      <c s="157" r="K1596">
        <f>(I1596-J1596)/10</f>
        <v>0</v>
      </c>
      <c s="157" r="L1596"/>
      <c s="157" r="M1596"/>
      <c s="157" r="N1596"/>
      <c s="157" r="O1596"/>
    </row>
    <row customHeight="1" r="1597" ht="15.0">
      <c t="s" s="157" r="A1597">
        <v>559</v>
      </c>
      <c s="157" r="B1597">
        <v>91</v>
      </c>
      <c s="157" r="C1597">
        <v>521</v>
      </c>
      <c t="s" s="157" r="D1597">
        <v>566</v>
      </c>
      <c t="s" s="157" r="E1597">
        <v>814</v>
      </c>
      <c t="s" s="157" r="F1597">
        <v>1959</v>
      </c>
      <c s="100" r="G1597">
        <v>-10</v>
      </c>
      <c s="100" r="H1597">
        <v>10</v>
      </c>
      <c s="100" r="I1597">
        <v>10</v>
      </c>
      <c s="100" r="J1597">
        <v>0</v>
      </c>
      <c s="157" r="K1597">
        <f>(I1597-J1597)/10</f>
        <v>1</v>
      </c>
      <c s="157" r="L1597"/>
      <c s="157" r="M1597"/>
      <c s="157" r="N1597"/>
      <c s="157" r="O1597"/>
    </row>
    <row customHeight="1" r="1598" ht="15.0">
      <c t="s" s="157" r="A1598">
        <v>559</v>
      </c>
      <c s="157" r="B1598">
        <v>91</v>
      </c>
      <c s="157" r="C1598">
        <v>521</v>
      </c>
      <c t="s" s="157" r="D1598">
        <v>567</v>
      </c>
      <c t="s" s="157" r="E1598">
        <v>814</v>
      </c>
      <c t="s" s="157" r="F1598">
        <v>1959</v>
      </c>
      <c s="100" r="G1598">
        <v>-10</v>
      </c>
      <c s="100" r="H1598">
        <v>10</v>
      </c>
      <c s="100" r="I1598">
        <v>10</v>
      </c>
      <c s="100" r="J1598">
        <v>0</v>
      </c>
      <c s="157" r="K1598">
        <f>(I1598-J1598)/10</f>
        <v>1</v>
      </c>
      <c s="157" r="L1598"/>
      <c s="157" r="M1598"/>
      <c s="157" r="N1598"/>
      <c s="157" r="O1598"/>
    </row>
    <row customHeight="1" r="1599" ht="15.0">
      <c t="s" s="157" r="A1599">
        <v>559</v>
      </c>
      <c s="157" r="B1599">
        <v>91</v>
      </c>
      <c s="157" r="C1599">
        <v>521</v>
      </c>
      <c t="s" s="157" r="D1599">
        <v>568</v>
      </c>
      <c t="s" s="157" r="E1599">
        <v>814</v>
      </c>
      <c t="s" s="157" r="F1599">
        <v>1959</v>
      </c>
      <c s="100" r="G1599">
        <v>-10</v>
      </c>
      <c s="100" r="H1599">
        <v>10</v>
      </c>
      <c s="100" r="I1599">
        <v>10</v>
      </c>
      <c s="100" r="J1599">
        <v>0</v>
      </c>
      <c s="157" r="K1599">
        <f>(I1599-J1599)/10</f>
        <v>1</v>
      </c>
      <c s="157" r="L1599"/>
      <c s="157" r="M1599"/>
      <c s="157" r="N1599"/>
      <c s="157" r="O1599"/>
    </row>
    <row customHeight="1" r="1600" ht="15.0">
      <c t="s" s="157" r="A1600">
        <v>559</v>
      </c>
      <c s="157" r="B1600">
        <v>91</v>
      </c>
      <c s="157" r="C1600">
        <v>521</v>
      </c>
      <c t="s" s="157" r="D1600">
        <v>569</v>
      </c>
      <c t="s" s="157" r="E1600">
        <v>814</v>
      </c>
      <c t="s" s="157" r="F1600">
        <v>1959</v>
      </c>
      <c s="100" r="G1600">
        <v>-10</v>
      </c>
      <c s="100" r="H1600">
        <v>10</v>
      </c>
      <c s="100" r="I1600">
        <v>10</v>
      </c>
      <c s="100" r="J1600">
        <v>0</v>
      </c>
      <c s="157" r="K1600">
        <f>(I1600-J1600)/10</f>
        <v>1</v>
      </c>
      <c s="157" r="L1600"/>
      <c s="157" r="M1600"/>
      <c s="157" r="N1600"/>
      <c s="157" r="O1600"/>
    </row>
    <row customHeight="1" r="1601" ht="15.0">
      <c t="s" s="157" r="A1601">
        <v>559</v>
      </c>
      <c s="157" r="B1601">
        <v>92</v>
      </c>
      <c s="157" r="C1601">
        <v>521</v>
      </c>
      <c t="s" s="157" r="D1601">
        <v>578</v>
      </c>
      <c t="s" s="157" r="E1601">
        <v>814</v>
      </c>
      <c t="s" s="157" r="F1601">
        <v>1959</v>
      </c>
      <c s="100" r="G1601">
        <v>-10</v>
      </c>
      <c s="100" r="H1601">
        <v>10</v>
      </c>
      <c s="100" r="I1601">
        <v>10</v>
      </c>
      <c s="100" r="J1601">
        <v>0</v>
      </c>
      <c s="157" r="K1601">
        <f>(I1601-J1601)/10</f>
        <v>1</v>
      </c>
      <c s="157" r="L1601"/>
      <c s="157" r="M1601"/>
      <c s="157" r="N1601"/>
      <c s="157" r="O1601"/>
    </row>
    <row customHeight="1" r="1602" ht="15.0">
      <c t="s" s="157" r="A1602">
        <v>559</v>
      </c>
      <c s="157" r="B1602">
        <v>92</v>
      </c>
      <c s="157" r="C1602">
        <v>521</v>
      </c>
      <c t="s" s="157" r="D1602">
        <v>579</v>
      </c>
      <c t="s" s="157" r="E1602">
        <v>814</v>
      </c>
      <c t="s" s="157" r="F1602">
        <v>1959</v>
      </c>
      <c s="100" r="G1602">
        <v>-10</v>
      </c>
      <c s="100" r="H1602">
        <v>10</v>
      </c>
      <c s="100" r="I1602">
        <v>10</v>
      </c>
      <c s="100" r="J1602">
        <v>0</v>
      </c>
      <c s="157" r="K1602">
        <f>(I1602-J1602)/10</f>
        <v>1</v>
      </c>
      <c s="157" r="L1602"/>
      <c s="157" r="M1602"/>
      <c s="157" r="N1602"/>
      <c s="157" r="O1602"/>
    </row>
    <row customHeight="1" r="1603" ht="15.0">
      <c t="s" s="157" r="A1603">
        <v>559</v>
      </c>
      <c s="157" r="B1603">
        <v>90</v>
      </c>
      <c s="157" r="C1603">
        <v>521</v>
      </c>
      <c t="s" s="157" r="D1603">
        <v>2981</v>
      </c>
      <c t="s" s="157" r="E1603">
        <v>823</v>
      </c>
      <c t="s" s="157" r="F1603">
        <v>2419</v>
      </c>
      <c t="s" s="100" r="G1603">
        <v>825</v>
      </c>
      <c t="s" s="100" r="H1603">
        <v>826</v>
      </c>
      <c s="100" r="I1603"/>
      <c s="100" r="J1603"/>
      <c s="157" r="K1603">
        <f>(I1603-J1603)/10</f>
        <v>0</v>
      </c>
      <c s="157" r="L1603">
        <v>0</v>
      </c>
      <c s="157" r="M1603"/>
      <c s="157" r="N1603"/>
      <c s="157" r="O1603"/>
    </row>
    <row customHeight="1" r="1604" ht="15.0">
      <c t="s" s="157" r="A1604">
        <v>559</v>
      </c>
      <c s="157" r="B1604">
        <v>90</v>
      </c>
      <c s="157" r="C1604">
        <v>521</v>
      </c>
      <c t="s" s="157" r="D1604">
        <v>2982</v>
      </c>
      <c t="s" s="157" r="E1604">
        <v>823</v>
      </c>
      <c t="s" s="157" r="F1604">
        <v>2421</v>
      </c>
      <c t="s" s="100" r="G1604">
        <v>825</v>
      </c>
      <c t="s" s="100" r="H1604">
        <v>826</v>
      </c>
      <c s="100" r="I1604"/>
      <c s="100" r="J1604"/>
      <c s="157" r="K1604">
        <f>(I1604-J1604)/10</f>
        <v>0</v>
      </c>
      <c s="157" r="L1604">
        <v>0</v>
      </c>
      <c s="157" r="M1604"/>
      <c s="157" r="N1604"/>
      <c s="157" r="O1604"/>
    </row>
    <row customHeight="1" r="1605" ht="15.0">
      <c t="s" s="157" r="A1605">
        <v>559</v>
      </c>
      <c s="157" r="B1605">
        <v>90</v>
      </c>
      <c s="157" r="C1605">
        <v>521</v>
      </c>
      <c t="s" s="157" r="D1605">
        <v>2983</v>
      </c>
      <c t="s" s="157" r="E1605">
        <v>823</v>
      </c>
      <c t="s" s="157" r="F1605">
        <v>2423</v>
      </c>
      <c t="s" s="100" r="G1605">
        <v>825</v>
      </c>
      <c t="s" s="100" r="H1605">
        <v>826</v>
      </c>
      <c s="100" r="I1605"/>
      <c s="100" r="J1605"/>
      <c s="157" r="K1605">
        <f>(I1605-J1605)/10</f>
        <v>0</v>
      </c>
      <c s="157" r="L1605">
        <v>0</v>
      </c>
      <c s="157" r="M1605"/>
      <c s="157" r="N1605"/>
      <c s="157" r="O1605"/>
    </row>
    <row customHeight="1" r="1606" ht="15.0">
      <c t="s" s="157" r="A1606">
        <v>559</v>
      </c>
      <c s="157" r="B1606">
        <v>90</v>
      </c>
      <c s="157" r="C1606">
        <v>521</v>
      </c>
      <c t="s" s="157" r="D1606">
        <v>2984</v>
      </c>
      <c t="s" s="157" r="E1606">
        <v>823</v>
      </c>
      <c t="s" s="157" r="F1606">
        <v>2425</v>
      </c>
      <c t="s" s="100" r="G1606">
        <v>825</v>
      </c>
      <c t="s" s="100" r="H1606">
        <v>826</v>
      </c>
      <c s="100" r="I1606"/>
      <c s="100" r="J1606"/>
      <c s="157" r="K1606">
        <f>(I1606-J1606)/10</f>
        <v>0</v>
      </c>
      <c s="157" r="L1606">
        <v>0</v>
      </c>
      <c s="157" r="M1606"/>
      <c s="157" r="N1606"/>
      <c s="157" r="O1606"/>
    </row>
    <row customHeight="1" r="1607" ht="15.0">
      <c t="s" s="157" r="A1607">
        <v>559</v>
      </c>
      <c s="157" r="B1607">
        <v>90</v>
      </c>
      <c s="157" r="C1607">
        <v>521</v>
      </c>
      <c t="s" s="157" r="D1607">
        <v>2985</v>
      </c>
      <c t="s" s="157" r="E1607">
        <v>830</v>
      </c>
      <c t="s" s="157" r="F1607">
        <v>2419</v>
      </c>
      <c t="s" s="100" r="G1607">
        <v>825</v>
      </c>
      <c t="s" s="100" r="H1607">
        <v>826</v>
      </c>
      <c s="100" r="I1607"/>
      <c s="100" r="J1607"/>
      <c s="157" r="K1607">
        <f>(I1607-J1607)/10</f>
        <v>0</v>
      </c>
      <c s="157" r="L1607">
        <v>0</v>
      </c>
      <c s="157" r="M1607"/>
      <c s="157" r="N1607"/>
      <c s="157" r="O1607"/>
    </row>
    <row customHeight="1" r="1608" ht="15.0">
      <c t="s" s="157" r="A1608">
        <v>559</v>
      </c>
      <c s="157" r="B1608">
        <v>90</v>
      </c>
      <c s="157" r="C1608">
        <v>521</v>
      </c>
      <c t="s" s="157" r="D1608">
        <v>2986</v>
      </c>
      <c t="s" s="157" r="E1608">
        <v>830</v>
      </c>
      <c t="s" s="157" r="F1608">
        <v>2421</v>
      </c>
      <c t="s" s="100" r="G1608">
        <v>825</v>
      </c>
      <c t="s" s="100" r="H1608">
        <v>826</v>
      </c>
      <c s="100" r="I1608"/>
      <c s="100" r="J1608"/>
      <c s="157" r="K1608">
        <f>(I1608-J1608)/10</f>
        <v>0</v>
      </c>
      <c s="157" r="L1608">
        <v>0</v>
      </c>
      <c s="157" r="M1608"/>
      <c s="157" r="N1608"/>
      <c s="157" r="O1608"/>
    </row>
    <row customHeight="1" r="1609" ht="15.0">
      <c t="s" s="157" r="A1609">
        <v>559</v>
      </c>
      <c s="157" r="B1609">
        <v>90</v>
      </c>
      <c s="157" r="C1609">
        <v>521</v>
      </c>
      <c t="s" s="157" r="D1609">
        <v>2987</v>
      </c>
      <c t="s" s="157" r="E1609">
        <v>830</v>
      </c>
      <c t="s" s="157" r="F1609">
        <v>2423</v>
      </c>
      <c t="s" s="100" r="G1609">
        <v>825</v>
      </c>
      <c t="s" s="100" r="H1609">
        <v>826</v>
      </c>
      <c s="100" r="I1609"/>
      <c s="100" r="J1609"/>
      <c s="157" r="K1609">
        <f>(I1609-J1609)/10</f>
        <v>0</v>
      </c>
      <c s="157" r="L1609">
        <v>0</v>
      </c>
      <c s="157" r="M1609"/>
      <c s="157" r="N1609"/>
      <c s="157" r="O1609"/>
    </row>
    <row customHeight="1" r="1610" ht="15.0">
      <c t="s" s="157" r="A1610">
        <v>559</v>
      </c>
      <c s="157" r="B1610">
        <v>90</v>
      </c>
      <c s="157" r="C1610">
        <v>521</v>
      </c>
      <c t="s" s="157" r="D1610">
        <v>2988</v>
      </c>
      <c t="s" s="157" r="E1610">
        <v>830</v>
      </c>
      <c t="s" s="157" r="F1610">
        <v>2425</v>
      </c>
      <c t="s" s="100" r="G1610">
        <v>825</v>
      </c>
      <c t="s" s="100" r="H1610">
        <v>826</v>
      </c>
      <c s="100" r="I1610"/>
      <c s="100" r="J1610"/>
      <c s="157" r="K1610">
        <f>(I1610-J1610)/10</f>
        <v>0</v>
      </c>
      <c s="157" r="L1610">
        <v>0</v>
      </c>
      <c s="157" r="M1610"/>
      <c s="157" r="N1610"/>
      <c s="157" r="O1610"/>
    </row>
    <row customHeight="1" r="1611" ht="15.0">
      <c s="157" r="A1611"/>
      <c s="157" r="B1611"/>
      <c s="157" r="C1611"/>
      <c s="157" r="D1611"/>
      <c s="157" r="E1611"/>
      <c s="157" r="F1611"/>
      <c s="100" r="G1611"/>
      <c s="100" r="H1611"/>
      <c s="100" r="I1611"/>
      <c s="100" r="J1611"/>
      <c s="157" r="K1611">
        <f>(I1611-J1611)/10</f>
        <v>0</v>
      </c>
      <c s="157" r="L1611"/>
      <c s="157" r="M1611"/>
      <c s="157" r="N1611"/>
      <c s="157" r="O1611"/>
    </row>
    <row customHeight="1" r="1612" ht="15.0">
      <c t="s" s="157" r="A1612">
        <v>559</v>
      </c>
      <c s="157" r="B1612">
        <v>91</v>
      </c>
      <c s="157" r="C1612">
        <v>674</v>
      </c>
      <c t="s" s="157" r="D1612">
        <v>2989</v>
      </c>
      <c t="s" s="157" r="E1612">
        <v>823</v>
      </c>
      <c t="s" s="157" r="F1612">
        <v>2431</v>
      </c>
      <c t="s" s="100" r="G1612">
        <v>825</v>
      </c>
      <c t="s" s="100" r="H1612">
        <v>2432</v>
      </c>
      <c s="100" r="I1612"/>
      <c s="100" r="J1612"/>
      <c s="157" r="K1612">
        <f>(I1612-J1612)/10</f>
        <v>0</v>
      </c>
      <c s="157" r="L1612">
        <v>0</v>
      </c>
      <c s="157" r="M1612"/>
      <c s="157" r="N1612"/>
      <c s="157" r="O1612"/>
    </row>
    <row customHeight="1" r="1613" ht="15.0">
      <c t="s" s="157" r="A1613">
        <v>559</v>
      </c>
      <c s="157" r="B1613">
        <v>91</v>
      </c>
      <c s="157" r="C1613">
        <v>674</v>
      </c>
      <c t="s" s="157" r="D1613">
        <v>2990</v>
      </c>
      <c t="s" s="157" r="E1613">
        <v>823</v>
      </c>
      <c t="s" s="157" r="F1613">
        <v>2434</v>
      </c>
      <c t="s" s="100" r="G1613">
        <v>825</v>
      </c>
      <c t="s" s="100" r="H1613">
        <v>826</v>
      </c>
      <c s="100" r="I1613"/>
      <c s="100" r="J1613"/>
      <c s="157" r="K1613">
        <f>(I1613-J1613)/10</f>
        <v>0</v>
      </c>
      <c s="157" r="L1613">
        <v>0</v>
      </c>
      <c s="157" r="M1613"/>
      <c s="157" r="N1613"/>
      <c s="157" r="O1613"/>
    </row>
    <row customHeight="1" r="1614" ht="15.0">
      <c t="s" s="157" r="A1614">
        <v>559</v>
      </c>
      <c s="157" r="B1614">
        <v>91</v>
      </c>
      <c s="157" r="C1614">
        <v>674</v>
      </c>
      <c t="s" s="157" r="D1614">
        <v>2991</v>
      </c>
      <c t="s" s="157" r="E1614">
        <v>823</v>
      </c>
      <c t="s" s="157" r="F1614">
        <v>2436</v>
      </c>
      <c t="s" s="100" r="G1614">
        <v>825</v>
      </c>
      <c t="s" s="100" r="H1614">
        <v>2432</v>
      </c>
      <c s="100" r="I1614"/>
      <c s="100" r="J1614"/>
      <c s="157" r="K1614">
        <f>(I1614-J1614)/10</f>
        <v>0</v>
      </c>
      <c s="157" r="L1614">
        <v>255</v>
      </c>
      <c s="157" r="M1614"/>
      <c s="157" r="N1614"/>
      <c s="157" r="O1614"/>
    </row>
    <row customHeight="1" r="1615" ht="15.0">
      <c t="s" s="157" r="A1615">
        <v>559</v>
      </c>
      <c s="157" r="B1615">
        <v>91</v>
      </c>
      <c s="157" r="C1615">
        <v>674</v>
      </c>
      <c t="s" s="157" r="D1615">
        <v>2992</v>
      </c>
      <c t="s" s="157" r="E1615">
        <v>830</v>
      </c>
      <c t="s" s="157" r="F1615">
        <v>2438</v>
      </c>
      <c t="s" s="100" r="G1615">
        <v>825</v>
      </c>
      <c t="s" s="100" r="H1615">
        <v>826</v>
      </c>
      <c s="100" r="I1615"/>
      <c s="100" r="J1615"/>
      <c s="157" r="K1615">
        <f>(I1615-J1615)/10</f>
        <v>0</v>
      </c>
      <c s="157" r="L1615">
        <v>255</v>
      </c>
      <c s="157" r="M1615"/>
      <c s="157" r="N1615"/>
      <c s="157" r="O1615"/>
    </row>
    <row customHeight="1" r="1616" ht="15.0">
      <c t="s" s="157" r="A1616">
        <v>559</v>
      </c>
      <c s="157" r="B1616">
        <v>91</v>
      </c>
      <c s="157" r="C1616">
        <v>674</v>
      </c>
      <c t="s" s="157" r="D1616">
        <v>2993</v>
      </c>
      <c t="s" s="157" r="E1616">
        <v>830</v>
      </c>
      <c t="s" s="157" r="F1616">
        <v>2440</v>
      </c>
      <c t="s" s="100" r="G1616">
        <v>825</v>
      </c>
      <c t="s" s="100" r="H1616">
        <v>826</v>
      </c>
      <c s="100" r="I1616"/>
      <c s="100" r="J1616"/>
      <c s="157" r="K1616">
        <f>(I1616-J1616)/10</f>
        <v>0</v>
      </c>
      <c s="157" r="L1616">
        <v>255</v>
      </c>
      <c s="157" r="M1616"/>
      <c s="157" r="N1616"/>
      <c s="157" r="O1616"/>
    </row>
    <row customHeight="1" r="1617" ht="15.0">
      <c t="s" s="157" r="A1617">
        <v>559</v>
      </c>
      <c s="157" r="B1617">
        <v>91</v>
      </c>
      <c s="157" r="C1617">
        <v>674</v>
      </c>
      <c t="s" s="157" r="D1617">
        <v>2994</v>
      </c>
      <c t="s" s="157" r="E1617">
        <v>830</v>
      </c>
      <c t="s" s="157" r="F1617">
        <v>2443</v>
      </c>
      <c t="s" s="100" r="G1617">
        <v>825</v>
      </c>
      <c t="s" s="100" r="H1617">
        <v>980</v>
      </c>
      <c s="100" r="I1617"/>
      <c s="100" r="J1617"/>
      <c s="157" r="K1617">
        <f>(I1617-J1617)/10</f>
        <v>0</v>
      </c>
      <c s="157" r="L1617">
        <v>255</v>
      </c>
      <c s="157" r="M1617"/>
      <c s="157" r="N1617"/>
      <c s="157" r="O1617"/>
    </row>
    <row customHeight="1" r="1618" ht="15.0">
      <c t="s" s="157" r="A1618">
        <v>559</v>
      </c>
      <c s="157" r="B1618">
        <v>91</v>
      </c>
      <c s="157" r="C1618">
        <v>674</v>
      </c>
      <c t="s" s="157" r="D1618">
        <v>2995</v>
      </c>
      <c t="s" s="157" r="E1618">
        <v>830</v>
      </c>
      <c t="s" s="157" r="F1618">
        <v>2446</v>
      </c>
      <c t="s" s="100" r="G1618">
        <v>825</v>
      </c>
      <c t="s" s="100" r="H1618">
        <v>980</v>
      </c>
      <c s="100" r="I1618"/>
      <c s="100" r="J1618"/>
      <c s="157" r="K1618">
        <f>(I1618-J1618)/10</f>
        <v>0</v>
      </c>
      <c s="157" r="L1618">
        <v>255</v>
      </c>
      <c s="157" r="M1618"/>
      <c s="157" r="N1618"/>
      <c s="157" r="O1618"/>
    </row>
    <row customHeight="1" r="1619" ht="15.0">
      <c t="s" s="157" r="A1619">
        <v>559</v>
      </c>
      <c s="157" r="B1619">
        <v>91</v>
      </c>
      <c s="157" r="C1619">
        <v>674</v>
      </c>
      <c t="s" s="157" r="D1619">
        <v>2996</v>
      </c>
      <c t="s" s="157" r="E1619">
        <v>830</v>
      </c>
      <c t="s" s="157" r="F1619">
        <v>2449</v>
      </c>
      <c t="s" s="100" r="G1619">
        <v>825</v>
      </c>
      <c t="s" s="100" r="H1619">
        <v>980</v>
      </c>
      <c s="100" r="I1619"/>
      <c s="100" r="J1619"/>
      <c s="157" r="K1619">
        <f>(I1619-J1619)/10</f>
        <v>0</v>
      </c>
      <c s="157" r="L1619">
        <v>255</v>
      </c>
      <c s="157" r="M1619"/>
      <c s="157" r="N1619"/>
      <c s="157" r="O1619"/>
    </row>
    <row customHeight="1" r="1620" ht="15.0">
      <c t="s" s="157" r="A1620">
        <v>559</v>
      </c>
      <c s="157" r="B1620">
        <v>91</v>
      </c>
      <c s="157" r="C1620">
        <v>674</v>
      </c>
      <c t="s" s="157" r="D1620">
        <v>2997</v>
      </c>
      <c t="s" s="157" r="E1620">
        <v>830</v>
      </c>
      <c t="s" s="157" r="F1620">
        <v>2451</v>
      </c>
      <c t="s" s="100" r="G1620">
        <v>825</v>
      </c>
      <c t="s" s="100" r="H1620">
        <v>2005</v>
      </c>
      <c s="100" r="I1620"/>
      <c s="100" r="J1620"/>
      <c s="157" r="K1620">
        <f>(I1620-J1620)/10</f>
        <v>0</v>
      </c>
      <c s="157" r="L1620">
        <v>0</v>
      </c>
      <c s="157" r="M1620"/>
      <c s="157" r="N1620"/>
      <c s="157" r="O1620"/>
    </row>
    <row customHeight="1" r="1621" ht="15.0">
      <c t="s" s="157" r="A1621">
        <v>559</v>
      </c>
      <c s="157" r="B1621">
        <v>91</v>
      </c>
      <c s="157" r="C1621">
        <v>674</v>
      </c>
      <c t="s" s="157" r="D1621">
        <v>2998</v>
      </c>
      <c t="s" s="157" r="E1621">
        <v>830</v>
      </c>
      <c t="s" s="157" r="F1621">
        <v>2453</v>
      </c>
      <c t="s" s="100" r="G1621">
        <v>825</v>
      </c>
      <c t="s" s="100" r="H1621">
        <v>826</v>
      </c>
      <c s="100" r="I1621"/>
      <c s="100" r="J1621"/>
      <c s="157" r="K1621">
        <f>(I1621-J1621)/10</f>
        <v>0</v>
      </c>
      <c s="157" r="L1621">
        <v>255</v>
      </c>
      <c s="157" r="M1621"/>
      <c s="157" r="N1621"/>
      <c s="157" r="O1621"/>
    </row>
    <row customHeight="1" r="1622" ht="15.0">
      <c t="s" s="157" r="A1622">
        <v>559</v>
      </c>
      <c s="157" r="B1622">
        <v>91</v>
      </c>
      <c s="157" r="C1622">
        <v>674</v>
      </c>
      <c t="s" s="157" r="D1622">
        <v>2999</v>
      </c>
      <c t="s" s="157" r="E1622">
        <v>830</v>
      </c>
      <c t="s" s="157" r="F1622">
        <v>2453</v>
      </c>
      <c t="s" s="100" r="G1622">
        <v>825</v>
      </c>
      <c t="s" s="100" r="H1622">
        <v>826</v>
      </c>
      <c s="100" r="I1622"/>
      <c s="100" r="J1622"/>
      <c s="157" r="K1622">
        <f>(I1622-J1622)/10</f>
        <v>0</v>
      </c>
      <c s="157" r="L1622">
        <v>255</v>
      </c>
      <c s="157" r="M1622"/>
      <c s="157" r="N1622"/>
      <c s="157" r="O1622"/>
    </row>
    <row customHeight="1" r="1623" ht="15.0">
      <c t="s" s="157" r="A1623">
        <v>559</v>
      </c>
      <c s="157" r="B1623">
        <v>91</v>
      </c>
      <c s="157" r="C1623">
        <v>674</v>
      </c>
      <c t="s" s="157" r="D1623">
        <v>3000</v>
      </c>
      <c t="s" s="157" r="E1623">
        <v>830</v>
      </c>
      <c t="s" s="157" r="F1623">
        <v>2456</v>
      </c>
      <c t="s" s="100" r="G1623">
        <v>2457</v>
      </c>
      <c t="s" s="100" r="H1623">
        <v>980</v>
      </c>
      <c s="100" r="I1623"/>
      <c s="100" r="J1623"/>
      <c s="157" r="K1623">
        <f>(I1623-J1623)/10</f>
        <v>0</v>
      </c>
      <c s="157" r="L1623">
        <v>255</v>
      </c>
      <c s="157" r="M1623"/>
      <c s="157" r="N1623"/>
      <c s="157" r="O1623"/>
    </row>
    <row customHeight="1" r="1624" ht="15.0">
      <c t="s" s="157" r="A1624">
        <v>559</v>
      </c>
      <c s="157" r="B1624">
        <v>91</v>
      </c>
      <c s="157" r="C1624">
        <v>674</v>
      </c>
      <c t="s" s="157" r="D1624">
        <v>3001</v>
      </c>
      <c t="s" s="157" r="E1624">
        <v>830</v>
      </c>
      <c t="s" s="157" r="F1624">
        <v>2459</v>
      </c>
      <c t="s" s="100" r="G1624">
        <v>825</v>
      </c>
      <c t="s" s="100" r="H1624">
        <v>2460</v>
      </c>
      <c s="100" r="I1624"/>
      <c s="100" r="J1624"/>
      <c s="157" r="K1624">
        <f>(I1624-J1624)/10</f>
        <v>0</v>
      </c>
      <c s="157" r="L1624">
        <v>0</v>
      </c>
      <c s="157" r="M1624"/>
      <c s="157" r="N1624"/>
      <c s="157" r="O1624"/>
    </row>
    <row customHeight="1" r="1625" ht="15.0">
      <c t="s" s="157" r="A1625">
        <v>559</v>
      </c>
      <c s="157" r="B1625">
        <v>91</v>
      </c>
      <c s="157" r="C1625">
        <v>674</v>
      </c>
      <c t="s" s="157" r="D1625">
        <v>3002</v>
      </c>
      <c t="s" s="157" r="E1625">
        <v>830</v>
      </c>
      <c t="s" s="157" r="F1625">
        <v>2462</v>
      </c>
      <c t="s" s="100" r="G1625">
        <v>825</v>
      </c>
      <c t="s" s="100" r="H1625">
        <v>2005</v>
      </c>
      <c s="100" r="I1625"/>
      <c s="100" r="J1625"/>
      <c s="157" r="K1625">
        <f>(I1625-J1625)/10</f>
        <v>0</v>
      </c>
      <c s="157" r="L1625">
        <v>0</v>
      </c>
      <c s="157" r="M1625"/>
      <c s="157" r="N1625"/>
      <c s="157" r="O1625"/>
    </row>
    <row customHeight="1" r="1626" ht="15.0">
      <c t="s" s="157" r="A1626">
        <v>559</v>
      </c>
      <c s="157" r="B1626">
        <v>91</v>
      </c>
      <c s="157" r="C1626">
        <v>674</v>
      </c>
      <c t="s" s="157" r="D1626">
        <v>3003</v>
      </c>
      <c t="s" s="157" r="E1626">
        <v>830</v>
      </c>
      <c t="s" s="157" r="F1626">
        <v>2464</v>
      </c>
      <c t="s" s="100" r="G1626">
        <v>825</v>
      </c>
      <c t="s" s="100" r="H1626">
        <v>2465</v>
      </c>
      <c s="100" r="I1626"/>
      <c s="100" r="J1626"/>
      <c s="157" r="K1626">
        <f>(I1626-J1626)/10</f>
        <v>0</v>
      </c>
      <c s="157" r="L1626">
        <v>0</v>
      </c>
      <c s="157" r="M1626"/>
      <c s="157" r="N1626"/>
      <c s="157" r="O1626"/>
    </row>
    <row customHeight="1" r="1627" ht="15.0">
      <c t="s" s="157" r="A1627">
        <v>559</v>
      </c>
      <c s="157" r="B1627">
        <v>91</v>
      </c>
      <c s="157" r="C1627">
        <v>674</v>
      </c>
      <c t="s" s="157" r="D1627">
        <v>3004</v>
      </c>
      <c t="s" s="157" r="E1627">
        <v>830</v>
      </c>
      <c t="s" s="157" r="F1627">
        <v>2467</v>
      </c>
      <c t="s" s="100" r="G1627">
        <v>825</v>
      </c>
      <c t="s" s="100" r="H1627">
        <v>826</v>
      </c>
      <c s="100" r="I1627"/>
      <c s="100" r="J1627"/>
      <c s="157" r="K1627">
        <f>(I1627-J1627)/10</f>
        <v>0</v>
      </c>
      <c s="157" r="L1627">
        <v>255</v>
      </c>
      <c s="157" r="M1627"/>
      <c s="157" r="N1627"/>
      <c s="157" r="O1627"/>
    </row>
    <row customHeight="1" r="1628" ht="15.0">
      <c t="s" s="157" r="A1628">
        <v>559</v>
      </c>
      <c s="157" r="B1628">
        <v>91</v>
      </c>
      <c s="157" r="C1628">
        <v>674</v>
      </c>
      <c t="s" s="157" r="D1628">
        <v>3005</v>
      </c>
      <c t="s" s="157" r="E1628">
        <v>830</v>
      </c>
      <c t="s" s="157" r="F1628">
        <v>2469</v>
      </c>
      <c t="s" s="100" r="G1628">
        <v>2457</v>
      </c>
      <c t="s" s="100" r="H1628">
        <v>980</v>
      </c>
      <c s="100" r="I1628"/>
      <c s="100" r="J1628"/>
      <c s="157" r="K1628">
        <f>(I1628-J1628)/10</f>
        <v>0</v>
      </c>
      <c s="157" r="L1628">
        <v>255</v>
      </c>
      <c s="157" r="M1628"/>
      <c s="157" r="N1628"/>
      <c s="157" r="O1628"/>
    </row>
    <row customHeight="1" r="1629" ht="15.0">
      <c t="s" s="157" r="A1629">
        <v>559</v>
      </c>
      <c s="157" r="B1629">
        <v>91</v>
      </c>
      <c s="157" r="C1629">
        <v>674</v>
      </c>
      <c t="s" s="157" r="D1629">
        <v>3006</v>
      </c>
      <c t="s" s="157" r="E1629">
        <v>830</v>
      </c>
      <c t="s" s="157" r="F1629">
        <v>2471</v>
      </c>
      <c t="s" s="100" r="G1629">
        <v>825</v>
      </c>
      <c t="s" s="100" r="H1629">
        <v>2005</v>
      </c>
      <c s="100" r="I1629"/>
      <c s="100" r="J1629"/>
      <c s="157" r="K1629">
        <f>(I1629-J1629)/10</f>
        <v>0</v>
      </c>
      <c s="157" r="L1629">
        <v>255</v>
      </c>
      <c s="157" r="M1629"/>
      <c s="157" r="N1629"/>
      <c s="157" r="O1629"/>
    </row>
    <row customHeight="1" r="1630" ht="15.0">
      <c t="s" s="157" r="A1630">
        <v>559</v>
      </c>
      <c s="157" r="B1630">
        <v>91</v>
      </c>
      <c s="157" r="C1630">
        <v>674</v>
      </c>
      <c t="s" s="157" r="D1630">
        <v>3007</v>
      </c>
      <c t="s" s="157" r="E1630">
        <v>830</v>
      </c>
      <c t="s" s="157" r="F1630">
        <v>2473</v>
      </c>
      <c t="s" s="100" r="G1630">
        <v>825</v>
      </c>
      <c t="s" s="100" r="H1630">
        <v>2474</v>
      </c>
      <c s="100" r="I1630"/>
      <c s="100" r="J1630"/>
      <c s="157" r="K1630">
        <f>(I1630-J1630)/10</f>
        <v>0</v>
      </c>
      <c s="157" r="L1630">
        <v>255</v>
      </c>
      <c s="157" r="M1630"/>
      <c s="157" r="N1630"/>
      <c s="157" r="O1630"/>
    </row>
    <row customHeight="1" r="1631" ht="15.0">
      <c t="s" s="157" r="A1631">
        <v>559</v>
      </c>
      <c s="157" r="B1631">
        <v>91</v>
      </c>
      <c s="157" r="C1631">
        <v>674</v>
      </c>
      <c t="s" s="157" r="D1631">
        <v>3008</v>
      </c>
      <c t="s" s="157" r="E1631">
        <v>830</v>
      </c>
      <c t="s" s="157" r="F1631">
        <v>2473</v>
      </c>
      <c t="s" s="100" r="G1631">
        <v>825</v>
      </c>
      <c t="s" s="100" r="H1631">
        <v>2474</v>
      </c>
      <c s="100" r="I1631"/>
      <c s="100" r="J1631"/>
      <c s="157" r="K1631">
        <f>(I1631-J1631)/10</f>
        <v>0</v>
      </c>
      <c s="157" r="L1631">
        <v>255</v>
      </c>
      <c s="157" r="M1631"/>
      <c s="157" r="N1631"/>
      <c s="157" r="O1631"/>
    </row>
    <row customHeight="1" r="1632" ht="15.0">
      <c t="s" s="157" r="A1632">
        <v>559</v>
      </c>
      <c s="157" r="B1632">
        <v>91</v>
      </c>
      <c s="157" r="C1632">
        <v>674</v>
      </c>
      <c t="s" s="157" r="D1632">
        <v>3009</v>
      </c>
      <c t="s" s="157" r="E1632">
        <v>830</v>
      </c>
      <c t="s" s="157" r="F1632">
        <v>2477</v>
      </c>
      <c t="s" s="100" r="G1632">
        <v>825</v>
      </c>
      <c t="s" s="100" r="H1632">
        <v>980</v>
      </c>
      <c s="100" r="I1632"/>
      <c s="100" r="J1632"/>
      <c s="157" r="K1632">
        <f>(I1632-J1632)/10</f>
        <v>0</v>
      </c>
      <c s="157" r="L1632">
        <v>255</v>
      </c>
      <c s="157" r="M1632"/>
      <c s="157" r="N1632"/>
      <c s="157" r="O1632"/>
    </row>
    <row customHeight="1" r="1633" ht="15.0">
      <c t="s" s="157" r="A1633">
        <v>559</v>
      </c>
      <c s="157" r="B1633">
        <v>91</v>
      </c>
      <c s="157" r="C1633">
        <v>674</v>
      </c>
      <c t="s" s="157" r="D1633">
        <v>3010</v>
      </c>
      <c t="s" s="157" r="E1633">
        <v>830</v>
      </c>
      <c t="s" s="157" r="F1633">
        <v>2479</v>
      </c>
      <c t="s" s="100" r="G1633">
        <v>825</v>
      </c>
      <c t="s" s="100" r="H1633">
        <v>826</v>
      </c>
      <c s="100" r="I1633"/>
      <c s="100" r="J1633"/>
      <c s="157" r="K1633">
        <f>(I1633-J1633)/10</f>
        <v>0</v>
      </c>
      <c s="157" r="L1633">
        <v>0</v>
      </c>
      <c s="157" r="M1633"/>
      <c s="157" r="N1633"/>
      <c s="157" r="O1633"/>
    </row>
    <row customHeight="1" r="1634" ht="15.0">
      <c t="s" s="157" r="A1634">
        <v>559</v>
      </c>
      <c s="157" r="B1634">
        <v>91</v>
      </c>
      <c s="157" r="C1634">
        <v>674</v>
      </c>
      <c t="s" s="157" r="D1634">
        <v>3011</v>
      </c>
      <c t="s" s="157" r="E1634">
        <v>830</v>
      </c>
      <c t="s" s="157" r="F1634">
        <v>2481</v>
      </c>
      <c t="s" s="100" r="G1634">
        <v>825</v>
      </c>
      <c t="s" s="100" r="H1634">
        <v>826</v>
      </c>
      <c s="100" r="I1634"/>
      <c s="100" r="J1634"/>
      <c s="157" r="K1634">
        <f>(I1634-J1634)/10</f>
        <v>0</v>
      </c>
      <c s="157" r="L1634">
        <v>255</v>
      </c>
      <c s="157" r="M1634"/>
      <c s="157" r="N1634"/>
      <c s="157" r="O1634"/>
    </row>
    <row customHeight="1" r="1635" ht="15.0">
      <c s="157" r="A1635"/>
      <c s="157" r="B1635"/>
      <c s="157" r="C1635"/>
      <c s="157" r="D1635"/>
      <c s="157" r="E1635"/>
      <c s="157" r="F1635"/>
      <c s="100" r="G1635"/>
      <c s="100" r="H1635"/>
      <c s="100" r="I1635"/>
      <c s="100" r="J1635"/>
      <c s="157" r="K1635">
        <f>(I1635-J1635)/10</f>
        <v>0</v>
      </c>
      <c s="157" r="L1635"/>
      <c s="157" r="M1635"/>
      <c s="157" r="N1635"/>
      <c s="157" r="O1635"/>
    </row>
    <row customHeight="1" r="1636" ht="15.0">
      <c t="s" s="157" r="A1636">
        <v>559</v>
      </c>
      <c s="157" r="B1636">
        <v>92</v>
      </c>
      <c s="157" r="C1636">
        <v>675</v>
      </c>
      <c t="s" s="157" r="D1636">
        <v>3012</v>
      </c>
      <c t="s" s="157" r="E1636">
        <v>823</v>
      </c>
      <c t="s" s="157" r="F1636">
        <v>2488</v>
      </c>
      <c t="s" s="100" r="G1636">
        <v>889</v>
      </c>
      <c t="s" s="100" r="H1636">
        <v>890</v>
      </c>
      <c s="100" r="I1636"/>
      <c s="100" r="J1636"/>
      <c s="157" r="K1636">
        <f>(I1636-J1636)/10</f>
        <v>0</v>
      </c>
      <c s="157" r="L1636">
        <v>255</v>
      </c>
      <c s="157" r="M1636"/>
      <c s="157" r="N1636"/>
      <c s="157" r="O1636"/>
    </row>
    <row customHeight="1" r="1637" ht="15.0">
      <c t="s" s="157" r="A1637">
        <v>559</v>
      </c>
      <c s="157" r="B1637">
        <v>92</v>
      </c>
      <c s="157" r="C1637">
        <v>675</v>
      </c>
      <c t="s" s="157" r="D1637">
        <v>3013</v>
      </c>
      <c t="s" s="157" r="E1637">
        <v>830</v>
      </c>
      <c t="s" s="157" r="F1637">
        <v>2492</v>
      </c>
      <c t="s" s="100" r="G1637">
        <v>825</v>
      </c>
      <c t="s" s="100" r="H1637">
        <v>2005</v>
      </c>
      <c s="100" r="I1637"/>
      <c s="100" r="J1637"/>
      <c s="157" r="K1637">
        <f>(I1637-J1637)/10</f>
        <v>0</v>
      </c>
      <c s="157" r="L1637">
        <v>255</v>
      </c>
      <c s="157" r="M1637"/>
      <c s="157" r="N1637"/>
      <c s="157" r="O1637"/>
    </row>
    <row customHeight="1" r="1638" ht="15.0">
      <c t="s" s="157" r="A1638">
        <v>559</v>
      </c>
      <c s="157" r="B1638">
        <v>92</v>
      </c>
      <c s="157" r="C1638">
        <v>675</v>
      </c>
      <c t="s" s="157" r="D1638">
        <v>3014</v>
      </c>
      <c t="s" s="157" r="E1638">
        <v>830</v>
      </c>
      <c t="s" s="157" r="F1638">
        <v>2494</v>
      </c>
      <c t="s" s="100" r="G1638">
        <v>825</v>
      </c>
      <c t="s" s="100" r="H1638">
        <v>826</v>
      </c>
      <c s="100" r="I1638"/>
      <c s="100" r="J1638"/>
      <c s="157" r="K1638">
        <f>(I1638-J1638)/10</f>
        <v>0</v>
      </c>
      <c s="157" r="L1638">
        <v>255</v>
      </c>
      <c s="157" r="M1638"/>
      <c s="157" r="N1638"/>
      <c s="157" r="O1638"/>
    </row>
    <row customHeight="1" r="1639" ht="15.0">
      <c t="s" s="157" r="A1639">
        <v>559</v>
      </c>
      <c s="157" r="B1639">
        <v>92</v>
      </c>
      <c s="157" r="C1639">
        <v>675</v>
      </c>
      <c t="s" s="157" r="D1639">
        <v>3015</v>
      </c>
      <c t="s" s="157" r="E1639">
        <v>830</v>
      </c>
      <c t="s" s="157" r="F1639">
        <v>2496</v>
      </c>
      <c t="s" s="100" r="G1639">
        <v>825</v>
      </c>
      <c t="s" s="100" r="H1639">
        <v>980</v>
      </c>
      <c s="100" r="I1639"/>
      <c s="100" r="J1639"/>
      <c s="157" r="K1639">
        <f>(I1639-J1639)/10</f>
        <v>0</v>
      </c>
      <c s="157" r="L1639">
        <v>255</v>
      </c>
      <c s="157" r="M1639"/>
      <c s="157" r="N1639"/>
      <c s="157" r="O1639"/>
    </row>
    <row customHeight="1" r="1640" ht="15.0">
      <c t="s" s="157" r="A1640">
        <v>559</v>
      </c>
      <c s="157" r="B1640">
        <v>92</v>
      </c>
      <c s="157" r="C1640">
        <v>675</v>
      </c>
      <c t="s" s="157" r="D1640">
        <v>3016</v>
      </c>
      <c t="s" s="157" r="E1640">
        <v>830</v>
      </c>
      <c t="s" s="157" r="F1640">
        <v>2498</v>
      </c>
      <c t="s" s="100" r="G1640">
        <v>825</v>
      </c>
      <c t="s" s="100" r="H1640">
        <v>890</v>
      </c>
      <c s="100" r="I1640"/>
      <c s="100" r="J1640"/>
      <c s="157" r="K1640">
        <f>(I1640-J1640)/10</f>
        <v>0</v>
      </c>
      <c s="157" r="L1640">
        <v>255</v>
      </c>
      <c s="157" r="M1640"/>
      <c s="157" r="N1640"/>
      <c s="157" r="O1640"/>
    </row>
    <row customHeight="1" r="1641" ht="15.0">
      <c t="s" s="157" r="A1641">
        <v>559</v>
      </c>
      <c s="157" r="B1641">
        <v>92</v>
      </c>
      <c s="157" r="C1641">
        <v>675</v>
      </c>
      <c t="s" s="157" r="D1641">
        <v>3017</v>
      </c>
      <c t="s" s="157" r="E1641">
        <v>830</v>
      </c>
      <c t="s" s="157" r="F1641">
        <v>2500</v>
      </c>
      <c t="s" s="100" r="G1641">
        <v>825</v>
      </c>
      <c t="s" s="100" r="H1641">
        <v>889</v>
      </c>
      <c s="100" r="I1641"/>
      <c s="100" r="J1641"/>
      <c s="157" r="K1641">
        <f>(I1641-J1641)/10</f>
        <v>0</v>
      </c>
      <c s="157" r="L1641">
        <v>0</v>
      </c>
      <c s="157" r="M1641"/>
      <c s="157" r="N1641"/>
      <c s="157" r="O1641"/>
    </row>
    <row customHeight="1" r="1642" ht="15.0">
      <c t="s" s="157" r="A1642">
        <v>559</v>
      </c>
      <c s="157" r="B1642">
        <v>92</v>
      </c>
      <c s="157" r="C1642">
        <v>675</v>
      </c>
      <c t="s" s="157" r="D1642">
        <v>3018</v>
      </c>
      <c t="s" s="157" r="E1642">
        <v>830</v>
      </c>
      <c t="s" s="157" r="F1642">
        <v>2512</v>
      </c>
      <c t="s" s="100" r="G1642">
        <v>825</v>
      </c>
      <c t="s" s="100" r="H1642">
        <v>2513</v>
      </c>
      <c s="100" r="I1642"/>
      <c s="100" r="J1642"/>
      <c s="157" r="K1642">
        <f>(I1642-J1642)/10</f>
        <v>0</v>
      </c>
      <c s="157" r="L1642">
        <v>0</v>
      </c>
      <c s="157" r="M1642"/>
      <c s="157" r="N1642"/>
      <c s="157" r="O1642"/>
    </row>
    <row customHeight="1" r="1643" ht="15.0">
      <c t="s" s="157" r="A1643">
        <v>559</v>
      </c>
      <c s="157" r="B1643">
        <v>92</v>
      </c>
      <c s="157" r="C1643">
        <v>675</v>
      </c>
      <c t="s" s="157" r="D1643">
        <v>3019</v>
      </c>
      <c t="s" s="157" r="E1643">
        <v>830</v>
      </c>
      <c t="s" s="157" r="F1643">
        <v>2515</v>
      </c>
      <c t="s" s="100" r="G1643">
        <v>825</v>
      </c>
      <c t="s" s="100" r="H1643">
        <v>1971</v>
      </c>
      <c s="100" r="I1643"/>
      <c s="100" r="J1643"/>
      <c s="157" r="K1643">
        <f>(I1643-J1643)/10</f>
        <v>0</v>
      </c>
      <c s="157" r="L1643">
        <v>255</v>
      </c>
      <c s="157" r="M1643"/>
      <c s="157" r="N1643"/>
      <c s="157" r="O1643"/>
    </row>
    <row customHeight="1" r="1644" ht="15.0">
      <c t="s" s="157" r="A1644">
        <v>559</v>
      </c>
      <c s="157" r="B1644">
        <v>92</v>
      </c>
      <c s="157" r="C1644">
        <v>675</v>
      </c>
      <c t="s" s="157" r="D1644">
        <v>3020</v>
      </c>
      <c t="s" s="157" r="E1644">
        <v>830</v>
      </c>
      <c t="s" s="157" r="F1644">
        <v>2517</v>
      </c>
      <c t="s" s="100" r="G1644">
        <v>825</v>
      </c>
      <c t="s" s="100" r="H1644">
        <v>826</v>
      </c>
      <c s="100" r="I1644"/>
      <c s="100" r="J1644"/>
      <c s="157" r="K1644">
        <f>(I1644-J1644)/10</f>
        <v>0</v>
      </c>
      <c s="157" r="L1644">
        <v>255</v>
      </c>
      <c s="157" r="M1644"/>
      <c s="157" r="N1644"/>
      <c s="157" r="O1644"/>
    </row>
    <row customHeight="1" r="1645" ht="15.0">
      <c t="s" s="157" r="A1645">
        <v>559</v>
      </c>
      <c s="157" r="B1645">
        <v>92</v>
      </c>
      <c s="157" r="C1645">
        <v>675</v>
      </c>
      <c t="s" s="157" r="D1645">
        <v>3021</v>
      </c>
      <c t="s" s="157" r="E1645">
        <v>830</v>
      </c>
      <c t="s" s="157" r="F1645">
        <v>2519</v>
      </c>
      <c t="s" s="100" r="G1645">
        <v>825</v>
      </c>
      <c t="s" s="100" r="H1645">
        <v>980</v>
      </c>
      <c s="100" r="I1645"/>
      <c s="100" r="J1645"/>
      <c s="157" r="K1645">
        <f>(I1645-J1645)/10</f>
        <v>0</v>
      </c>
      <c s="157" r="L1645">
        <v>255</v>
      </c>
      <c s="157" r="M1645"/>
      <c s="157" r="N1645"/>
      <c s="157" r="O1645"/>
    </row>
    <row customHeight="1" r="1646" ht="15.0">
      <c t="s" s="157" r="A1646">
        <v>559</v>
      </c>
      <c s="157" r="B1646">
        <v>92</v>
      </c>
      <c s="157" r="C1646">
        <v>675</v>
      </c>
      <c t="s" s="157" r="D1646">
        <v>3022</v>
      </c>
      <c t="s" s="157" r="E1646">
        <v>830</v>
      </c>
      <c t="s" s="157" r="F1646">
        <v>2521</v>
      </c>
      <c t="s" s="100" r="G1646">
        <v>825</v>
      </c>
      <c t="s" s="100" r="H1646">
        <v>980</v>
      </c>
      <c s="100" r="I1646"/>
      <c s="100" r="J1646"/>
      <c s="157" r="K1646">
        <f>(I1646-J1646)/10</f>
        <v>0</v>
      </c>
      <c s="157" r="L1646">
        <v>255</v>
      </c>
      <c s="157" r="M1646"/>
      <c s="157" r="N1646"/>
      <c s="157" r="O1646"/>
    </row>
    <row customHeight="1" r="1647" ht="15.0">
      <c t="s" s="157" r="A1647">
        <v>559</v>
      </c>
      <c s="157" r="B1647">
        <v>92</v>
      </c>
      <c s="157" r="C1647">
        <v>675</v>
      </c>
      <c t="s" s="157" r="D1647">
        <v>3023</v>
      </c>
      <c t="s" s="157" r="E1647">
        <v>830</v>
      </c>
      <c t="s" s="157" r="F1647">
        <v>2527</v>
      </c>
      <c t="s" s="100" r="G1647">
        <v>1402</v>
      </c>
      <c t="s" s="100" r="H1647">
        <v>980</v>
      </c>
      <c s="100" r="I1647"/>
      <c s="100" r="J1647"/>
      <c s="157" r="K1647">
        <f>(I1647-J1647)/10</f>
        <v>0</v>
      </c>
      <c s="157" r="L1647">
        <v>255</v>
      </c>
      <c s="157" r="M1647"/>
      <c s="157" r="N1647"/>
      <c s="157" r="O1647"/>
    </row>
    <row customHeight="1" r="1648" ht="15.0">
      <c s="157" r="A1648"/>
      <c s="157" r="B1648"/>
      <c s="157" r="C1648"/>
      <c s="157" r="D1648"/>
      <c s="157" r="E1648"/>
      <c s="157" r="F1648"/>
      <c s="100" r="G1648"/>
      <c s="100" r="H1648"/>
      <c s="100" r="I1648"/>
      <c s="100" r="J1648"/>
      <c s="157" r="K1648">
        <f>(I1648-J1648)/10</f>
        <v>0</v>
      </c>
      <c s="157" r="L1648"/>
      <c s="157" r="M1648"/>
      <c s="157" r="N1648"/>
      <c s="157" r="O1648"/>
    </row>
    <row customHeight="1" r="1649" ht="15.0">
      <c t="s" s="157" r="A1649">
        <v>582</v>
      </c>
      <c s="157" r="B1649">
        <v>93</v>
      </c>
      <c s="157" r="C1649">
        <v>743</v>
      </c>
      <c t="s" s="157" r="D1649">
        <v>3024</v>
      </c>
      <c t="s" s="157" r="E1649">
        <v>823</v>
      </c>
      <c t="s" s="157" r="F1649">
        <v>2419</v>
      </c>
      <c t="s" s="100" r="G1649">
        <v>825</v>
      </c>
      <c t="s" s="100" r="H1649">
        <v>826</v>
      </c>
      <c s="100" r="I1649"/>
      <c s="100" r="J1649"/>
      <c s="157" r="K1649">
        <f>(I1649-J1649)/10</f>
        <v>0</v>
      </c>
      <c s="157" r="L1649">
        <v>0</v>
      </c>
      <c s="157" r="M1649"/>
      <c s="157" r="N1649"/>
      <c s="157" r="O1649"/>
    </row>
    <row customHeight="1" r="1650" ht="15.0">
      <c t="s" s="157" r="A1650">
        <v>582</v>
      </c>
      <c s="157" r="B1650">
        <v>93</v>
      </c>
      <c s="157" r="C1650">
        <v>743</v>
      </c>
      <c t="s" s="157" r="D1650">
        <v>3025</v>
      </c>
      <c t="s" s="157" r="E1650">
        <v>823</v>
      </c>
      <c t="s" s="157" r="F1650">
        <v>2421</v>
      </c>
      <c t="s" s="100" r="G1650">
        <v>825</v>
      </c>
      <c t="s" s="100" r="H1650">
        <v>826</v>
      </c>
      <c s="100" r="I1650"/>
      <c s="100" r="J1650"/>
      <c s="157" r="K1650">
        <f>(I1650-J1650)/10</f>
        <v>0</v>
      </c>
      <c s="157" r="L1650">
        <v>0</v>
      </c>
      <c s="157" r="M1650"/>
      <c s="157" r="N1650"/>
      <c s="157" r="O1650"/>
    </row>
    <row customHeight="1" r="1651" ht="15.0">
      <c t="s" s="157" r="A1651">
        <v>582</v>
      </c>
      <c s="157" r="B1651">
        <v>93</v>
      </c>
      <c s="157" r="C1651">
        <v>743</v>
      </c>
      <c t="s" s="157" r="D1651">
        <v>3026</v>
      </c>
      <c t="s" s="157" r="E1651">
        <v>823</v>
      </c>
      <c t="s" s="157" r="F1651">
        <v>2423</v>
      </c>
      <c t="s" s="100" r="G1651">
        <v>825</v>
      </c>
      <c t="s" s="100" r="H1651">
        <v>826</v>
      </c>
      <c s="100" r="I1651"/>
      <c s="100" r="J1651"/>
      <c s="157" r="K1651">
        <f>(I1651-J1651)/10</f>
        <v>0</v>
      </c>
      <c s="157" r="L1651">
        <v>0</v>
      </c>
      <c s="157" r="M1651"/>
      <c s="157" r="N1651"/>
      <c s="157" r="O1651"/>
    </row>
    <row customHeight="1" r="1652" ht="15.0">
      <c t="s" s="157" r="A1652">
        <v>582</v>
      </c>
      <c s="157" r="B1652">
        <v>93</v>
      </c>
      <c s="157" r="C1652">
        <v>743</v>
      </c>
      <c t="s" s="157" r="D1652">
        <v>3027</v>
      </c>
      <c t="s" s="157" r="E1652">
        <v>823</v>
      </c>
      <c t="s" s="157" r="F1652">
        <v>2425</v>
      </c>
      <c t="s" s="100" r="G1652">
        <v>825</v>
      </c>
      <c t="s" s="100" r="H1652">
        <v>826</v>
      </c>
      <c s="100" r="I1652"/>
      <c s="100" r="J1652"/>
      <c s="157" r="K1652">
        <f>(I1652-J1652)/10</f>
        <v>0</v>
      </c>
      <c s="157" r="L1652">
        <v>0</v>
      </c>
      <c s="157" r="M1652"/>
      <c s="157" r="N1652"/>
      <c s="157" r="O1652"/>
    </row>
    <row customHeight="1" r="1653" ht="15.0">
      <c t="s" s="157" r="A1653">
        <v>582</v>
      </c>
      <c s="157" r="B1653">
        <v>93</v>
      </c>
      <c s="157" r="C1653">
        <v>743</v>
      </c>
      <c t="s" s="157" r="D1653">
        <v>3028</v>
      </c>
      <c t="s" s="157" r="E1653">
        <v>830</v>
      </c>
      <c t="s" s="157" r="F1653">
        <v>2419</v>
      </c>
      <c t="s" s="100" r="G1653">
        <v>825</v>
      </c>
      <c t="s" s="100" r="H1653">
        <v>826</v>
      </c>
      <c s="100" r="I1653"/>
      <c s="100" r="J1653"/>
      <c s="157" r="K1653">
        <f>(I1653-J1653)/10</f>
        <v>0</v>
      </c>
      <c s="157" r="L1653">
        <v>0</v>
      </c>
      <c s="157" r="M1653"/>
      <c s="157" r="N1653"/>
      <c s="157" r="O1653"/>
    </row>
    <row customHeight="1" r="1654" ht="15.0">
      <c t="s" s="157" r="A1654">
        <v>582</v>
      </c>
      <c s="157" r="B1654">
        <v>93</v>
      </c>
      <c s="157" r="C1654">
        <v>743</v>
      </c>
      <c t="s" s="157" r="D1654">
        <v>3029</v>
      </c>
      <c t="s" s="157" r="E1654">
        <v>830</v>
      </c>
      <c t="s" s="157" r="F1654">
        <v>2421</v>
      </c>
      <c t="s" s="100" r="G1654">
        <v>825</v>
      </c>
      <c t="s" s="100" r="H1654">
        <v>826</v>
      </c>
      <c s="100" r="I1654"/>
      <c s="100" r="J1654"/>
      <c s="157" r="K1654">
        <f>(I1654-J1654)/10</f>
        <v>0</v>
      </c>
      <c s="157" r="L1654">
        <v>0</v>
      </c>
      <c s="157" r="M1654"/>
      <c s="157" r="N1654"/>
      <c s="157" r="O1654"/>
    </row>
    <row customHeight="1" r="1655" ht="15.0">
      <c t="s" s="157" r="A1655">
        <v>582</v>
      </c>
      <c s="157" r="B1655">
        <v>93</v>
      </c>
      <c s="157" r="C1655">
        <v>743</v>
      </c>
      <c t="s" s="157" r="D1655">
        <v>3030</v>
      </c>
      <c t="s" s="157" r="E1655">
        <v>830</v>
      </c>
      <c t="s" s="157" r="F1655">
        <v>2423</v>
      </c>
      <c t="s" s="100" r="G1655">
        <v>825</v>
      </c>
      <c t="s" s="100" r="H1655">
        <v>826</v>
      </c>
      <c s="100" r="I1655"/>
      <c s="100" r="J1655"/>
      <c s="157" r="K1655">
        <f>(I1655-J1655)/10</f>
        <v>0</v>
      </c>
      <c s="157" r="L1655">
        <v>0</v>
      </c>
      <c s="157" r="M1655"/>
      <c s="157" r="N1655"/>
      <c s="157" r="O1655"/>
    </row>
    <row customHeight="1" r="1656" ht="15.0">
      <c t="s" s="157" r="A1656">
        <v>582</v>
      </c>
      <c s="157" r="B1656">
        <v>93</v>
      </c>
      <c s="157" r="C1656">
        <v>743</v>
      </c>
      <c t="s" s="157" r="D1656">
        <v>3031</v>
      </c>
      <c t="s" s="157" r="E1656">
        <v>830</v>
      </c>
      <c t="s" s="157" r="F1656">
        <v>2425</v>
      </c>
      <c t="s" s="100" r="G1656">
        <v>825</v>
      </c>
      <c t="s" s="100" r="H1656">
        <v>826</v>
      </c>
      <c s="100" r="I1656"/>
      <c s="100" r="J1656"/>
      <c s="157" r="K1656">
        <f>(I1656-J1656)/10</f>
        <v>0</v>
      </c>
      <c s="157" r="L1656">
        <v>0</v>
      </c>
      <c s="157" r="M1656"/>
      <c s="157" r="N1656"/>
      <c s="157" r="O1656"/>
    </row>
    <row customHeight="1" r="1657" ht="15.0">
      <c s="157" r="A1657"/>
      <c s="157" r="B1657"/>
      <c s="157" r="C1657"/>
      <c s="157" r="D1657"/>
      <c s="157" r="E1657"/>
      <c s="157" r="F1657"/>
      <c s="100" r="G1657"/>
      <c s="100" r="H1657"/>
      <c s="100" r="I1657"/>
      <c s="100" r="J1657"/>
      <c s="157" r="K1657">
        <f>(I1657-J1657)/10</f>
        <v>0</v>
      </c>
      <c s="157" r="L1657"/>
      <c s="157" r="M1657"/>
      <c s="157" r="N1657"/>
      <c s="157" r="O1657"/>
    </row>
    <row customHeight="1" r="1658" ht="15.0">
      <c t="s" s="157" r="A1658">
        <v>3032</v>
      </c>
      <c s="157" r="B1658">
        <v>94</v>
      </c>
      <c s="157" r="C1658">
        <v>676</v>
      </c>
      <c t="s" s="157" r="D1658">
        <v>3033</v>
      </c>
      <c t="s" s="157" r="E1658">
        <v>823</v>
      </c>
      <c t="s" s="157" r="F1658">
        <v>2431</v>
      </c>
      <c t="s" s="100" r="G1658">
        <v>825</v>
      </c>
      <c t="s" s="100" r="H1658">
        <v>2432</v>
      </c>
      <c s="100" r="I1658"/>
      <c s="100" r="J1658"/>
      <c s="157" r="K1658">
        <f>(I1658-J1658)/10</f>
        <v>0</v>
      </c>
      <c s="157" r="L1658">
        <v>0</v>
      </c>
      <c s="157" r="M1658"/>
      <c s="157" r="N1658"/>
      <c s="157" r="O1658"/>
    </row>
    <row customHeight="1" r="1659" ht="15.0">
      <c t="s" s="157" r="A1659">
        <v>3032</v>
      </c>
      <c s="157" r="B1659">
        <v>94</v>
      </c>
      <c s="157" r="C1659">
        <v>676</v>
      </c>
      <c t="s" s="157" r="D1659">
        <v>3034</v>
      </c>
      <c t="s" s="157" r="E1659">
        <v>823</v>
      </c>
      <c t="s" s="157" r="F1659">
        <v>2434</v>
      </c>
      <c t="s" s="100" r="G1659">
        <v>825</v>
      </c>
      <c t="s" s="100" r="H1659">
        <v>826</v>
      </c>
      <c s="100" r="I1659"/>
      <c s="100" r="J1659"/>
      <c s="157" r="K1659">
        <f>(I1659-J1659)/10</f>
        <v>0</v>
      </c>
      <c s="157" r="L1659">
        <v>0</v>
      </c>
      <c s="157" r="M1659"/>
      <c s="157" r="N1659"/>
      <c s="157" r="O1659"/>
    </row>
    <row customHeight="1" r="1660" ht="15.0">
      <c t="s" s="157" r="A1660">
        <v>3032</v>
      </c>
      <c s="157" r="B1660">
        <v>94</v>
      </c>
      <c s="157" r="C1660">
        <v>676</v>
      </c>
      <c t="s" s="157" r="D1660">
        <v>3035</v>
      </c>
      <c t="s" s="157" r="E1660">
        <v>823</v>
      </c>
      <c t="s" s="157" r="F1660">
        <v>2436</v>
      </c>
      <c t="s" s="100" r="G1660">
        <v>825</v>
      </c>
      <c t="s" s="100" r="H1660">
        <v>2432</v>
      </c>
      <c s="100" r="I1660"/>
      <c s="100" r="J1660"/>
      <c s="157" r="K1660">
        <f>(I1660-J1660)/10</f>
        <v>0</v>
      </c>
      <c s="157" r="L1660">
        <v>255</v>
      </c>
      <c s="157" r="M1660"/>
      <c s="157" r="N1660"/>
      <c s="157" r="O1660"/>
    </row>
    <row customHeight="1" r="1661" ht="15.0">
      <c t="s" s="157" r="A1661">
        <v>3032</v>
      </c>
      <c s="157" r="B1661">
        <v>94</v>
      </c>
      <c s="157" r="C1661">
        <v>676</v>
      </c>
      <c t="s" s="157" r="D1661">
        <v>3036</v>
      </c>
      <c t="s" s="157" r="E1661">
        <v>830</v>
      </c>
      <c t="s" s="157" r="F1661">
        <v>2438</v>
      </c>
      <c t="s" s="100" r="G1661">
        <v>825</v>
      </c>
      <c t="s" s="100" r="H1661">
        <v>826</v>
      </c>
      <c s="100" r="I1661"/>
      <c s="100" r="J1661"/>
      <c s="157" r="K1661">
        <f>(I1661-J1661)/10</f>
        <v>0</v>
      </c>
      <c s="157" r="L1661">
        <v>255</v>
      </c>
      <c s="157" r="M1661"/>
      <c s="157" r="N1661"/>
      <c s="157" r="O1661"/>
    </row>
    <row customHeight="1" r="1662" ht="15.0">
      <c t="s" s="157" r="A1662">
        <v>3032</v>
      </c>
      <c s="157" r="B1662">
        <v>94</v>
      </c>
      <c s="157" r="C1662">
        <v>676</v>
      </c>
      <c t="s" s="157" r="D1662">
        <v>3037</v>
      </c>
      <c t="s" s="157" r="E1662">
        <v>830</v>
      </c>
      <c t="s" s="157" r="F1662">
        <v>2440</v>
      </c>
      <c t="s" s="100" r="G1662">
        <v>825</v>
      </c>
      <c t="s" s="100" r="H1662">
        <v>826</v>
      </c>
      <c s="100" r="I1662"/>
      <c s="100" r="J1662"/>
      <c s="157" r="K1662">
        <f>(I1662-J1662)/10</f>
        <v>0</v>
      </c>
      <c s="157" r="L1662">
        <v>255</v>
      </c>
      <c s="157" r="M1662"/>
      <c s="157" r="N1662"/>
      <c s="157" r="O1662"/>
    </row>
    <row customHeight="1" r="1663" ht="15.0">
      <c t="s" s="157" r="A1663">
        <v>3032</v>
      </c>
      <c s="157" r="B1663">
        <v>94</v>
      </c>
      <c s="157" r="C1663">
        <v>676</v>
      </c>
      <c t="s" s="157" r="D1663">
        <v>3038</v>
      </c>
      <c t="s" s="157" r="E1663">
        <v>830</v>
      </c>
      <c t="s" s="157" r="F1663">
        <v>2443</v>
      </c>
      <c t="s" s="100" r="G1663">
        <v>825</v>
      </c>
      <c t="s" s="100" r="H1663">
        <v>980</v>
      </c>
      <c s="100" r="I1663"/>
      <c s="100" r="J1663"/>
      <c s="157" r="K1663">
        <f>(I1663-J1663)/10</f>
        <v>0</v>
      </c>
      <c s="157" r="L1663">
        <v>255</v>
      </c>
      <c s="157" r="M1663"/>
      <c s="157" r="N1663"/>
      <c s="157" r="O1663"/>
    </row>
    <row customHeight="1" r="1664" ht="15.0">
      <c t="s" s="157" r="A1664">
        <v>3032</v>
      </c>
      <c s="157" r="B1664">
        <v>94</v>
      </c>
      <c s="157" r="C1664">
        <v>676</v>
      </c>
      <c t="s" s="157" r="D1664">
        <v>3039</v>
      </c>
      <c t="s" s="157" r="E1664">
        <v>830</v>
      </c>
      <c t="s" s="157" r="F1664">
        <v>2446</v>
      </c>
      <c t="s" s="100" r="G1664">
        <v>825</v>
      </c>
      <c t="s" s="100" r="H1664">
        <v>980</v>
      </c>
      <c s="100" r="I1664"/>
      <c s="100" r="J1664"/>
      <c s="157" r="K1664">
        <f>(I1664-J1664)/10</f>
        <v>0</v>
      </c>
      <c s="157" r="L1664">
        <v>255</v>
      </c>
      <c s="157" r="M1664"/>
      <c s="157" r="N1664"/>
      <c s="157" r="O1664"/>
    </row>
    <row customHeight="1" r="1665" ht="15.0">
      <c t="s" s="157" r="A1665">
        <v>3032</v>
      </c>
      <c s="157" r="B1665">
        <v>94</v>
      </c>
      <c s="157" r="C1665">
        <v>676</v>
      </c>
      <c t="s" s="157" r="D1665">
        <v>3040</v>
      </c>
      <c t="s" s="157" r="E1665">
        <v>830</v>
      </c>
      <c t="s" s="157" r="F1665">
        <v>2449</v>
      </c>
      <c t="s" s="100" r="G1665">
        <v>825</v>
      </c>
      <c t="s" s="100" r="H1665">
        <v>980</v>
      </c>
      <c s="100" r="I1665"/>
      <c s="100" r="J1665"/>
      <c s="157" r="K1665">
        <f>(I1665-J1665)/10</f>
        <v>0</v>
      </c>
      <c s="157" r="L1665">
        <v>255</v>
      </c>
      <c s="157" r="M1665"/>
      <c s="157" r="N1665"/>
      <c s="157" r="O1665"/>
    </row>
    <row customHeight="1" r="1666" ht="15.0">
      <c t="s" s="157" r="A1666">
        <v>3032</v>
      </c>
      <c s="157" r="B1666">
        <v>94</v>
      </c>
      <c s="157" r="C1666">
        <v>676</v>
      </c>
      <c t="s" s="157" r="D1666">
        <v>3041</v>
      </c>
      <c t="s" s="157" r="E1666">
        <v>830</v>
      </c>
      <c t="s" s="157" r="F1666">
        <v>2451</v>
      </c>
      <c t="s" s="100" r="G1666">
        <v>825</v>
      </c>
      <c t="s" s="100" r="H1666">
        <v>2005</v>
      </c>
      <c s="100" r="I1666"/>
      <c s="100" r="J1666"/>
      <c s="157" r="K1666">
        <f>(I1666-J1666)/10</f>
        <v>0</v>
      </c>
      <c s="157" r="L1666">
        <v>0</v>
      </c>
      <c s="157" r="M1666"/>
      <c s="157" r="N1666"/>
      <c s="157" r="O1666"/>
    </row>
    <row customHeight="1" r="1667" ht="15.0">
      <c t="s" s="157" r="A1667">
        <v>3032</v>
      </c>
      <c s="157" r="B1667">
        <v>94</v>
      </c>
      <c s="157" r="C1667">
        <v>676</v>
      </c>
      <c t="s" s="157" r="D1667">
        <v>3042</v>
      </c>
      <c t="s" s="157" r="E1667">
        <v>830</v>
      </c>
      <c t="s" s="157" r="F1667">
        <v>2453</v>
      </c>
      <c t="s" s="100" r="G1667">
        <v>825</v>
      </c>
      <c t="s" s="100" r="H1667">
        <v>826</v>
      </c>
      <c s="100" r="I1667"/>
      <c s="100" r="J1667"/>
      <c s="157" r="K1667">
        <f>(I1667-J1667)/10</f>
        <v>0</v>
      </c>
      <c s="157" r="L1667">
        <v>255</v>
      </c>
      <c s="157" r="M1667"/>
      <c s="157" r="N1667"/>
      <c s="157" r="O1667"/>
    </row>
    <row customHeight="1" r="1668" ht="15.0">
      <c t="s" s="157" r="A1668">
        <v>3032</v>
      </c>
      <c s="157" r="B1668">
        <v>94</v>
      </c>
      <c s="157" r="C1668">
        <v>676</v>
      </c>
      <c t="s" s="157" r="D1668">
        <v>3043</v>
      </c>
      <c t="s" s="157" r="E1668">
        <v>830</v>
      </c>
      <c t="s" s="157" r="F1668">
        <v>2453</v>
      </c>
      <c t="s" s="100" r="G1668">
        <v>825</v>
      </c>
      <c t="s" s="100" r="H1668">
        <v>826</v>
      </c>
      <c s="100" r="I1668"/>
      <c s="100" r="J1668"/>
      <c s="157" r="K1668">
        <f>(I1668-J1668)/10</f>
        <v>0</v>
      </c>
      <c s="157" r="L1668">
        <v>255</v>
      </c>
      <c s="157" r="M1668"/>
      <c s="157" r="N1668"/>
      <c s="157" r="O1668"/>
    </row>
    <row customHeight="1" r="1669" ht="15.0">
      <c t="s" s="157" r="A1669">
        <v>3032</v>
      </c>
      <c s="157" r="B1669">
        <v>94</v>
      </c>
      <c s="157" r="C1669">
        <v>676</v>
      </c>
      <c t="s" s="157" r="D1669">
        <v>3044</v>
      </c>
      <c t="s" s="157" r="E1669">
        <v>830</v>
      </c>
      <c t="s" s="157" r="F1669">
        <v>2456</v>
      </c>
      <c t="s" s="100" r="G1669">
        <v>2457</v>
      </c>
      <c t="s" s="100" r="H1669">
        <v>980</v>
      </c>
      <c s="100" r="I1669"/>
      <c s="100" r="J1669"/>
      <c s="157" r="K1669">
        <f>(I1669-J1669)/10</f>
        <v>0</v>
      </c>
      <c s="157" r="L1669">
        <v>255</v>
      </c>
      <c s="157" r="M1669"/>
      <c s="157" r="N1669"/>
      <c s="157" r="O1669"/>
    </row>
    <row customHeight="1" r="1670" ht="15.0">
      <c t="s" s="157" r="A1670">
        <v>3032</v>
      </c>
      <c s="157" r="B1670">
        <v>94</v>
      </c>
      <c s="157" r="C1670">
        <v>676</v>
      </c>
      <c t="s" s="157" r="D1670">
        <v>3045</v>
      </c>
      <c t="s" s="157" r="E1670">
        <v>830</v>
      </c>
      <c t="s" s="157" r="F1670">
        <v>2459</v>
      </c>
      <c t="s" s="100" r="G1670">
        <v>825</v>
      </c>
      <c t="s" s="100" r="H1670">
        <v>2460</v>
      </c>
      <c s="100" r="I1670"/>
      <c s="100" r="J1670"/>
      <c s="157" r="K1670">
        <f>(I1670-J1670)/10</f>
        <v>0</v>
      </c>
      <c s="157" r="L1670">
        <v>0</v>
      </c>
      <c s="157" r="M1670"/>
      <c s="157" r="N1670"/>
      <c s="157" r="O1670"/>
    </row>
    <row customHeight="1" r="1671" ht="15.0">
      <c t="s" s="157" r="A1671">
        <v>3032</v>
      </c>
      <c s="157" r="B1671">
        <v>94</v>
      </c>
      <c s="157" r="C1671">
        <v>676</v>
      </c>
      <c t="s" s="157" r="D1671">
        <v>3046</v>
      </c>
      <c t="s" s="157" r="E1671">
        <v>830</v>
      </c>
      <c t="s" s="157" r="F1671">
        <v>2462</v>
      </c>
      <c t="s" s="100" r="G1671">
        <v>825</v>
      </c>
      <c t="s" s="100" r="H1671">
        <v>2005</v>
      </c>
      <c s="100" r="I1671"/>
      <c s="100" r="J1671"/>
      <c s="157" r="K1671">
        <f>(I1671-J1671)/10</f>
        <v>0</v>
      </c>
      <c s="157" r="L1671">
        <v>0</v>
      </c>
      <c s="157" r="M1671"/>
      <c s="157" r="N1671"/>
      <c s="157" r="O1671"/>
    </row>
    <row customHeight="1" r="1672" ht="15.0">
      <c t="s" s="157" r="A1672">
        <v>3032</v>
      </c>
      <c s="157" r="B1672">
        <v>94</v>
      </c>
      <c s="157" r="C1672">
        <v>676</v>
      </c>
      <c t="s" s="157" r="D1672">
        <v>3047</v>
      </c>
      <c t="s" s="157" r="E1672">
        <v>830</v>
      </c>
      <c t="s" s="157" r="F1672">
        <v>2464</v>
      </c>
      <c t="s" s="100" r="G1672">
        <v>825</v>
      </c>
      <c t="s" s="100" r="H1672">
        <v>2465</v>
      </c>
      <c s="100" r="I1672"/>
      <c s="100" r="J1672"/>
      <c s="157" r="K1672">
        <f>(I1672-J1672)/10</f>
        <v>0</v>
      </c>
      <c s="157" r="L1672">
        <v>0</v>
      </c>
      <c s="157" r="M1672"/>
      <c s="157" r="N1672"/>
      <c s="157" r="O1672"/>
    </row>
    <row customHeight="1" r="1673" ht="15.0">
      <c t="s" s="157" r="A1673">
        <v>3032</v>
      </c>
      <c s="157" r="B1673">
        <v>94</v>
      </c>
      <c s="157" r="C1673">
        <v>676</v>
      </c>
      <c t="s" s="157" r="D1673">
        <v>3048</v>
      </c>
      <c t="s" s="157" r="E1673">
        <v>830</v>
      </c>
      <c t="s" s="157" r="F1673">
        <v>2467</v>
      </c>
      <c t="s" s="100" r="G1673">
        <v>825</v>
      </c>
      <c t="s" s="100" r="H1673">
        <v>826</v>
      </c>
      <c s="100" r="I1673"/>
      <c s="100" r="J1673"/>
      <c s="157" r="K1673">
        <f>(I1673-J1673)/10</f>
        <v>0</v>
      </c>
      <c s="157" r="L1673">
        <v>255</v>
      </c>
      <c s="157" r="M1673"/>
      <c s="157" r="N1673"/>
      <c s="157" r="O1673"/>
    </row>
    <row customHeight="1" r="1674" ht="15.0">
      <c t="s" s="157" r="A1674">
        <v>3032</v>
      </c>
      <c s="157" r="B1674">
        <v>94</v>
      </c>
      <c s="157" r="C1674">
        <v>676</v>
      </c>
      <c t="s" s="157" r="D1674">
        <v>3049</v>
      </c>
      <c t="s" s="157" r="E1674">
        <v>830</v>
      </c>
      <c t="s" s="157" r="F1674">
        <v>2469</v>
      </c>
      <c t="s" s="100" r="G1674">
        <v>2457</v>
      </c>
      <c t="s" s="100" r="H1674">
        <v>980</v>
      </c>
      <c s="100" r="I1674"/>
      <c s="100" r="J1674"/>
      <c s="157" r="K1674">
        <f>(I1674-J1674)/10</f>
        <v>0</v>
      </c>
      <c s="157" r="L1674">
        <v>255</v>
      </c>
      <c s="157" r="M1674"/>
      <c s="157" r="N1674"/>
      <c s="157" r="O1674"/>
    </row>
    <row customHeight="1" r="1675" ht="15.0">
      <c t="s" s="157" r="A1675">
        <v>3032</v>
      </c>
      <c s="157" r="B1675">
        <v>94</v>
      </c>
      <c s="157" r="C1675">
        <v>676</v>
      </c>
      <c t="s" s="157" r="D1675">
        <v>3050</v>
      </c>
      <c t="s" s="157" r="E1675">
        <v>830</v>
      </c>
      <c t="s" s="157" r="F1675">
        <v>2471</v>
      </c>
      <c t="s" s="100" r="G1675">
        <v>825</v>
      </c>
      <c t="s" s="100" r="H1675">
        <v>2005</v>
      </c>
      <c s="100" r="I1675"/>
      <c s="100" r="J1675"/>
      <c s="157" r="K1675">
        <f>(I1675-J1675)/10</f>
        <v>0</v>
      </c>
      <c s="157" r="L1675">
        <v>255</v>
      </c>
      <c s="157" r="M1675"/>
      <c s="157" r="N1675"/>
      <c s="157" r="O1675"/>
    </row>
    <row customHeight="1" r="1676" ht="15.0">
      <c t="s" s="157" r="A1676">
        <v>3032</v>
      </c>
      <c s="157" r="B1676">
        <v>94</v>
      </c>
      <c s="157" r="C1676">
        <v>676</v>
      </c>
      <c t="s" s="157" r="D1676">
        <v>3051</v>
      </c>
      <c t="s" s="157" r="E1676">
        <v>830</v>
      </c>
      <c t="s" s="157" r="F1676">
        <v>2473</v>
      </c>
      <c t="s" s="100" r="G1676">
        <v>825</v>
      </c>
      <c t="s" s="100" r="H1676">
        <v>2474</v>
      </c>
      <c s="100" r="I1676"/>
      <c s="100" r="J1676"/>
      <c s="157" r="K1676">
        <f>(I1676-J1676)/10</f>
        <v>0</v>
      </c>
      <c s="157" r="L1676">
        <v>255</v>
      </c>
      <c s="157" r="M1676"/>
      <c s="157" r="N1676"/>
      <c s="157" r="O1676"/>
    </row>
    <row customHeight="1" r="1677" ht="15.0">
      <c t="s" s="157" r="A1677">
        <v>3032</v>
      </c>
      <c s="157" r="B1677">
        <v>94</v>
      </c>
      <c s="157" r="C1677">
        <v>676</v>
      </c>
      <c t="s" s="157" r="D1677">
        <v>3052</v>
      </c>
      <c t="s" s="157" r="E1677">
        <v>830</v>
      </c>
      <c t="s" s="157" r="F1677">
        <v>2473</v>
      </c>
      <c t="s" s="100" r="G1677">
        <v>825</v>
      </c>
      <c t="s" s="100" r="H1677">
        <v>2474</v>
      </c>
      <c s="100" r="I1677"/>
      <c s="100" r="J1677"/>
      <c s="157" r="K1677">
        <f>(I1677-J1677)/10</f>
        <v>0</v>
      </c>
      <c s="157" r="L1677">
        <v>255</v>
      </c>
      <c s="157" r="M1677"/>
      <c s="157" r="N1677"/>
      <c s="157" r="O1677"/>
    </row>
    <row customHeight="1" r="1678" ht="15.0">
      <c t="s" s="157" r="A1678">
        <v>3032</v>
      </c>
      <c s="157" r="B1678">
        <v>94</v>
      </c>
      <c s="157" r="C1678">
        <v>676</v>
      </c>
      <c t="s" s="157" r="D1678">
        <v>3053</v>
      </c>
      <c t="s" s="157" r="E1678">
        <v>830</v>
      </c>
      <c t="s" s="157" r="F1678">
        <v>2477</v>
      </c>
      <c t="s" s="100" r="G1678">
        <v>825</v>
      </c>
      <c t="s" s="100" r="H1678">
        <v>980</v>
      </c>
      <c s="100" r="I1678"/>
      <c s="100" r="J1678"/>
      <c s="157" r="K1678">
        <f>(I1678-J1678)/10</f>
        <v>0</v>
      </c>
      <c s="157" r="L1678">
        <v>255</v>
      </c>
      <c s="157" r="M1678"/>
      <c s="157" r="N1678"/>
      <c s="157" r="O1678"/>
    </row>
    <row customHeight="1" r="1679" ht="15.0">
      <c t="s" s="157" r="A1679">
        <v>3032</v>
      </c>
      <c s="157" r="B1679">
        <v>94</v>
      </c>
      <c s="157" r="C1679">
        <v>676</v>
      </c>
      <c t="s" s="157" r="D1679">
        <v>3054</v>
      </c>
      <c t="s" s="157" r="E1679">
        <v>830</v>
      </c>
      <c t="s" s="157" r="F1679">
        <v>2479</v>
      </c>
      <c t="s" s="100" r="G1679">
        <v>825</v>
      </c>
      <c t="s" s="100" r="H1679">
        <v>826</v>
      </c>
      <c s="100" r="I1679"/>
      <c s="100" r="J1679"/>
      <c s="157" r="K1679">
        <f>(I1679-J1679)/10</f>
        <v>0</v>
      </c>
      <c s="157" r="L1679">
        <v>0</v>
      </c>
      <c s="157" r="M1679"/>
      <c s="157" r="N1679"/>
      <c s="157" r="O1679"/>
    </row>
    <row customHeight="1" r="1680" ht="15.0">
      <c t="s" s="157" r="A1680">
        <v>3032</v>
      </c>
      <c s="157" r="B1680">
        <v>94</v>
      </c>
      <c s="157" r="C1680">
        <v>676</v>
      </c>
      <c t="s" s="157" r="D1680">
        <v>3055</v>
      </c>
      <c t="s" s="157" r="E1680">
        <v>830</v>
      </c>
      <c t="s" s="157" r="F1680">
        <v>2481</v>
      </c>
      <c t="s" s="100" r="G1680">
        <v>825</v>
      </c>
      <c t="s" s="100" r="H1680">
        <v>826</v>
      </c>
      <c s="100" r="I1680"/>
      <c s="100" r="J1680"/>
      <c s="157" r="K1680">
        <f>(I1680-J1680)/10</f>
        <v>0</v>
      </c>
      <c s="157" r="L1680">
        <v>255</v>
      </c>
      <c s="157" r="M1680"/>
      <c s="157" r="N1680"/>
      <c s="157" r="O1680"/>
    </row>
    <row customHeight="1" r="1681" ht="15.0">
      <c s="157" r="A1681"/>
      <c s="157" r="B1681"/>
      <c s="157" r="C1681"/>
      <c s="157" r="D1681"/>
      <c s="157" r="E1681"/>
      <c s="157" r="F1681"/>
      <c s="100" r="G1681"/>
      <c s="100" r="H1681"/>
      <c s="100" r="I1681"/>
      <c s="100" r="J1681"/>
      <c s="157" r="K1681">
        <f>(I1681-J1681)/10</f>
        <v>0</v>
      </c>
      <c s="157" r="L1681"/>
      <c s="157" r="M1681"/>
      <c s="157" r="N1681"/>
      <c s="157" r="O1681"/>
    </row>
    <row customHeight="1" r="1682" ht="15.0">
      <c t="s" s="157" r="A1682">
        <v>3032</v>
      </c>
      <c s="157" r="B1682">
        <v>95</v>
      </c>
      <c s="157" r="C1682">
        <v>523</v>
      </c>
      <c t="s" s="157" r="D1682">
        <v>591</v>
      </c>
      <c t="s" s="157" r="E1682">
        <v>814</v>
      </c>
      <c t="s" s="157" r="F1682">
        <v>1959</v>
      </c>
      <c s="100" r="G1682">
        <v>-10</v>
      </c>
      <c s="100" r="H1682">
        <v>10</v>
      </c>
      <c s="100" r="I1682">
        <v>10</v>
      </c>
      <c s="100" r="J1682">
        <v>0</v>
      </c>
      <c s="157" r="K1682">
        <f>(I1682-J1682)/10</f>
        <v>1</v>
      </c>
      <c s="157" r="L1682"/>
      <c s="157" r="M1682"/>
      <c s="157" r="N1682"/>
      <c s="157" r="O1682"/>
    </row>
    <row customHeight="1" r="1683" ht="15.0">
      <c t="s" s="157" r="A1683">
        <v>3032</v>
      </c>
      <c s="157" r="B1683">
        <v>95</v>
      </c>
      <c s="157" r="C1683">
        <v>523</v>
      </c>
      <c t="s" s="157" r="D1683">
        <v>592</v>
      </c>
      <c t="s" s="157" r="E1683">
        <v>814</v>
      </c>
      <c t="s" s="157" r="F1683">
        <v>1959</v>
      </c>
      <c s="100" r="G1683">
        <v>-10</v>
      </c>
      <c s="100" r="H1683">
        <v>10</v>
      </c>
      <c s="100" r="I1683">
        <v>10</v>
      </c>
      <c s="100" r="J1683">
        <v>0</v>
      </c>
      <c s="157" r="K1683">
        <f>(I1683-J1683)/10</f>
        <v>1</v>
      </c>
      <c s="157" r="L1683"/>
      <c s="157" r="M1683"/>
      <c s="157" r="N1683"/>
      <c s="157" r="O1683"/>
    </row>
    <row customHeight="1" r="1684" ht="15.0">
      <c t="s" s="157" r="A1684">
        <v>3032</v>
      </c>
      <c s="157" r="B1684">
        <v>95</v>
      </c>
      <c s="157" r="C1684">
        <v>523</v>
      </c>
      <c t="s" s="157" r="D1684">
        <v>593</v>
      </c>
      <c t="s" s="157" r="E1684">
        <v>814</v>
      </c>
      <c t="s" s="157" r="F1684">
        <v>1959</v>
      </c>
      <c s="100" r="G1684">
        <v>-10</v>
      </c>
      <c s="100" r="H1684">
        <v>10</v>
      </c>
      <c s="100" r="I1684">
        <v>10</v>
      </c>
      <c s="100" r="J1684">
        <v>0</v>
      </c>
      <c s="157" r="K1684">
        <f>(I1684-J1684)/10</f>
        <v>1</v>
      </c>
      <c s="157" r="L1684"/>
      <c s="157" r="M1684"/>
      <c s="157" r="N1684"/>
      <c s="157" r="O1684"/>
    </row>
    <row customHeight="1" r="1685" ht="15.0">
      <c t="s" s="157" r="A1685">
        <v>3032</v>
      </c>
      <c s="157" r="B1685">
        <v>95</v>
      </c>
      <c s="157" r="C1685">
        <v>523</v>
      </c>
      <c t="s" s="157" r="D1685">
        <v>594</v>
      </c>
      <c t="s" s="157" r="E1685">
        <v>814</v>
      </c>
      <c t="s" s="157" r="F1685">
        <v>1959</v>
      </c>
      <c s="100" r="G1685">
        <v>-10</v>
      </c>
      <c s="100" r="H1685">
        <v>10</v>
      </c>
      <c s="100" r="I1685">
        <v>10</v>
      </c>
      <c s="100" r="J1685">
        <v>0</v>
      </c>
      <c s="157" r="K1685">
        <f>(I1685-J1685)/10</f>
        <v>1</v>
      </c>
      <c s="157" r="L1685"/>
      <c s="157" r="M1685"/>
      <c s="157" r="N1685"/>
      <c s="157" r="O1685"/>
    </row>
    <row customHeight="1" r="1686" ht="15.0">
      <c t="s" s="157" r="A1686">
        <v>3032</v>
      </c>
      <c s="157" r="B1686">
        <v>96</v>
      </c>
      <c s="157" r="C1686">
        <v>523</v>
      </c>
      <c t="s" s="157" r="D1686">
        <v>603</v>
      </c>
      <c t="s" s="157" r="E1686">
        <v>814</v>
      </c>
      <c t="s" s="157" r="F1686">
        <v>1959</v>
      </c>
      <c s="100" r="G1686">
        <v>-10</v>
      </c>
      <c s="100" r="H1686">
        <v>10</v>
      </c>
      <c s="100" r="I1686">
        <v>10</v>
      </c>
      <c s="100" r="J1686">
        <v>0</v>
      </c>
      <c s="157" r="K1686">
        <f>(I1686-J1686)/10</f>
        <v>1</v>
      </c>
      <c s="157" r="L1686"/>
      <c s="157" r="M1686"/>
      <c s="157" r="N1686"/>
      <c s="157" r="O1686"/>
    </row>
    <row customHeight="1" r="1687" ht="15.0">
      <c t="s" s="157" r="A1687">
        <v>3032</v>
      </c>
      <c s="157" r="B1687">
        <v>96</v>
      </c>
      <c s="157" r="C1687">
        <v>523</v>
      </c>
      <c t="s" s="157" r="D1687">
        <v>604</v>
      </c>
      <c t="s" s="157" r="E1687">
        <v>814</v>
      </c>
      <c t="s" s="157" r="F1687">
        <v>1959</v>
      </c>
      <c s="100" r="G1687">
        <v>-10</v>
      </c>
      <c s="100" r="H1687">
        <v>10</v>
      </c>
      <c s="100" r="I1687">
        <v>10</v>
      </c>
      <c s="100" r="J1687">
        <v>0</v>
      </c>
      <c s="157" r="K1687">
        <f>(I1687-J1687)/10</f>
        <v>1</v>
      </c>
      <c s="157" r="L1687"/>
      <c s="157" r="M1687"/>
      <c s="157" r="N1687"/>
      <c s="157" r="O1687"/>
    </row>
    <row customHeight="1" r="1688" ht="15.0">
      <c s="157" r="A1688"/>
      <c s="157" r="B1688"/>
      <c s="157" r="C1688"/>
      <c s="157" r="D1688"/>
      <c s="157" r="E1688"/>
      <c s="157" r="F1688"/>
      <c s="100" r="G1688"/>
      <c s="100" r="H1688"/>
      <c s="100" r="I1688"/>
      <c s="100" r="J1688"/>
      <c s="157" r="K1688">
        <f>(I1688-J1688)/10</f>
        <v>0</v>
      </c>
      <c s="157" r="L1688"/>
      <c s="157" r="M1688"/>
      <c s="157" r="N1688"/>
      <c s="157" r="O1688"/>
    </row>
    <row customHeight="1" r="1689" ht="15.0">
      <c t="s" s="157" r="A1689">
        <v>3032</v>
      </c>
      <c s="157" r="B1689">
        <v>95</v>
      </c>
      <c s="157" r="C1689">
        <v>677</v>
      </c>
      <c t="s" s="157" r="D1689">
        <v>3056</v>
      </c>
      <c t="s" s="157" r="E1689">
        <v>830</v>
      </c>
      <c t="s" s="157" r="F1689">
        <v>2512</v>
      </c>
      <c t="s" s="100" r="G1689">
        <v>825</v>
      </c>
      <c t="s" s="100" r="H1689">
        <v>2513</v>
      </c>
      <c s="100" r="I1689"/>
      <c s="100" r="J1689"/>
      <c s="157" r="K1689">
        <f>(I1689-J1689)/10</f>
        <v>0</v>
      </c>
      <c s="157" r="L1689">
        <v>0</v>
      </c>
      <c s="157" r="M1689"/>
      <c s="157" r="N1689"/>
      <c s="157" r="O1689"/>
    </row>
    <row customHeight="1" r="1690" ht="15.0">
      <c t="s" s="157" r="A1690">
        <v>3032</v>
      </c>
      <c s="157" r="B1690">
        <v>95</v>
      </c>
      <c s="157" r="C1690">
        <v>677</v>
      </c>
      <c t="s" s="157" r="D1690">
        <v>3057</v>
      </c>
      <c t="s" s="157" r="E1690">
        <v>830</v>
      </c>
      <c t="s" s="157" r="F1690">
        <v>2515</v>
      </c>
      <c t="s" s="100" r="G1690">
        <v>825</v>
      </c>
      <c t="s" s="100" r="H1690">
        <v>1971</v>
      </c>
      <c s="100" r="I1690"/>
      <c s="100" r="J1690"/>
      <c s="157" r="K1690">
        <f>(I1690-J1690)/10</f>
        <v>0</v>
      </c>
      <c s="157" r="L1690">
        <v>255</v>
      </c>
      <c s="157" r="M1690"/>
      <c s="157" r="N1690"/>
      <c s="157" r="O1690"/>
    </row>
    <row customHeight="1" r="1691" ht="15.0">
      <c t="s" s="157" r="A1691">
        <v>3032</v>
      </c>
      <c s="157" r="B1691">
        <v>95</v>
      </c>
      <c s="157" r="C1691">
        <v>677</v>
      </c>
      <c t="s" s="157" r="D1691">
        <v>3058</v>
      </c>
      <c t="s" s="157" r="E1691">
        <v>830</v>
      </c>
      <c t="s" s="157" r="F1691">
        <v>2517</v>
      </c>
      <c t="s" s="100" r="G1691">
        <v>825</v>
      </c>
      <c t="s" s="100" r="H1691">
        <v>826</v>
      </c>
      <c s="100" r="I1691"/>
      <c s="100" r="J1691"/>
      <c s="157" r="K1691">
        <f>(I1691-J1691)/10</f>
        <v>0</v>
      </c>
      <c s="157" r="L1691">
        <v>255</v>
      </c>
      <c s="157" r="M1691"/>
      <c s="157" r="N1691"/>
      <c s="157" r="O1691"/>
    </row>
    <row customHeight="1" r="1692" ht="15.0">
      <c t="s" s="157" r="A1692">
        <v>3032</v>
      </c>
      <c s="157" r="B1692">
        <v>95</v>
      </c>
      <c s="157" r="C1692">
        <v>677</v>
      </c>
      <c t="s" s="157" r="D1692">
        <v>3059</v>
      </c>
      <c t="s" s="157" r="E1692">
        <v>830</v>
      </c>
      <c t="s" s="157" r="F1692">
        <v>2519</v>
      </c>
      <c t="s" s="100" r="G1692">
        <v>825</v>
      </c>
      <c t="s" s="100" r="H1692">
        <v>980</v>
      </c>
      <c s="100" r="I1692"/>
      <c s="100" r="J1692"/>
      <c s="157" r="K1692">
        <f>(I1692-J1692)/10</f>
        <v>0</v>
      </c>
      <c s="157" r="L1692">
        <v>255</v>
      </c>
      <c s="157" r="M1692"/>
      <c s="157" r="N1692"/>
      <c s="157" r="O1692"/>
    </row>
    <row customHeight="1" r="1693" ht="15.0">
      <c t="s" s="157" r="A1693">
        <v>3032</v>
      </c>
      <c s="157" r="B1693">
        <v>95</v>
      </c>
      <c s="157" r="C1693">
        <v>677</v>
      </c>
      <c t="s" s="157" r="D1693">
        <v>3060</v>
      </c>
      <c t="s" s="157" r="E1693">
        <v>830</v>
      </c>
      <c t="s" s="157" r="F1693">
        <v>2521</v>
      </c>
      <c t="s" s="100" r="G1693">
        <v>825</v>
      </c>
      <c t="s" s="100" r="H1693">
        <v>980</v>
      </c>
      <c s="100" r="I1693"/>
      <c s="100" r="J1693"/>
      <c s="157" r="K1693">
        <f>(I1693-J1693)/10</f>
        <v>0</v>
      </c>
      <c s="157" r="L1693">
        <v>255</v>
      </c>
      <c s="157" r="M1693"/>
      <c s="157" r="N1693"/>
      <c s="157" r="O1693"/>
    </row>
    <row customHeight="1" r="1694" ht="15.0">
      <c t="s" s="157" r="A1694">
        <v>3032</v>
      </c>
      <c s="157" r="B1694">
        <v>95</v>
      </c>
      <c s="157" r="C1694">
        <v>677</v>
      </c>
      <c t="s" s="157" r="D1694">
        <v>3061</v>
      </c>
      <c t="s" s="157" r="E1694">
        <v>830</v>
      </c>
      <c t="s" s="157" r="F1694">
        <v>2527</v>
      </c>
      <c t="s" s="100" r="G1694">
        <v>1402</v>
      </c>
      <c t="s" s="100" r="H1694">
        <v>980</v>
      </c>
      <c s="100" r="I1694"/>
      <c s="100" r="J1694"/>
      <c s="157" r="K1694">
        <f>(I1694-J1694)/10</f>
        <v>0</v>
      </c>
      <c s="157" r="L1694">
        <v>255</v>
      </c>
      <c s="157" r="M1694"/>
      <c s="157" r="N1694"/>
      <c s="157" r="O1694"/>
    </row>
    <row customHeight="1" r="1695" ht="15.0">
      <c s="157" r="A1695"/>
      <c s="157" r="B1695"/>
      <c s="157" r="C1695"/>
      <c s="157" r="D1695"/>
      <c s="157" r="E1695"/>
      <c s="157" r="F1695"/>
      <c s="100" r="G1695"/>
      <c s="100" r="H1695"/>
      <c s="100" r="I1695"/>
      <c s="100" r="J1695"/>
      <c s="157" r="K1695">
        <f>(I1695-J1695)/10</f>
        <v>0</v>
      </c>
      <c s="157" r="L1695"/>
      <c s="157" r="M1695"/>
      <c s="157" r="N1695"/>
      <c s="157" r="O1695"/>
    </row>
    <row customHeight="1" r="1696" ht="15.0">
      <c t="s" s="157" r="A1696">
        <v>3062</v>
      </c>
      <c s="157" r="B1696">
        <v>96</v>
      </c>
      <c s="157" r="C1696">
        <v>522</v>
      </c>
      <c t="s" s="157" r="D1696">
        <v>610</v>
      </c>
      <c t="s" s="157" r="E1696">
        <v>814</v>
      </c>
      <c t="s" s="157" r="F1696">
        <v>1959</v>
      </c>
      <c s="100" r="G1696">
        <v>-1</v>
      </c>
      <c s="100" r="H1696">
        <v>0</v>
      </c>
      <c s="100" r="I1696">
        <v>1</v>
      </c>
      <c s="100" r="J1696">
        <v>0</v>
      </c>
      <c s="157" r="K1696">
        <f>(I1696-J1696)/10</f>
        <v>0.1</v>
      </c>
      <c s="157" r="L1696"/>
      <c s="157" r="M1696"/>
      <c s="157" r="N1696"/>
      <c s="157" r="O1696"/>
    </row>
    <row customHeight="1" r="1697" ht="15.0">
      <c t="s" s="157" r="A1697">
        <v>3062</v>
      </c>
      <c s="157" r="B1697">
        <v>96</v>
      </c>
      <c s="157" r="C1697">
        <v>522</v>
      </c>
      <c t="s" s="157" r="D1697">
        <v>611</v>
      </c>
      <c t="s" s="157" r="E1697">
        <v>814</v>
      </c>
      <c t="s" s="157" r="F1697">
        <v>1959</v>
      </c>
      <c s="100" r="G1697">
        <v>-1</v>
      </c>
      <c s="100" r="H1697">
        <v>0</v>
      </c>
      <c s="100" r="I1697">
        <v>1</v>
      </c>
      <c s="100" r="J1697">
        <v>0</v>
      </c>
      <c s="157" r="K1697">
        <f>(I1697-J1697)/10</f>
        <v>0.1</v>
      </c>
      <c s="157" r="L1697"/>
      <c s="157" r="M1697"/>
      <c s="157" r="N1697"/>
      <c s="157" r="O1697"/>
    </row>
    <row customHeight="1" r="1698" ht="15.0">
      <c t="s" s="157" r="A1698">
        <v>3062</v>
      </c>
      <c s="157" r="B1698">
        <v>96</v>
      </c>
      <c s="157" r="C1698">
        <v>522</v>
      </c>
      <c t="s" s="157" r="D1698">
        <v>612</v>
      </c>
      <c t="s" s="157" r="E1698">
        <v>814</v>
      </c>
      <c t="s" s="157" r="F1698">
        <v>1959</v>
      </c>
      <c s="100" r="G1698">
        <v>-1</v>
      </c>
      <c s="100" r="H1698">
        <v>0</v>
      </c>
      <c s="100" r="I1698">
        <v>1</v>
      </c>
      <c s="100" r="J1698">
        <v>0</v>
      </c>
      <c s="157" r="K1698">
        <f>(I1698-J1698)/10</f>
        <v>0.1</v>
      </c>
      <c s="157" r="L1698"/>
      <c s="157" r="M1698"/>
      <c s="157" r="N1698"/>
      <c s="157" r="O1698"/>
    </row>
    <row customHeight="1" r="1699" ht="15.0">
      <c s="157" r="A1699"/>
      <c s="157" r="B1699"/>
      <c s="157" r="C1699"/>
      <c s="157" r="D1699"/>
      <c s="157" r="E1699"/>
      <c s="157" r="F1699"/>
      <c s="100" r="G1699"/>
      <c s="100" r="H1699"/>
      <c s="100" r="I1699"/>
      <c s="100" r="J1699"/>
      <c s="157" r="K1699">
        <f>(I1699-J1699)/10</f>
        <v>0</v>
      </c>
      <c s="157" r="L1699"/>
      <c s="157" r="M1699"/>
      <c s="157" r="N1699"/>
      <c s="157" r="O1699"/>
    </row>
    <row customHeight="1" r="1700" ht="15.0">
      <c t="s" s="157" r="A1700">
        <v>3062</v>
      </c>
      <c s="157" r="B1700">
        <v>97</v>
      </c>
      <c s="157" r="C1700">
        <v>409</v>
      </c>
      <c t="s" s="157" r="D1700">
        <v>3063</v>
      </c>
      <c t="s" s="157" r="E1700">
        <v>814</v>
      </c>
      <c s="157" r="F1700"/>
      <c s="100" r="G1700">
        <v>0</v>
      </c>
      <c s="100" r="H1700">
        <v>28</v>
      </c>
      <c s="100" r="I1700">
        <v>50</v>
      </c>
      <c s="100" r="J1700">
        <v>0</v>
      </c>
      <c s="157" r="K1700">
        <f>(I1700-J1700)/10</f>
        <v>5</v>
      </c>
      <c s="157" r="L1700"/>
      <c s="157" r="M1700"/>
      <c s="157" r="N1700"/>
      <c s="157" r="O1700"/>
    </row>
    <row customHeight="1" r="1701" ht="15.0">
      <c t="s" s="157" r="A1701">
        <v>3062</v>
      </c>
      <c s="157" r="B1701">
        <v>97</v>
      </c>
      <c s="157" r="C1701">
        <v>409</v>
      </c>
      <c t="s" s="157" r="D1701">
        <v>3064</v>
      </c>
      <c t="s" s="157" r="E1701">
        <v>814</v>
      </c>
      <c s="157" r="F1701"/>
      <c s="100" r="G1701">
        <v>0</v>
      </c>
      <c s="100" r="H1701">
        <v>27</v>
      </c>
      <c s="100" r="I1701">
        <v>50</v>
      </c>
      <c s="100" r="J1701">
        <v>0</v>
      </c>
      <c s="157" r="K1701">
        <f>(I1701-J1701)/10</f>
        <v>5</v>
      </c>
      <c s="157" r="L1701"/>
      <c s="157" r="M1701"/>
      <c s="157" r="N1701"/>
      <c s="157" r="O1701"/>
    </row>
    <row customHeight="1" r="1702" ht="15.0">
      <c t="s" s="157" r="A1702">
        <v>3062</v>
      </c>
      <c s="157" r="B1702">
        <v>97</v>
      </c>
      <c s="157" r="C1702">
        <v>409</v>
      </c>
      <c t="s" s="157" r="D1702">
        <v>3065</v>
      </c>
      <c t="s" s="157" r="E1702">
        <v>814</v>
      </c>
      <c s="157" r="F1702"/>
      <c s="100" r="G1702">
        <v>0</v>
      </c>
      <c s="100" r="H1702">
        <v>27</v>
      </c>
      <c s="100" r="I1702">
        <v>50</v>
      </c>
      <c s="100" r="J1702">
        <v>0</v>
      </c>
      <c s="157" r="K1702">
        <f>(I1702-J1702)/10</f>
        <v>5</v>
      </c>
      <c s="157" r="L1702"/>
      <c s="157" r="M1702"/>
      <c s="157" r="N1702"/>
      <c s="157" r="O1702"/>
    </row>
    <row customHeight="1" r="1703" ht="15.0">
      <c t="s" s="157" r="A1703">
        <v>3062</v>
      </c>
      <c s="157" r="B1703">
        <v>97</v>
      </c>
      <c s="157" r="C1703">
        <v>409</v>
      </c>
      <c t="s" s="157" r="D1703">
        <v>3066</v>
      </c>
      <c t="s" s="157" r="E1703">
        <v>814</v>
      </c>
      <c s="157" r="F1703"/>
      <c s="100" r="G1703">
        <v>0</v>
      </c>
      <c s="100" r="H1703">
        <v>27</v>
      </c>
      <c s="100" r="I1703">
        <v>50</v>
      </c>
      <c s="100" r="J1703">
        <v>0</v>
      </c>
      <c s="157" r="K1703">
        <f>(I1703-J1703)/10</f>
        <v>5</v>
      </c>
      <c s="157" r="L1703"/>
      <c s="157" r="M1703"/>
      <c s="157" r="N1703"/>
      <c s="157" r="O1703"/>
    </row>
    <row customHeight="1" r="1704" ht="15.0">
      <c s="157" r="A1704"/>
      <c s="157" r="B1704"/>
      <c s="157" r="C1704"/>
      <c s="157" r="D1704"/>
      <c s="157" r="E1704"/>
      <c s="157" r="F1704"/>
      <c s="100" r="G1704"/>
      <c s="100" r="H1704"/>
      <c s="100" r="I1704"/>
      <c s="100" r="J1704"/>
      <c s="157" r="K1704">
        <f>(I1704-J1704)/10</f>
        <v>0</v>
      </c>
      <c s="157" r="L1704"/>
      <c s="157" r="M1704"/>
      <c s="157" r="N1704"/>
      <c s="157" r="O1704"/>
    </row>
    <row customHeight="1" r="1705" ht="15.0">
      <c t="s" s="157" r="A1705">
        <v>3067</v>
      </c>
      <c s="157" r="B1705">
        <v>98</v>
      </c>
      <c s="157" r="C1705">
        <v>742</v>
      </c>
      <c t="s" s="157" r="D1705">
        <v>3068</v>
      </c>
      <c t="s" s="157" r="E1705">
        <v>802</v>
      </c>
      <c t="s" s="157" r="F1705">
        <v>1590</v>
      </c>
      <c s="100" r="G1705">
        <v>-7</v>
      </c>
      <c s="100" r="H1705">
        <v>825</v>
      </c>
      <c s="100" r="I1705">
        <v>1000</v>
      </c>
      <c s="100" r="J1705">
        <v>0</v>
      </c>
      <c s="157" r="K1705">
        <f>(I1705-J1705)/10</f>
        <v>100</v>
      </c>
      <c s="157" r="L1705"/>
      <c s="157" r="M1705"/>
      <c s="157" r="N1705"/>
      <c s="157" r="O1705"/>
    </row>
    <row customHeight="1" r="1706" ht="15.0">
      <c t="s" s="157" r="A1706">
        <v>3067</v>
      </c>
      <c s="157" r="B1706">
        <v>98</v>
      </c>
      <c s="157" r="C1706">
        <v>742</v>
      </c>
      <c t="s" s="157" r="D1706">
        <v>3069</v>
      </c>
      <c t="s" s="157" r="E1706">
        <v>814</v>
      </c>
      <c t="s" s="157" r="F1706">
        <v>1595</v>
      </c>
      <c s="100" r="G1706">
        <v>-7</v>
      </c>
      <c s="100" r="H1706">
        <v>700</v>
      </c>
      <c s="100" r="I1706">
        <v>1000</v>
      </c>
      <c s="100" r="J1706">
        <v>0</v>
      </c>
      <c s="157" r="K1706">
        <f>(I1706-J1706)/10</f>
        <v>100</v>
      </c>
      <c s="157" r="L1706"/>
      <c s="157" r="M1706"/>
      <c s="157" r="N1706"/>
      <c s="157" r="O1706"/>
    </row>
    <row customHeight="1" r="1707" ht="15.0">
      <c t="s" s="157" r="A1707">
        <v>3067</v>
      </c>
      <c s="157" r="B1707">
        <v>98</v>
      </c>
      <c s="157" r="C1707">
        <v>742</v>
      </c>
      <c t="s" s="157" r="D1707">
        <v>3070</v>
      </c>
      <c t="s" s="157" r="E1707">
        <v>823</v>
      </c>
      <c t="s" s="157" r="F1707">
        <v>1599</v>
      </c>
      <c t="s" s="100" r="G1707">
        <v>825</v>
      </c>
      <c t="s" s="100" r="H1707">
        <v>826</v>
      </c>
      <c s="100" r="I1707"/>
      <c s="100" r="J1707"/>
      <c s="157" r="K1707">
        <f>(I1707-J1707)/10</f>
        <v>0</v>
      </c>
      <c s="157" r="L1707">
        <v>255</v>
      </c>
      <c s="157" r="M1707"/>
      <c s="157" r="N1707"/>
      <c s="157" r="O1707"/>
    </row>
    <row customHeight="1" r="1708" ht="15.0">
      <c t="s" s="157" r="A1708">
        <v>3067</v>
      </c>
      <c s="157" r="B1708">
        <v>98</v>
      </c>
      <c s="157" r="C1708">
        <v>742</v>
      </c>
      <c t="s" s="157" r="D1708">
        <v>3071</v>
      </c>
      <c t="s" s="157" r="E1708">
        <v>823</v>
      </c>
      <c t="s" s="157" r="F1708">
        <v>2261</v>
      </c>
      <c t="s" s="100" r="G1708">
        <v>825</v>
      </c>
      <c t="s" s="100" r="H1708">
        <v>826</v>
      </c>
      <c s="100" r="I1708"/>
      <c s="100" r="J1708"/>
      <c s="157" r="K1708">
        <f>(I1708-J1708)/10</f>
        <v>0</v>
      </c>
      <c s="157" r="L1708">
        <v>255</v>
      </c>
      <c s="157" r="M1708"/>
      <c s="157" r="N1708"/>
      <c s="157" r="O1708"/>
    </row>
    <row customHeight="1" r="1709" ht="15.0">
      <c t="s" s="157" r="A1709">
        <v>3067</v>
      </c>
      <c s="157" r="B1709">
        <v>98</v>
      </c>
      <c s="157" r="C1709">
        <v>742</v>
      </c>
      <c t="s" s="157" r="D1709">
        <v>3072</v>
      </c>
      <c t="s" s="157" r="E1709">
        <v>830</v>
      </c>
      <c t="s" s="157" r="F1709">
        <v>2032</v>
      </c>
      <c t="s" s="100" r="G1709">
        <v>825</v>
      </c>
      <c t="s" s="100" r="H1709">
        <v>826</v>
      </c>
      <c s="100" r="I1709"/>
      <c s="100" r="J1709"/>
      <c s="157" r="K1709">
        <f>(I1709-J1709)/10</f>
        <v>0</v>
      </c>
      <c s="157" r="L1709">
        <v>255</v>
      </c>
      <c s="157" r="M1709"/>
      <c s="157" r="N1709"/>
      <c s="157" r="O1709"/>
    </row>
    <row customHeight="1" r="1710" ht="15.0">
      <c t="s" s="157" r="A1710">
        <v>3067</v>
      </c>
      <c s="157" r="B1710">
        <v>98</v>
      </c>
      <c s="157" r="C1710">
        <v>742</v>
      </c>
      <c t="s" s="157" r="D1710">
        <v>3073</v>
      </c>
      <c t="s" s="157" r="E1710">
        <v>830</v>
      </c>
      <c t="s" s="157" r="F1710">
        <v>3074</v>
      </c>
      <c t="s" s="100" r="G1710">
        <v>825</v>
      </c>
      <c t="s" s="100" r="H1710">
        <v>826</v>
      </c>
      <c s="100" r="I1710"/>
      <c s="100" r="J1710"/>
      <c s="157" r="K1710">
        <f>(I1710-J1710)/10</f>
        <v>0</v>
      </c>
      <c s="157" r="L1710">
        <v>255</v>
      </c>
      <c s="157" r="M1710"/>
      <c s="157" r="N1710"/>
      <c s="157" r="O1710"/>
    </row>
    <row customHeight="1" r="1711" ht="15.0">
      <c t="s" s="157" r="A1711">
        <v>3067</v>
      </c>
      <c s="157" r="B1711">
        <v>98</v>
      </c>
      <c s="157" r="C1711">
        <v>742</v>
      </c>
      <c t="s" s="157" r="D1711">
        <v>3075</v>
      </c>
      <c t="s" s="157" r="E1711">
        <v>830</v>
      </c>
      <c t="s" s="157" r="F1711">
        <v>2018</v>
      </c>
      <c t="s" s="100" r="G1711">
        <v>825</v>
      </c>
      <c t="s" s="100" r="H1711">
        <v>826</v>
      </c>
      <c s="100" r="I1711"/>
      <c s="100" r="J1711"/>
      <c s="157" r="K1711">
        <f>(I1711-J1711)/10</f>
        <v>0</v>
      </c>
      <c s="157" r="L1711">
        <v>255</v>
      </c>
      <c s="157" r="M1711"/>
      <c s="157" r="N1711"/>
      <c s="157" r="O1711"/>
    </row>
    <row customHeight="1" r="1712" ht="15.0">
      <c t="s" s="157" r="A1712">
        <v>3067</v>
      </c>
      <c s="157" r="B1712">
        <v>98</v>
      </c>
      <c s="157" r="C1712">
        <v>742</v>
      </c>
      <c t="s" s="157" r="D1712">
        <v>3076</v>
      </c>
      <c t="s" s="157" r="E1712">
        <v>830</v>
      </c>
      <c t="s" s="157" r="F1712">
        <v>3077</v>
      </c>
      <c t="s" s="100" r="G1712">
        <v>825</v>
      </c>
      <c t="s" s="100" r="H1712">
        <v>826</v>
      </c>
      <c s="100" r="I1712"/>
      <c s="100" r="J1712"/>
      <c s="157" r="K1712">
        <f>(I1712-J1712)/10</f>
        <v>0</v>
      </c>
      <c s="157" r="L1712">
        <v>255</v>
      </c>
      <c s="157" r="M1712"/>
      <c s="157" r="N1712"/>
      <c s="157" r="O1712"/>
    </row>
    <row customHeight="1" r="1713" ht="15.0">
      <c t="s" s="157" r="A1713">
        <v>3067</v>
      </c>
      <c s="157" r="B1713">
        <v>98</v>
      </c>
      <c s="157" r="C1713">
        <v>742</v>
      </c>
      <c t="s" s="157" r="D1713">
        <v>3078</v>
      </c>
      <c t="s" s="157" r="E1713">
        <v>830</v>
      </c>
      <c t="s" s="157" r="F1713">
        <v>3079</v>
      </c>
      <c t="s" s="100" r="G1713">
        <v>825</v>
      </c>
      <c t="s" s="100" r="H1713">
        <v>826</v>
      </c>
      <c s="100" r="I1713"/>
      <c s="100" r="J1713"/>
      <c s="157" r="K1713">
        <f>(I1713-J1713)/10</f>
        <v>0</v>
      </c>
      <c s="157" r="L1713">
        <v>255</v>
      </c>
      <c s="157" r="M1713"/>
      <c s="157" r="N1713"/>
      <c s="157" r="O1713"/>
    </row>
    <row customHeight="1" r="1714" ht="15.0">
      <c t="s" s="157" r="A1714">
        <v>3067</v>
      </c>
      <c s="157" r="B1714">
        <v>98</v>
      </c>
      <c s="157" r="C1714">
        <v>742</v>
      </c>
      <c t="s" s="157" r="D1714">
        <v>3080</v>
      </c>
      <c t="s" s="157" r="E1714">
        <v>830</v>
      </c>
      <c t="s" s="157" r="F1714">
        <v>3081</v>
      </c>
      <c t="s" s="100" r="G1714">
        <v>825</v>
      </c>
      <c t="s" s="100" r="H1714">
        <v>826</v>
      </c>
      <c s="100" r="I1714"/>
      <c s="100" r="J1714"/>
      <c s="157" r="K1714">
        <f>(I1714-J1714)/10</f>
        <v>0</v>
      </c>
      <c s="157" r="L1714">
        <v>255</v>
      </c>
      <c s="157" r="M1714"/>
      <c s="157" r="N1714"/>
      <c s="157" r="O1714"/>
    </row>
    <row customHeight="1" r="1715" ht="15.0">
      <c t="s" s="157" r="A1715">
        <v>3067</v>
      </c>
      <c s="157" r="B1715">
        <v>98</v>
      </c>
      <c s="157" r="C1715">
        <v>742</v>
      </c>
      <c t="s" s="157" r="D1715">
        <v>3082</v>
      </c>
      <c t="s" s="157" r="E1715">
        <v>830</v>
      </c>
      <c t="s" s="157" r="F1715">
        <v>3083</v>
      </c>
      <c t="s" s="100" r="G1715">
        <v>825</v>
      </c>
      <c t="s" s="100" r="H1715">
        <v>826</v>
      </c>
      <c s="100" r="I1715"/>
      <c s="100" r="J1715"/>
      <c s="157" r="K1715">
        <f>(I1715-J1715)/10</f>
        <v>0</v>
      </c>
      <c s="157" r="L1715">
        <v>255</v>
      </c>
      <c s="157" r="M1715"/>
      <c s="157" r="N1715"/>
      <c s="157" r="O1715"/>
    </row>
    <row customHeight="1" r="1716" ht="15.0">
      <c t="s" s="157" r="A1716">
        <v>3067</v>
      </c>
      <c s="157" r="B1716">
        <v>98</v>
      </c>
      <c s="157" r="C1716">
        <v>742</v>
      </c>
      <c t="s" s="157" r="D1716">
        <v>3084</v>
      </c>
      <c t="s" s="157" r="E1716">
        <v>830</v>
      </c>
      <c t="s" s="157" r="F1716">
        <v>2285</v>
      </c>
      <c t="s" s="100" r="G1716">
        <v>825</v>
      </c>
      <c t="s" s="100" r="H1716">
        <v>826</v>
      </c>
      <c s="100" r="I1716"/>
      <c s="100" r="J1716"/>
      <c s="157" r="K1716">
        <f>(I1716-J1716)/10</f>
        <v>0</v>
      </c>
      <c s="157" r="L1716">
        <v>255</v>
      </c>
      <c s="157" r="M1716"/>
      <c s="157" r="N1716"/>
      <c s="157" r="O1716"/>
    </row>
    <row customHeight="1" r="1717" ht="15.0">
      <c t="s" s="157" r="A1717">
        <v>3067</v>
      </c>
      <c s="157" r="B1717">
        <v>98</v>
      </c>
      <c s="157" r="C1717">
        <v>742</v>
      </c>
      <c t="s" s="157" r="D1717">
        <v>3085</v>
      </c>
      <c t="s" s="157" r="E1717">
        <v>830</v>
      </c>
      <c t="s" s="157" r="F1717">
        <v>3086</v>
      </c>
      <c t="s" s="100" r="G1717">
        <v>825</v>
      </c>
      <c t="s" s="100" r="H1717">
        <v>826</v>
      </c>
      <c s="100" r="I1717"/>
      <c s="100" r="J1717"/>
      <c s="157" r="K1717">
        <f>(I1717-J1717)/10</f>
        <v>0</v>
      </c>
      <c s="157" r="L1717">
        <v>255</v>
      </c>
      <c s="157" r="M1717"/>
      <c s="157" r="N1717"/>
      <c s="157" r="O1717"/>
    </row>
    <row customHeight="1" r="1718" ht="15.0">
      <c t="s" s="157" r="A1718">
        <v>3067</v>
      </c>
      <c s="157" r="B1718">
        <v>98</v>
      </c>
      <c s="157" r="C1718">
        <v>742</v>
      </c>
      <c t="s" s="157" r="D1718">
        <v>3087</v>
      </c>
      <c t="s" s="157" r="E1718">
        <v>830</v>
      </c>
      <c t="s" s="157" r="F1718">
        <v>3088</v>
      </c>
      <c t="s" s="100" r="G1718">
        <v>825</v>
      </c>
      <c t="s" s="100" r="H1718">
        <v>826</v>
      </c>
      <c s="100" r="I1718"/>
      <c s="100" r="J1718"/>
      <c s="157" r="K1718">
        <f>(I1718-J1718)/10</f>
        <v>0</v>
      </c>
      <c s="157" r="L1718">
        <v>255</v>
      </c>
      <c s="157" r="M1718"/>
      <c s="157" r="N1718"/>
      <c s="157" r="O1718"/>
    </row>
    <row customHeight="1" r="1719" ht="15.0">
      <c t="s" s="157" r="A1719">
        <v>3067</v>
      </c>
      <c s="157" r="B1719">
        <v>98</v>
      </c>
      <c s="157" r="C1719">
        <v>742</v>
      </c>
      <c t="s" s="157" r="D1719">
        <v>3089</v>
      </c>
      <c t="s" s="157" r="E1719">
        <v>830</v>
      </c>
      <c t="s" s="157" r="F1719">
        <v>3090</v>
      </c>
      <c t="s" s="100" r="G1719">
        <v>825</v>
      </c>
      <c t="s" s="100" r="H1719">
        <v>826</v>
      </c>
      <c s="100" r="I1719"/>
      <c s="100" r="J1719"/>
      <c s="157" r="K1719">
        <f>(I1719-J1719)/10</f>
        <v>0</v>
      </c>
      <c s="157" r="L1719">
        <v>255</v>
      </c>
      <c s="157" r="M1719"/>
      <c s="157" r="N1719"/>
      <c s="157" r="O1719"/>
    </row>
    <row customHeight="1" r="1720" ht="15.0">
      <c t="s" s="157" r="A1720">
        <v>3067</v>
      </c>
      <c s="157" r="B1720">
        <v>98</v>
      </c>
      <c s="157" r="C1720">
        <v>742</v>
      </c>
      <c t="s" s="157" r="D1720">
        <v>3091</v>
      </c>
      <c t="s" s="157" r="E1720">
        <v>830</v>
      </c>
      <c t="s" s="157" r="F1720">
        <v>3092</v>
      </c>
      <c t="s" s="100" r="G1720">
        <v>825</v>
      </c>
      <c t="s" s="100" r="H1720">
        <v>826</v>
      </c>
      <c s="100" r="I1720"/>
      <c s="100" r="J1720"/>
      <c s="157" r="K1720">
        <f>(I1720-J1720)/10</f>
        <v>0</v>
      </c>
      <c s="157" r="L1720">
        <v>255</v>
      </c>
      <c s="157" r="M1720"/>
      <c s="157" r="N1720"/>
      <c s="157" r="O1720"/>
    </row>
    <row customHeight="1" r="1721" ht="15.0">
      <c t="s" s="157" r="A1721">
        <v>3067</v>
      </c>
      <c s="157" r="B1721">
        <v>98</v>
      </c>
      <c s="157" r="C1721">
        <v>742</v>
      </c>
      <c t="s" s="157" r="D1721">
        <v>3093</v>
      </c>
      <c t="s" s="157" r="E1721">
        <v>830</v>
      </c>
      <c t="s" s="157" r="F1721">
        <v>3094</v>
      </c>
      <c t="s" s="100" r="G1721">
        <v>825</v>
      </c>
      <c t="s" s="100" r="H1721">
        <v>826</v>
      </c>
      <c s="100" r="I1721"/>
      <c s="100" r="J1721"/>
      <c s="157" r="K1721">
        <f>(I1721-J1721)/10</f>
        <v>0</v>
      </c>
      <c s="157" r="L1721">
        <v>255</v>
      </c>
      <c s="157" r="M1721"/>
      <c s="157" r="N1721"/>
      <c s="157" r="O1721"/>
    </row>
    <row customHeight="1" r="1722" ht="15.0">
      <c t="s" s="157" r="A1722">
        <v>3067</v>
      </c>
      <c s="157" r="B1722">
        <v>98</v>
      </c>
      <c s="157" r="C1722">
        <v>742</v>
      </c>
      <c t="s" s="157" r="D1722">
        <v>3095</v>
      </c>
      <c t="s" s="157" r="E1722">
        <v>830</v>
      </c>
      <c t="s" s="157" r="F1722">
        <v>3096</v>
      </c>
      <c t="s" s="100" r="G1722">
        <v>825</v>
      </c>
      <c t="s" s="100" r="H1722">
        <v>826</v>
      </c>
      <c s="100" r="I1722"/>
      <c s="100" r="J1722"/>
      <c s="157" r="K1722">
        <f>(I1722-J1722)/10</f>
        <v>0</v>
      </c>
      <c s="157" r="L1722">
        <v>255</v>
      </c>
      <c s="157" r="M1722"/>
      <c s="157" r="N1722"/>
      <c s="157" r="O1722"/>
    </row>
    <row customHeight="1" r="1723" ht="15.0">
      <c t="s" s="157" r="A1723">
        <v>3067</v>
      </c>
      <c s="157" r="B1723">
        <v>98</v>
      </c>
      <c s="157" r="C1723">
        <v>742</v>
      </c>
      <c t="s" s="157" r="D1723">
        <v>3097</v>
      </c>
      <c t="s" s="157" r="E1723">
        <v>830</v>
      </c>
      <c t="s" s="157" r="F1723">
        <v>3098</v>
      </c>
      <c t="s" s="100" r="G1723">
        <v>825</v>
      </c>
      <c t="s" s="100" r="H1723">
        <v>826</v>
      </c>
      <c s="100" r="I1723"/>
      <c s="100" r="J1723"/>
      <c s="157" r="K1723">
        <f>(I1723-J1723)/10</f>
        <v>0</v>
      </c>
      <c s="157" r="L1723">
        <v>255</v>
      </c>
      <c s="157" r="M1723"/>
      <c s="157" r="N1723"/>
      <c s="157" r="O1723"/>
    </row>
    <row customHeight="1" r="1724" ht="15.0">
      <c t="s" s="157" r="A1724">
        <v>3067</v>
      </c>
      <c s="157" r="B1724">
        <v>98</v>
      </c>
      <c s="157" r="C1724">
        <v>742</v>
      </c>
      <c t="s" s="157" r="D1724">
        <v>3099</v>
      </c>
      <c t="s" s="157" r="E1724">
        <v>830</v>
      </c>
      <c t="s" s="157" r="F1724">
        <v>3100</v>
      </c>
      <c t="s" s="100" r="G1724">
        <v>825</v>
      </c>
      <c t="s" s="100" r="H1724">
        <v>826</v>
      </c>
      <c s="100" r="I1724"/>
      <c s="100" r="J1724"/>
      <c s="157" r="K1724">
        <f>(I1724-J1724)/10</f>
        <v>0</v>
      </c>
      <c s="157" r="L1724">
        <v>255</v>
      </c>
      <c s="157" r="M1724"/>
      <c s="157" r="N1724"/>
      <c s="157" r="O1724"/>
    </row>
    <row customHeight="1" r="1725" ht="15.0">
      <c t="s" s="157" r="A1725">
        <v>3067</v>
      </c>
      <c s="157" r="B1725">
        <v>98</v>
      </c>
      <c s="157" r="C1725">
        <v>742</v>
      </c>
      <c t="s" s="157" r="D1725">
        <v>3101</v>
      </c>
      <c t="s" s="157" r="E1725">
        <v>830</v>
      </c>
      <c t="s" s="157" r="F1725">
        <v>1612</v>
      </c>
      <c t="s" s="100" r="G1725">
        <v>847</v>
      </c>
      <c t="s" s="100" r="H1725">
        <v>848</v>
      </c>
      <c s="100" r="I1725"/>
      <c s="100" r="J1725"/>
      <c s="157" r="K1725">
        <f>(I1725-J1725)/10</f>
        <v>0</v>
      </c>
      <c s="157" r="L1725">
        <v>255</v>
      </c>
      <c s="157" r="M1725"/>
      <c s="157" r="N1725"/>
      <c s="157" r="O1725"/>
    </row>
    <row customHeight="1" r="1726" ht="15.0">
      <c t="s" s="157" r="A1726">
        <v>3067</v>
      </c>
      <c s="157" r="B1726">
        <v>98</v>
      </c>
      <c s="157" r="C1726">
        <v>742</v>
      </c>
      <c t="s" s="157" r="D1726">
        <v>3102</v>
      </c>
      <c t="s" s="157" r="E1726">
        <v>830</v>
      </c>
      <c t="s" s="157" r="F1726">
        <v>1614</v>
      </c>
      <c t="s" s="100" r="G1726">
        <v>825</v>
      </c>
      <c t="s" s="100" r="H1726">
        <v>826</v>
      </c>
      <c s="100" r="I1726"/>
      <c s="100" r="J1726"/>
      <c s="157" r="K1726">
        <f>(I1726-J1726)/10</f>
        <v>0</v>
      </c>
      <c s="157" r="L1726">
        <v>255</v>
      </c>
      <c s="157" r="M1726"/>
      <c s="157" r="N1726"/>
      <c s="157" r="O1726"/>
    </row>
    <row customHeight="1" r="1727" ht="15.0">
      <c s="157" r="A1727"/>
      <c s="157" r="B1727"/>
      <c s="157" r="C1727"/>
      <c s="157" r="D1727"/>
      <c s="157" r="E1727"/>
      <c s="157" r="F1727"/>
      <c s="100" r="G1727"/>
      <c s="100" r="H1727"/>
      <c s="100" r="I1727"/>
      <c s="100" r="J1727"/>
      <c s="157" r="K1727">
        <f>(I1727-J1727)/10</f>
        <v>0</v>
      </c>
      <c s="157" r="L1727"/>
      <c s="157" r="M1727"/>
      <c s="157" r="N1727"/>
      <c s="157" r="O1727"/>
    </row>
    <row customHeight="1" r="1728" ht="15.0">
      <c t="s" s="157" r="A1728">
        <v>3103</v>
      </c>
      <c s="157" r="B1728">
        <v>99</v>
      </c>
      <c s="157" r="C1728">
        <v>745</v>
      </c>
      <c t="s" s="157" r="D1728">
        <v>3104</v>
      </c>
      <c t="s" s="157" r="E1728">
        <v>823</v>
      </c>
      <c t="s" s="157" r="F1728">
        <v>2419</v>
      </c>
      <c t="s" s="100" r="G1728">
        <v>825</v>
      </c>
      <c t="s" s="100" r="H1728">
        <v>826</v>
      </c>
      <c s="100" r="I1728"/>
      <c s="100" r="J1728"/>
      <c s="157" r="K1728">
        <f>(I1728-J1728)/10</f>
        <v>0</v>
      </c>
      <c s="157" r="L1728">
        <v>0</v>
      </c>
      <c s="157" r="M1728"/>
      <c s="157" r="N1728"/>
      <c s="157" r="O1728"/>
    </row>
    <row customHeight="1" r="1729" ht="15.0">
      <c t="s" s="157" r="A1729">
        <v>3103</v>
      </c>
      <c s="157" r="B1729">
        <v>99</v>
      </c>
      <c s="157" r="C1729">
        <v>745</v>
      </c>
      <c t="s" s="157" r="D1729">
        <v>3105</v>
      </c>
      <c t="s" s="157" r="E1729">
        <v>823</v>
      </c>
      <c t="s" s="157" r="F1729">
        <v>2421</v>
      </c>
      <c t="s" s="100" r="G1729">
        <v>825</v>
      </c>
      <c t="s" s="100" r="H1729">
        <v>826</v>
      </c>
      <c s="100" r="I1729"/>
      <c s="100" r="J1729"/>
      <c s="157" r="K1729">
        <f>(I1729-J1729)/10</f>
        <v>0</v>
      </c>
      <c s="157" r="L1729">
        <v>0</v>
      </c>
      <c s="157" r="M1729"/>
      <c s="157" r="N1729"/>
      <c s="157" r="O1729"/>
    </row>
    <row customHeight="1" r="1730" ht="15.0">
      <c t="s" s="157" r="A1730">
        <v>3103</v>
      </c>
      <c s="157" r="B1730">
        <v>99</v>
      </c>
      <c s="157" r="C1730">
        <v>745</v>
      </c>
      <c t="s" s="157" r="D1730">
        <v>3106</v>
      </c>
      <c t="s" s="157" r="E1730">
        <v>823</v>
      </c>
      <c t="s" s="157" r="F1730">
        <v>2423</v>
      </c>
      <c t="s" s="100" r="G1730">
        <v>825</v>
      </c>
      <c t="s" s="100" r="H1730">
        <v>826</v>
      </c>
      <c s="100" r="I1730"/>
      <c s="100" r="J1730"/>
      <c s="157" r="K1730">
        <f>(I1730-J1730)/10</f>
        <v>0</v>
      </c>
      <c s="157" r="L1730">
        <v>0</v>
      </c>
      <c s="157" r="M1730"/>
      <c s="157" r="N1730"/>
      <c s="157" r="O1730"/>
    </row>
    <row customHeight="1" r="1731" ht="15.0">
      <c t="s" s="157" r="A1731">
        <v>3103</v>
      </c>
      <c s="157" r="B1731">
        <v>99</v>
      </c>
      <c s="157" r="C1731">
        <v>745</v>
      </c>
      <c t="s" s="157" r="D1731">
        <v>3107</v>
      </c>
      <c t="s" s="157" r="E1731">
        <v>823</v>
      </c>
      <c t="s" s="157" r="F1731">
        <v>2425</v>
      </c>
      <c t="s" s="100" r="G1731">
        <v>825</v>
      </c>
      <c t="s" s="100" r="H1731">
        <v>826</v>
      </c>
      <c s="100" r="I1731"/>
      <c s="100" r="J1731"/>
      <c s="157" r="K1731">
        <f>(I1731-J1731)/10</f>
        <v>0</v>
      </c>
      <c s="157" r="L1731">
        <v>0</v>
      </c>
      <c s="157" r="M1731"/>
      <c s="157" r="N1731"/>
      <c s="157" r="O1731"/>
    </row>
    <row customHeight="1" r="1732" ht="15.0">
      <c t="s" s="157" r="A1732">
        <v>3103</v>
      </c>
      <c s="157" r="B1732">
        <v>99</v>
      </c>
      <c s="157" r="C1732">
        <v>745</v>
      </c>
      <c t="s" s="157" r="D1732">
        <v>3108</v>
      </c>
      <c t="s" s="157" r="E1732">
        <v>830</v>
      </c>
      <c t="s" s="157" r="F1732">
        <v>2419</v>
      </c>
      <c t="s" s="100" r="G1732">
        <v>825</v>
      </c>
      <c t="s" s="100" r="H1732">
        <v>826</v>
      </c>
      <c s="100" r="I1732"/>
      <c s="100" r="J1732"/>
      <c s="157" r="K1732">
        <f>(I1732-J1732)/10</f>
        <v>0</v>
      </c>
      <c s="157" r="L1732">
        <v>0</v>
      </c>
      <c s="157" r="M1732"/>
      <c s="157" r="N1732"/>
      <c s="157" r="O1732"/>
    </row>
    <row customHeight="1" r="1733" ht="15.0">
      <c t="s" s="157" r="A1733">
        <v>3103</v>
      </c>
      <c s="157" r="B1733">
        <v>99</v>
      </c>
      <c s="157" r="C1733">
        <v>745</v>
      </c>
      <c t="s" s="157" r="D1733">
        <v>3109</v>
      </c>
      <c t="s" s="157" r="E1733">
        <v>830</v>
      </c>
      <c t="s" s="157" r="F1733">
        <v>2421</v>
      </c>
      <c t="s" s="100" r="G1733">
        <v>825</v>
      </c>
      <c t="s" s="100" r="H1733">
        <v>826</v>
      </c>
      <c s="100" r="I1733"/>
      <c s="100" r="J1733"/>
      <c s="157" r="K1733">
        <f>(I1733-J1733)/10</f>
        <v>0</v>
      </c>
      <c s="157" r="L1733">
        <v>0</v>
      </c>
      <c s="157" r="M1733"/>
      <c s="157" r="N1733"/>
      <c s="157" r="O1733"/>
    </row>
    <row customHeight="1" r="1734" ht="15.0">
      <c t="s" s="157" r="A1734">
        <v>3103</v>
      </c>
      <c s="157" r="B1734">
        <v>99</v>
      </c>
      <c s="157" r="C1734">
        <v>745</v>
      </c>
      <c t="s" s="157" r="D1734">
        <v>3110</v>
      </c>
      <c t="s" s="157" r="E1734">
        <v>830</v>
      </c>
      <c t="s" s="157" r="F1734">
        <v>2423</v>
      </c>
      <c t="s" s="100" r="G1734">
        <v>825</v>
      </c>
      <c t="s" s="100" r="H1734">
        <v>826</v>
      </c>
      <c s="100" r="I1734"/>
      <c s="100" r="J1734"/>
      <c s="157" r="K1734">
        <f>(I1734-J1734)/10</f>
        <v>0</v>
      </c>
      <c s="157" r="L1734">
        <v>0</v>
      </c>
      <c s="157" r="M1734"/>
      <c s="157" r="N1734"/>
      <c s="157" r="O1734"/>
    </row>
    <row customHeight="1" r="1735" ht="15.0">
      <c t="s" s="157" r="A1735">
        <v>3103</v>
      </c>
      <c s="157" r="B1735">
        <v>99</v>
      </c>
      <c s="157" r="C1735">
        <v>745</v>
      </c>
      <c t="s" s="157" r="D1735">
        <v>3111</v>
      </c>
      <c t="s" s="157" r="E1735">
        <v>830</v>
      </c>
      <c t="s" s="157" r="F1735">
        <v>2425</v>
      </c>
      <c t="s" s="100" r="G1735">
        <v>825</v>
      </c>
      <c t="s" s="100" r="H1735">
        <v>826</v>
      </c>
      <c s="100" r="I1735"/>
      <c s="100" r="J1735"/>
      <c s="157" r="K1735">
        <f>(I1735-J1735)/10</f>
        <v>0</v>
      </c>
      <c s="157" r="L1735">
        <v>0</v>
      </c>
      <c s="157" r="M1735"/>
      <c s="157" r="N1735"/>
      <c s="157" r="O1735"/>
    </row>
    <row customHeight="1" r="1736" ht="15.0">
      <c s="157" r="A1736"/>
      <c s="157" r="B1736"/>
      <c s="157" r="C1736"/>
      <c s="157" r="D1736"/>
      <c s="157" r="E1736"/>
      <c s="157" r="F1736"/>
      <c s="100" r="G1736"/>
      <c s="100" r="H1736"/>
      <c s="100" r="I1736"/>
      <c s="100" r="J1736"/>
      <c s="157" r="K1736">
        <f>(I1736-J1736)/10</f>
        <v>0</v>
      </c>
      <c s="157" r="L1736"/>
      <c s="157" r="M1736"/>
      <c s="157" r="N1736"/>
      <c s="157" r="O1736"/>
    </row>
    <row customHeight="1" r="1737" ht="15.0">
      <c t="s" s="157" r="A1737">
        <v>3112</v>
      </c>
      <c s="157" r="B1737">
        <v>100</v>
      </c>
      <c s="157" r="C1737">
        <v>678</v>
      </c>
      <c t="s" s="157" r="D1737">
        <v>3113</v>
      </c>
      <c t="s" s="157" r="E1737">
        <v>823</v>
      </c>
      <c t="s" s="157" r="F1737">
        <v>2431</v>
      </c>
      <c t="s" s="100" r="G1737">
        <v>825</v>
      </c>
      <c t="s" s="100" r="H1737">
        <v>2432</v>
      </c>
      <c s="100" r="I1737"/>
      <c s="100" r="J1737"/>
      <c s="157" r="K1737">
        <f>(I1737-J1737)/10</f>
        <v>0</v>
      </c>
      <c s="157" r="L1737">
        <v>0</v>
      </c>
      <c s="157" r="M1737"/>
      <c s="157" r="N1737"/>
      <c s="157" r="O1737"/>
    </row>
    <row customHeight="1" r="1738" ht="15.0">
      <c t="s" s="157" r="A1738">
        <v>3112</v>
      </c>
      <c s="157" r="B1738">
        <v>100</v>
      </c>
      <c s="157" r="C1738">
        <v>678</v>
      </c>
      <c t="s" s="157" r="D1738">
        <v>3114</v>
      </c>
      <c t="s" s="157" r="E1738">
        <v>823</v>
      </c>
      <c t="s" s="157" r="F1738">
        <v>2434</v>
      </c>
      <c t="s" s="100" r="G1738">
        <v>825</v>
      </c>
      <c t="s" s="100" r="H1738">
        <v>826</v>
      </c>
      <c s="100" r="I1738"/>
      <c s="100" r="J1738"/>
      <c s="157" r="K1738">
        <f>(I1738-J1738)/10</f>
        <v>0</v>
      </c>
      <c s="157" r="L1738">
        <v>0</v>
      </c>
      <c s="157" r="M1738"/>
      <c s="157" r="N1738"/>
      <c s="157" r="O1738"/>
    </row>
    <row customHeight="1" r="1739" ht="15.0">
      <c t="s" s="157" r="A1739">
        <v>3112</v>
      </c>
      <c s="157" r="B1739">
        <v>100</v>
      </c>
      <c s="157" r="C1739">
        <v>678</v>
      </c>
      <c t="s" s="157" r="D1739">
        <v>3115</v>
      </c>
      <c t="s" s="157" r="E1739">
        <v>823</v>
      </c>
      <c t="s" s="157" r="F1739">
        <v>2436</v>
      </c>
      <c t="s" s="100" r="G1739">
        <v>825</v>
      </c>
      <c t="s" s="100" r="H1739">
        <v>2432</v>
      </c>
      <c s="100" r="I1739"/>
      <c s="100" r="J1739"/>
      <c s="157" r="K1739">
        <f>(I1739-J1739)/10</f>
        <v>0</v>
      </c>
      <c s="157" r="L1739">
        <v>255</v>
      </c>
      <c s="157" r="M1739"/>
      <c s="157" r="N1739"/>
      <c s="157" r="O1739"/>
    </row>
    <row customHeight="1" r="1740" ht="15.0">
      <c t="s" s="157" r="A1740">
        <v>3112</v>
      </c>
      <c s="157" r="B1740">
        <v>100</v>
      </c>
      <c s="157" r="C1740">
        <v>678</v>
      </c>
      <c t="s" s="157" r="D1740">
        <v>3116</v>
      </c>
      <c t="s" s="157" r="E1740">
        <v>830</v>
      </c>
      <c t="s" s="157" r="F1740">
        <v>2438</v>
      </c>
      <c t="s" s="100" r="G1740">
        <v>825</v>
      </c>
      <c t="s" s="100" r="H1740">
        <v>826</v>
      </c>
      <c s="100" r="I1740"/>
      <c s="100" r="J1740"/>
      <c s="157" r="K1740">
        <f>(I1740-J1740)/10</f>
        <v>0</v>
      </c>
      <c s="157" r="L1740">
        <v>255</v>
      </c>
      <c s="157" r="M1740"/>
      <c s="157" r="N1740"/>
      <c s="157" r="O1740"/>
    </row>
    <row customHeight="1" r="1741" ht="15.0">
      <c t="s" s="157" r="A1741">
        <v>3112</v>
      </c>
      <c s="157" r="B1741">
        <v>100</v>
      </c>
      <c s="157" r="C1741">
        <v>678</v>
      </c>
      <c t="s" s="157" r="D1741">
        <v>3117</v>
      </c>
      <c t="s" s="157" r="E1741">
        <v>830</v>
      </c>
      <c t="s" s="157" r="F1741">
        <v>2440</v>
      </c>
      <c t="s" s="100" r="G1741">
        <v>825</v>
      </c>
      <c t="s" s="100" r="H1741">
        <v>826</v>
      </c>
      <c s="100" r="I1741"/>
      <c s="100" r="J1741"/>
      <c s="157" r="K1741">
        <f>(I1741-J1741)/10</f>
        <v>0</v>
      </c>
      <c s="157" r="L1741">
        <v>255</v>
      </c>
      <c s="157" r="M1741"/>
      <c s="157" r="N1741"/>
      <c s="157" r="O1741"/>
    </row>
    <row customHeight="1" r="1742" ht="15.0">
      <c t="s" s="157" r="A1742">
        <v>3112</v>
      </c>
      <c s="157" r="B1742">
        <v>100</v>
      </c>
      <c s="157" r="C1742">
        <v>678</v>
      </c>
      <c t="s" s="157" r="D1742">
        <v>3118</v>
      </c>
      <c t="s" s="157" r="E1742">
        <v>830</v>
      </c>
      <c t="s" s="157" r="F1742">
        <v>2443</v>
      </c>
      <c t="s" s="100" r="G1742">
        <v>825</v>
      </c>
      <c t="s" s="100" r="H1742">
        <v>980</v>
      </c>
      <c s="100" r="I1742"/>
      <c s="100" r="J1742"/>
      <c s="157" r="K1742">
        <f>(I1742-J1742)/10</f>
        <v>0</v>
      </c>
      <c s="157" r="L1742">
        <v>255</v>
      </c>
      <c s="157" r="M1742"/>
      <c s="157" r="N1742"/>
      <c s="157" r="O1742"/>
    </row>
    <row customHeight="1" r="1743" ht="15.0">
      <c t="s" s="157" r="A1743">
        <v>3112</v>
      </c>
      <c s="157" r="B1743">
        <v>100</v>
      </c>
      <c s="157" r="C1743">
        <v>678</v>
      </c>
      <c t="s" s="157" r="D1743">
        <v>3119</v>
      </c>
      <c t="s" s="157" r="E1743">
        <v>830</v>
      </c>
      <c t="s" s="157" r="F1743">
        <v>2446</v>
      </c>
      <c t="s" s="100" r="G1743">
        <v>825</v>
      </c>
      <c t="s" s="100" r="H1743">
        <v>980</v>
      </c>
      <c s="100" r="I1743"/>
      <c s="100" r="J1743"/>
      <c s="157" r="K1743">
        <f>(I1743-J1743)/10</f>
        <v>0</v>
      </c>
      <c s="157" r="L1743">
        <v>255</v>
      </c>
      <c s="157" r="M1743"/>
      <c s="157" r="N1743"/>
      <c s="157" r="O1743"/>
    </row>
    <row customHeight="1" r="1744" ht="15.0">
      <c t="s" s="157" r="A1744">
        <v>3112</v>
      </c>
      <c s="157" r="B1744">
        <v>100</v>
      </c>
      <c s="157" r="C1744">
        <v>678</v>
      </c>
      <c t="s" s="157" r="D1744">
        <v>3120</v>
      </c>
      <c t="s" s="157" r="E1744">
        <v>830</v>
      </c>
      <c t="s" s="157" r="F1744">
        <v>2449</v>
      </c>
      <c t="s" s="100" r="G1744">
        <v>825</v>
      </c>
      <c t="s" s="100" r="H1744">
        <v>980</v>
      </c>
      <c s="100" r="I1744"/>
      <c s="100" r="J1744"/>
      <c s="157" r="K1744">
        <f>(I1744-J1744)/10</f>
        <v>0</v>
      </c>
      <c s="157" r="L1744">
        <v>255</v>
      </c>
      <c s="157" r="M1744"/>
      <c s="157" r="N1744"/>
      <c s="157" r="O1744"/>
    </row>
    <row customHeight="1" r="1745" ht="15.0">
      <c t="s" s="157" r="A1745">
        <v>3112</v>
      </c>
      <c s="157" r="B1745">
        <v>100</v>
      </c>
      <c s="157" r="C1745">
        <v>678</v>
      </c>
      <c t="s" s="157" r="D1745">
        <v>3121</v>
      </c>
      <c t="s" s="157" r="E1745">
        <v>830</v>
      </c>
      <c t="s" s="157" r="F1745">
        <v>2451</v>
      </c>
      <c t="s" s="100" r="G1745">
        <v>825</v>
      </c>
      <c t="s" s="100" r="H1745">
        <v>2005</v>
      </c>
      <c s="100" r="I1745"/>
      <c s="100" r="J1745"/>
      <c s="157" r="K1745">
        <f>(I1745-J1745)/10</f>
        <v>0</v>
      </c>
      <c s="157" r="L1745">
        <v>0</v>
      </c>
      <c s="157" r="M1745"/>
      <c s="157" r="N1745"/>
      <c s="157" r="O1745"/>
    </row>
    <row customHeight="1" r="1746" ht="15.0">
      <c t="s" s="157" r="A1746">
        <v>3112</v>
      </c>
      <c s="157" r="B1746">
        <v>100</v>
      </c>
      <c s="157" r="C1746">
        <v>678</v>
      </c>
      <c t="s" s="157" r="D1746">
        <v>3122</v>
      </c>
      <c t="s" s="157" r="E1746">
        <v>830</v>
      </c>
      <c t="s" s="157" r="F1746">
        <v>2453</v>
      </c>
      <c t="s" s="100" r="G1746">
        <v>825</v>
      </c>
      <c t="s" s="100" r="H1746">
        <v>826</v>
      </c>
      <c s="100" r="I1746"/>
      <c s="100" r="J1746"/>
      <c s="157" r="K1746">
        <f>(I1746-J1746)/10</f>
        <v>0</v>
      </c>
      <c s="157" r="L1746">
        <v>255</v>
      </c>
      <c s="157" r="M1746"/>
      <c s="157" r="N1746"/>
      <c s="157" r="O1746"/>
    </row>
    <row customHeight="1" r="1747" ht="15.0">
      <c t="s" s="157" r="A1747">
        <v>3112</v>
      </c>
      <c s="157" r="B1747">
        <v>100</v>
      </c>
      <c s="157" r="C1747">
        <v>678</v>
      </c>
      <c t="s" s="157" r="D1747">
        <v>3123</v>
      </c>
      <c t="s" s="157" r="E1747">
        <v>830</v>
      </c>
      <c t="s" s="157" r="F1747">
        <v>2453</v>
      </c>
      <c t="s" s="100" r="G1747">
        <v>825</v>
      </c>
      <c t="s" s="100" r="H1747">
        <v>826</v>
      </c>
      <c s="100" r="I1747"/>
      <c s="100" r="J1747"/>
      <c s="157" r="K1747">
        <f>(I1747-J1747)/10</f>
        <v>0</v>
      </c>
      <c s="157" r="L1747">
        <v>255</v>
      </c>
      <c s="157" r="M1747"/>
      <c s="157" r="N1747"/>
      <c s="157" r="O1747"/>
    </row>
    <row customHeight="1" r="1748" ht="15.0">
      <c t="s" s="157" r="A1748">
        <v>3112</v>
      </c>
      <c s="157" r="B1748">
        <v>100</v>
      </c>
      <c s="157" r="C1748">
        <v>678</v>
      </c>
      <c t="s" s="157" r="D1748">
        <v>3124</v>
      </c>
      <c t="s" s="157" r="E1748">
        <v>830</v>
      </c>
      <c t="s" s="157" r="F1748">
        <v>2456</v>
      </c>
      <c t="s" s="100" r="G1748">
        <v>2457</v>
      </c>
      <c t="s" s="100" r="H1748">
        <v>980</v>
      </c>
      <c s="100" r="I1748"/>
      <c s="100" r="J1748"/>
      <c s="157" r="K1748">
        <f>(I1748-J1748)/10</f>
        <v>0</v>
      </c>
      <c s="157" r="L1748">
        <v>255</v>
      </c>
      <c s="157" r="M1748"/>
      <c s="157" r="N1748"/>
      <c s="157" r="O1748"/>
    </row>
    <row customHeight="1" r="1749" ht="15.0">
      <c t="s" s="157" r="A1749">
        <v>3112</v>
      </c>
      <c s="157" r="B1749">
        <v>100</v>
      </c>
      <c s="157" r="C1749">
        <v>678</v>
      </c>
      <c t="s" s="157" r="D1749">
        <v>3125</v>
      </c>
      <c t="s" s="157" r="E1749">
        <v>830</v>
      </c>
      <c t="s" s="157" r="F1749">
        <v>2459</v>
      </c>
      <c t="s" s="100" r="G1749">
        <v>825</v>
      </c>
      <c t="s" s="100" r="H1749">
        <v>2460</v>
      </c>
      <c s="100" r="I1749"/>
      <c s="100" r="J1749"/>
      <c s="157" r="K1749">
        <f>(I1749-J1749)/10</f>
        <v>0</v>
      </c>
      <c s="157" r="L1749">
        <v>0</v>
      </c>
      <c s="157" r="M1749"/>
      <c s="157" r="N1749"/>
      <c s="157" r="O1749"/>
    </row>
    <row customHeight="1" r="1750" ht="15.0">
      <c t="s" s="157" r="A1750">
        <v>3112</v>
      </c>
      <c s="157" r="B1750">
        <v>100</v>
      </c>
      <c s="157" r="C1750">
        <v>678</v>
      </c>
      <c t="s" s="157" r="D1750">
        <v>3126</v>
      </c>
      <c t="s" s="157" r="E1750">
        <v>830</v>
      </c>
      <c t="s" s="157" r="F1750">
        <v>2462</v>
      </c>
      <c t="s" s="100" r="G1750">
        <v>825</v>
      </c>
      <c t="s" s="100" r="H1750">
        <v>2005</v>
      </c>
      <c s="100" r="I1750"/>
      <c s="100" r="J1750"/>
      <c s="157" r="K1750">
        <f>(I1750-J1750)/10</f>
        <v>0</v>
      </c>
      <c s="157" r="L1750">
        <v>0</v>
      </c>
      <c s="157" r="M1750"/>
      <c s="157" r="N1750"/>
      <c s="157" r="O1750"/>
    </row>
    <row customHeight="1" r="1751" ht="15.0">
      <c t="s" s="157" r="A1751">
        <v>3112</v>
      </c>
      <c s="157" r="B1751">
        <v>100</v>
      </c>
      <c s="157" r="C1751">
        <v>678</v>
      </c>
      <c t="s" s="157" r="D1751">
        <v>3127</v>
      </c>
      <c t="s" s="157" r="E1751">
        <v>830</v>
      </c>
      <c t="s" s="157" r="F1751">
        <v>2464</v>
      </c>
      <c t="s" s="100" r="G1751">
        <v>825</v>
      </c>
      <c t="s" s="100" r="H1751">
        <v>2465</v>
      </c>
      <c s="100" r="I1751"/>
      <c s="100" r="J1751"/>
      <c s="157" r="K1751">
        <f>(I1751-J1751)/10</f>
        <v>0</v>
      </c>
      <c s="157" r="L1751">
        <v>0</v>
      </c>
      <c s="157" r="M1751"/>
      <c s="157" r="N1751"/>
      <c s="157" r="O1751"/>
    </row>
    <row customHeight="1" r="1752" ht="15.0">
      <c t="s" s="157" r="A1752">
        <v>3112</v>
      </c>
      <c s="157" r="B1752">
        <v>100</v>
      </c>
      <c s="157" r="C1752">
        <v>678</v>
      </c>
      <c t="s" s="157" r="D1752">
        <v>3128</v>
      </c>
      <c t="s" s="157" r="E1752">
        <v>830</v>
      </c>
      <c t="s" s="157" r="F1752">
        <v>2467</v>
      </c>
      <c t="s" s="100" r="G1752">
        <v>825</v>
      </c>
      <c t="s" s="100" r="H1752">
        <v>826</v>
      </c>
      <c s="100" r="I1752"/>
      <c s="100" r="J1752"/>
      <c s="157" r="K1752">
        <f>(I1752-J1752)/10</f>
        <v>0</v>
      </c>
      <c s="157" r="L1752">
        <v>255</v>
      </c>
      <c s="157" r="M1752"/>
      <c s="157" r="N1752"/>
      <c s="157" r="O1752"/>
    </row>
    <row customHeight="1" r="1753" ht="15.0">
      <c t="s" s="157" r="A1753">
        <v>3112</v>
      </c>
      <c s="157" r="B1753">
        <v>100</v>
      </c>
      <c s="157" r="C1753">
        <v>678</v>
      </c>
      <c t="s" s="157" r="D1753">
        <v>3129</v>
      </c>
      <c t="s" s="157" r="E1753">
        <v>830</v>
      </c>
      <c t="s" s="157" r="F1753">
        <v>2469</v>
      </c>
      <c t="s" s="100" r="G1753">
        <v>2457</v>
      </c>
      <c t="s" s="100" r="H1753">
        <v>980</v>
      </c>
      <c s="100" r="I1753"/>
      <c s="100" r="J1753"/>
      <c s="157" r="K1753">
        <f>(I1753-J1753)/10</f>
        <v>0</v>
      </c>
      <c s="157" r="L1753">
        <v>255</v>
      </c>
      <c s="157" r="M1753"/>
      <c s="157" r="N1753"/>
      <c s="157" r="O1753"/>
    </row>
    <row customHeight="1" r="1754" ht="15.0">
      <c t="s" s="157" r="A1754">
        <v>3112</v>
      </c>
      <c s="157" r="B1754">
        <v>100</v>
      </c>
      <c s="157" r="C1754">
        <v>678</v>
      </c>
      <c t="s" s="157" r="D1754">
        <v>3130</v>
      </c>
      <c t="s" s="157" r="E1754">
        <v>830</v>
      </c>
      <c t="s" s="157" r="F1754">
        <v>2471</v>
      </c>
      <c t="s" s="100" r="G1754">
        <v>825</v>
      </c>
      <c t="s" s="100" r="H1754">
        <v>2005</v>
      </c>
      <c s="100" r="I1754"/>
      <c s="100" r="J1754"/>
      <c s="157" r="K1754">
        <f>(I1754-J1754)/10</f>
        <v>0</v>
      </c>
      <c s="157" r="L1754">
        <v>255</v>
      </c>
      <c s="157" r="M1754"/>
      <c s="157" r="N1754"/>
      <c s="157" r="O1754"/>
    </row>
    <row customHeight="1" r="1755" ht="15.0">
      <c t="s" s="157" r="A1755">
        <v>3112</v>
      </c>
      <c s="157" r="B1755">
        <v>100</v>
      </c>
      <c s="157" r="C1755">
        <v>678</v>
      </c>
      <c t="s" s="157" r="D1755">
        <v>3131</v>
      </c>
      <c t="s" s="157" r="E1755">
        <v>830</v>
      </c>
      <c t="s" s="157" r="F1755">
        <v>2473</v>
      </c>
      <c t="s" s="100" r="G1755">
        <v>825</v>
      </c>
      <c t="s" s="100" r="H1755">
        <v>2474</v>
      </c>
      <c s="100" r="I1755"/>
      <c s="100" r="J1755"/>
      <c s="157" r="K1755">
        <f>(I1755-J1755)/10</f>
        <v>0</v>
      </c>
      <c s="157" r="L1755">
        <v>255</v>
      </c>
      <c s="157" r="M1755"/>
      <c s="157" r="N1755"/>
      <c s="157" r="O1755"/>
    </row>
    <row customHeight="1" r="1756" ht="15.0">
      <c t="s" s="157" r="A1756">
        <v>3112</v>
      </c>
      <c s="157" r="B1756">
        <v>100</v>
      </c>
      <c s="157" r="C1756">
        <v>678</v>
      </c>
      <c t="s" s="157" r="D1756">
        <v>3132</v>
      </c>
      <c t="s" s="157" r="E1756">
        <v>830</v>
      </c>
      <c t="s" s="157" r="F1756">
        <v>2473</v>
      </c>
      <c t="s" s="100" r="G1756">
        <v>825</v>
      </c>
      <c t="s" s="100" r="H1756">
        <v>2474</v>
      </c>
      <c s="100" r="I1756"/>
      <c s="100" r="J1756"/>
      <c s="157" r="K1756">
        <f>(I1756-J1756)/10</f>
        <v>0</v>
      </c>
      <c s="157" r="L1756">
        <v>255</v>
      </c>
      <c s="157" r="M1756"/>
      <c s="157" r="N1756"/>
      <c s="157" r="O1756"/>
    </row>
    <row customHeight="1" r="1757" ht="15.0">
      <c t="s" s="157" r="A1757">
        <v>3112</v>
      </c>
      <c s="157" r="B1757">
        <v>100</v>
      </c>
      <c s="157" r="C1757">
        <v>678</v>
      </c>
      <c t="s" s="157" r="D1757">
        <v>3133</v>
      </c>
      <c t="s" s="157" r="E1757">
        <v>830</v>
      </c>
      <c t="s" s="157" r="F1757">
        <v>2477</v>
      </c>
      <c t="s" s="100" r="G1757">
        <v>825</v>
      </c>
      <c t="s" s="100" r="H1757">
        <v>980</v>
      </c>
      <c s="100" r="I1757"/>
      <c s="100" r="J1757"/>
      <c s="157" r="K1757">
        <f>(I1757-J1757)/10</f>
        <v>0</v>
      </c>
      <c s="157" r="L1757">
        <v>255</v>
      </c>
      <c s="157" r="M1757"/>
      <c s="157" r="N1757"/>
      <c s="157" r="O1757"/>
    </row>
    <row customHeight="1" r="1758" ht="15.0">
      <c t="s" s="157" r="A1758">
        <v>3112</v>
      </c>
      <c s="157" r="B1758">
        <v>100</v>
      </c>
      <c s="157" r="C1758">
        <v>678</v>
      </c>
      <c t="s" s="157" r="D1758">
        <v>3134</v>
      </c>
      <c t="s" s="157" r="E1758">
        <v>830</v>
      </c>
      <c t="s" s="157" r="F1758">
        <v>2479</v>
      </c>
      <c t="s" s="100" r="G1758">
        <v>825</v>
      </c>
      <c t="s" s="100" r="H1758">
        <v>826</v>
      </c>
      <c s="100" r="I1758"/>
      <c s="100" r="J1758"/>
      <c s="157" r="K1758">
        <f>(I1758-J1758)/10</f>
        <v>0</v>
      </c>
      <c s="157" r="L1758">
        <v>0</v>
      </c>
      <c s="157" r="M1758"/>
      <c s="157" r="N1758"/>
      <c s="157" r="O1758"/>
    </row>
    <row customHeight="1" r="1759" ht="15.0">
      <c t="s" s="157" r="A1759">
        <v>3112</v>
      </c>
      <c s="157" r="B1759">
        <v>100</v>
      </c>
      <c s="157" r="C1759">
        <v>678</v>
      </c>
      <c t="s" s="157" r="D1759">
        <v>3135</v>
      </c>
      <c t="s" s="157" r="E1759">
        <v>830</v>
      </c>
      <c t="s" s="157" r="F1759">
        <v>2481</v>
      </c>
      <c t="s" s="100" r="G1759">
        <v>825</v>
      </c>
      <c t="s" s="100" r="H1759">
        <v>826</v>
      </c>
      <c s="100" r="I1759"/>
      <c s="100" r="J1759"/>
      <c s="157" r="K1759">
        <f>(I1759-J1759)/10</f>
        <v>0</v>
      </c>
      <c s="157" r="L1759">
        <v>255</v>
      </c>
      <c s="157" r="M1759"/>
      <c s="157" r="N1759"/>
      <c s="157" r="O1759"/>
    </row>
    <row customHeight="1" r="1760" ht="15.0">
      <c s="157" r="A1760"/>
      <c s="157" r="B1760"/>
      <c s="157" r="C1760"/>
      <c s="157" r="D1760"/>
      <c s="157" r="E1760"/>
      <c s="157" r="F1760"/>
      <c s="100" r="G1760"/>
      <c s="100" r="H1760"/>
      <c s="100" r="I1760"/>
      <c s="100" r="J1760"/>
      <c s="157" r="K1760">
        <f>(I1760-J1760)/10</f>
        <v>0</v>
      </c>
      <c s="157" r="L1760"/>
      <c s="157" r="M1760"/>
      <c s="157" r="N1760"/>
      <c s="157" r="O1760"/>
    </row>
    <row customHeight="1" r="1761" ht="15.0">
      <c t="s" s="157" r="A1761">
        <v>3112</v>
      </c>
      <c s="157" r="B1761">
        <v>101</v>
      </c>
      <c s="157" r="C1761">
        <v>501</v>
      </c>
      <c t="s" s="157" r="D1761">
        <v>631</v>
      </c>
      <c t="s" s="157" r="E1761">
        <v>814</v>
      </c>
      <c t="s" s="157" r="F1761">
        <v>1959</v>
      </c>
      <c s="100" r="G1761">
        <v>-10</v>
      </c>
      <c s="100" r="H1761">
        <v>10</v>
      </c>
      <c s="100" r="I1761">
        <v>10</v>
      </c>
      <c s="100" r="J1761">
        <v>0</v>
      </c>
      <c s="157" r="K1761">
        <f>(I1761-J1761)/10</f>
        <v>1</v>
      </c>
      <c s="157" r="L1761"/>
      <c s="157" r="M1761"/>
      <c s="157" r="N1761"/>
      <c s="157" r="O1761"/>
    </row>
    <row customHeight="1" r="1762" ht="15.0">
      <c t="s" s="157" r="A1762">
        <v>3112</v>
      </c>
      <c s="157" r="B1762">
        <v>101</v>
      </c>
      <c s="157" r="C1762">
        <v>501</v>
      </c>
      <c t="s" s="157" r="D1762">
        <v>632</v>
      </c>
      <c t="s" s="157" r="E1762">
        <v>814</v>
      </c>
      <c t="s" s="157" r="F1762">
        <v>1959</v>
      </c>
      <c s="100" r="G1762">
        <v>-10</v>
      </c>
      <c s="100" r="H1762">
        <v>10</v>
      </c>
      <c s="100" r="I1762">
        <v>10</v>
      </c>
      <c s="100" r="J1762">
        <v>0</v>
      </c>
      <c s="157" r="K1762">
        <f>(I1762-J1762)/10</f>
        <v>1</v>
      </c>
      <c s="157" r="L1762"/>
      <c s="157" r="M1762"/>
      <c s="157" r="N1762"/>
      <c s="157" r="O1762"/>
    </row>
    <row customHeight="1" r="1763" ht="15.0">
      <c t="s" s="157" r="A1763">
        <v>3112</v>
      </c>
      <c s="157" r="B1763">
        <v>101</v>
      </c>
      <c s="157" r="C1763">
        <v>501</v>
      </c>
      <c t="s" s="157" r="D1763">
        <v>633</v>
      </c>
      <c t="s" s="157" r="E1763">
        <v>814</v>
      </c>
      <c t="s" s="157" r="F1763">
        <v>1959</v>
      </c>
      <c s="100" r="G1763">
        <v>-10</v>
      </c>
      <c s="100" r="H1763">
        <v>10</v>
      </c>
      <c s="100" r="I1763">
        <v>10</v>
      </c>
      <c s="100" r="J1763">
        <v>0</v>
      </c>
      <c s="157" r="K1763">
        <f>(I1763-J1763)/10</f>
        <v>1</v>
      </c>
      <c s="157" r="L1763"/>
      <c s="157" r="M1763"/>
      <c s="157" r="N1763"/>
      <c s="157" r="O1763"/>
    </row>
    <row customHeight="1" r="1764" ht="15.0">
      <c t="s" s="157" r="A1764">
        <v>3112</v>
      </c>
      <c s="157" r="B1764">
        <v>101</v>
      </c>
      <c s="157" r="C1764">
        <v>501</v>
      </c>
      <c t="s" s="157" r="D1764">
        <v>634</v>
      </c>
      <c t="s" s="157" r="E1764">
        <v>814</v>
      </c>
      <c t="s" s="157" r="F1764">
        <v>1959</v>
      </c>
      <c s="100" r="G1764">
        <v>-10</v>
      </c>
      <c s="100" r="H1764">
        <v>10</v>
      </c>
      <c s="100" r="I1764">
        <v>10</v>
      </c>
      <c s="100" r="J1764">
        <v>0</v>
      </c>
      <c s="157" r="K1764">
        <f>(I1764-J1764)/10</f>
        <v>1</v>
      </c>
      <c s="157" r="L1764"/>
      <c s="157" r="M1764"/>
      <c s="157" r="N1764"/>
      <c s="157" r="O1764"/>
    </row>
    <row customHeight="1" r="1765" ht="15.0">
      <c t="s" s="157" r="A1765">
        <v>3112</v>
      </c>
      <c s="157" r="B1765">
        <v>102</v>
      </c>
      <c s="157" r="C1765">
        <v>501</v>
      </c>
      <c t="s" s="157" r="D1765">
        <v>643</v>
      </c>
      <c t="s" s="157" r="E1765">
        <v>814</v>
      </c>
      <c t="s" s="157" r="F1765">
        <v>1959</v>
      </c>
      <c s="100" r="G1765">
        <v>-10</v>
      </c>
      <c s="100" r="H1765">
        <v>10</v>
      </c>
      <c s="100" r="I1765">
        <v>10</v>
      </c>
      <c s="100" r="J1765">
        <v>0</v>
      </c>
      <c s="157" r="K1765">
        <f>(I1765-J1765)/10</f>
        <v>1</v>
      </c>
      <c s="157" r="L1765"/>
      <c s="157" r="M1765"/>
      <c s="157" r="N1765"/>
      <c s="157" r="O1765"/>
    </row>
    <row customHeight="1" r="1766" ht="15.0">
      <c t="s" s="157" r="A1766">
        <v>3112</v>
      </c>
      <c s="157" r="B1766">
        <v>102</v>
      </c>
      <c s="157" r="C1766">
        <v>501</v>
      </c>
      <c t="s" s="157" r="D1766">
        <v>644</v>
      </c>
      <c t="s" s="157" r="E1766">
        <v>814</v>
      </c>
      <c t="s" s="157" r="F1766">
        <v>1959</v>
      </c>
      <c s="100" r="G1766">
        <v>-10</v>
      </c>
      <c s="100" r="H1766">
        <v>10</v>
      </c>
      <c s="100" r="I1766">
        <v>10</v>
      </c>
      <c s="100" r="J1766">
        <v>0</v>
      </c>
      <c s="157" r="K1766">
        <f>(I1766-J1766)/10</f>
        <v>1</v>
      </c>
      <c s="157" r="L1766"/>
      <c s="157" r="M1766"/>
      <c s="157" r="N1766"/>
      <c s="157" r="O1766"/>
    </row>
    <row customHeight="1" r="1767" ht="15.0">
      <c s="157" r="A1767"/>
      <c s="157" r="B1767"/>
      <c s="157" r="C1767"/>
      <c s="157" r="D1767"/>
      <c s="157" r="E1767"/>
      <c s="157" r="F1767"/>
      <c s="100" r="G1767"/>
      <c s="100" r="H1767"/>
      <c s="100" r="I1767"/>
      <c s="100" r="J1767"/>
      <c s="157" r="K1767">
        <f>(I1767-J1767)/10</f>
        <v>0</v>
      </c>
      <c s="157" r="L1767"/>
      <c s="157" r="M1767"/>
      <c s="157" r="N1767"/>
      <c s="157" r="O1767"/>
    </row>
    <row customHeight="1" r="1768" ht="15.0">
      <c t="s" s="157" r="A1768">
        <v>3112</v>
      </c>
      <c s="157" r="B1768">
        <v>101</v>
      </c>
      <c s="157" r="C1768">
        <v>679</v>
      </c>
      <c t="s" s="157" r="D1768">
        <v>3136</v>
      </c>
      <c t="s" s="157" r="E1768">
        <v>823</v>
      </c>
      <c t="s" s="157" r="F1768">
        <v>2488</v>
      </c>
      <c t="s" s="100" r="G1768">
        <v>889</v>
      </c>
      <c t="s" s="100" r="H1768">
        <v>890</v>
      </c>
      <c s="100" r="I1768"/>
      <c s="100" r="J1768"/>
      <c s="157" r="K1768">
        <f>(I1768-J1768)/10</f>
        <v>0</v>
      </c>
      <c s="157" r="L1768">
        <v>255</v>
      </c>
      <c s="157" r="M1768"/>
      <c s="157" r="N1768"/>
      <c s="157" r="O1768"/>
    </row>
    <row customHeight="1" r="1769" ht="15.0">
      <c t="s" s="157" r="A1769">
        <v>3112</v>
      </c>
      <c s="157" r="B1769">
        <v>101</v>
      </c>
      <c s="157" r="C1769">
        <v>679</v>
      </c>
      <c t="s" s="157" r="D1769">
        <v>3137</v>
      </c>
      <c t="s" s="157" r="E1769">
        <v>830</v>
      </c>
      <c t="s" s="157" r="F1769">
        <v>2492</v>
      </c>
      <c t="s" s="100" r="G1769">
        <v>825</v>
      </c>
      <c t="s" s="100" r="H1769">
        <v>2005</v>
      </c>
      <c s="100" r="I1769"/>
      <c s="100" r="J1769"/>
      <c s="157" r="K1769">
        <f>(I1769-J1769)/10</f>
        <v>0</v>
      </c>
      <c s="157" r="L1769">
        <v>255</v>
      </c>
      <c s="157" r="M1769"/>
      <c s="157" r="N1769"/>
      <c s="157" r="O1769"/>
    </row>
    <row customHeight="1" r="1770" ht="15.0">
      <c t="s" s="157" r="A1770">
        <v>3112</v>
      </c>
      <c s="157" r="B1770">
        <v>101</v>
      </c>
      <c s="157" r="C1770">
        <v>679</v>
      </c>
      <c t="s" s="157" r="D1770">
        <v>3138</v>
      </c>
      <c t="s" s="157" r="E1770">
        <v>830</v>
      </c>
      <c t="s" s="157" r="F1770">
        <v>2494</v>
      </c>
      <c t="s" s="100" r="G1770">
        <v>825</v>
      </c>
      <c t="s" s="100" r="H1770">
        <v>826</v>
      </c>
      <c s="100" r="I1770"/>
      <c s="100" r="J1770"/>
      <c s="157" r="K1770">
        <f>(I1770-J1770)/10</f>
        <v>0</v>
      </c>
      <c s="157" r="L1770">
        <v>255</v>
      </c>
      <c s="157" r="M1770"/>
      <c s="157" r="N1770"/>
      <c s="157" r="O1770"/>
    </row>
    <row customHeight="1" r="1771" ht="15.0">
      <c t="s" s="157" r="A1771">
        <v>3112</v>
      </c>
      <c s="157" r="B1771">
        <v>101</v>
      </c>
      <c s="157" r="C1771">
        <v>679</v>
      </c>
      <c t="s" s="157" r="D1771">
        <v>3139</v>
      </c>
      <c t="s" s="157" r="E1771">
        <v>830</v>
      </c>
      <c t="s" s="157" r="F1771">
        <v>2496</v>
      </c>
      <c t="s" s="100" r="G1771">
        <v>825</v>
      </c>
      <c t="s" s="100" r="H1771">
        <v>980</v>
      </c>
      <c s="100" r="I1771"/>
      <c s="100" r="J1771"/>
      <c s="157" r="K1771">
        <f>(I1771-J1771)/10</f>
        <v>0</v>
      </c>
      <c s="157" r="L1771">
        <v>255</v>
      </c>
      <c s="157" r="M1771"/>
      <c s="157" r="N1771"/>
      <c s="157" r="O1771"/>
    </row>
    <row customHeight="1" r="1772" ht="15.0">
      <c t="s" s="157" r="A1772">
        <v>3112</v>
      </c>
      <c s="157" r="B1772">
        <v>101</v>
      </c>
      <c s="157" r="C1772">
        <v>679</v>
      </c>
      <c t="s" s="157" r="D1772">
        <v>3140</v>
      </c>
      <c t="s" s="157" r="E1772">
        <v>830</v>
      </c>
      <c t="s" s="157" r="F1772">
        <v>2498</v>
      </c>
      <c t="s" s="100" r="G1772">
        <v>825</v>
      </c>
      <c t="s" s="100" r="H1772">
        <v>890</v>
      </c>
      <c s="100" r="I1772"/>
      <c s="100" r="J1772"/>
      <c s="157" r="K1772">
        <f>(I1772-J1772)/10</f>
        <v>0</v>
      </c>
      <c s="157" r="L1772">
        <v>255</v>
      </c>
      <c s="157" r="M1772"/>
      <c s="157" r="N1772"/>
      <c s="157" r="O1772"/>
    </row>
    <row customHeight="1" r="1773" ht="15.0">
      <c t="s" s="157" r="A1773">
        <v>3112</v>
      </c>
      <c s="157" r="B1773">
        <v>101</v>
      </c>
      <c s="157" r="C1773">
        <v>679</v>
      </c>
      <c t="s" s="157" r="D1773">
        <v>3141</v>
      </c>
      <c t="s" s="157" r="E1773">
        <v>830</v>
      </c>
      <c t="s" s="157" r="F1773">
        <v>2500</v>
      </c>
      <c t="s" s="100" r="G1773">
        <v>825</v>
      </c>
      <c t="s" s="100" r="H1773">
        <v>889</v>
      </c>
      <c s="100" r="I1773"/>
      <c s="100" r="J1773"/>
      <c s="157" r="K1773">
        <f>(I1773-J1773)/10</f>
        <v>0</v>
      </c>
      <c s="157" r="L1773">
        <v>0</v>
      </c>
      <c s="157" r="M1773"/>
      <c s="157" r="N1773"/>
      <c s="157" r="O1773"/>
    </row>
    <row customHeight="1" r="1774" ht="15.0">
      <c t="s" s="157" r="A1774">
        <v>3112</v>
      </c>
      <c s="157" r="B1774">
        <v>101</v>
      </c>
      <c s="157" r="C1774">
        <v>679</v>
      </c>
      <c t="s" s="157" r="D1774">
        <v>3142</v>
      </c>
      <c t="s" s="157" r="E1774">
        <v>830</v>
      </c>
      <c t="s" s="157" r="F1774">
        <v>2512</v>
      </c>
      <c t="s" s="100" r="G1774">
        <v>825</v>
      </c>
      <c t="s" s="100" r="H1774">
        <v>2513</v>
      </c>
      <c s="100" r="I1774"/>
      <c s="100" r="J1774"/>
      <c s="157" r="K1774">
        <f>(I1774-J1774)/10</f>
        <v>0</v>
      </c>
      <c s="157" r="L1774">
        <v>0</v>
      </c>
      <c s="157" r="M1774"/>
      <c s="157" r="N1774"/>
      <c s="157" r="O1774"/>
    </row>
    <row customHeight="1" r="1775" ht="15.0">
      <c t="s" s="157" r="A1775">
        <v>3112</v>
      </c>
      <c s="157" r="B1775">
        <v>101</v>
      </c>
      <c s="157" r="C1775">
        <v>679</v>
      </c>
      <c t="s" s="157" r="D1775">
        <v>3143</v>
      </c>
      <c t="s" s="157" r="E1775">
        <v>830</v>
      </c>
      <c t="s" s="157" r="F1775">
        <v>2515</v>
      </c>
      <c t="s" s="100" r="G1775">
        <v>825</v>
      </c>
      <c t="s" s="100" r="H1775">
        <v>1971</v>
      </c>
      <c s="100" r="I1775"/>
      <c s="100" r="J1775"/>
      <c s="157" r="K1775">
        <f>(I1775-J1775)/10</f>
        <v>0</v>
      </c>
      <c s="157" r="L1775">
        <v>255</v>
      </c>
      <c s="157" r="M1775"/>
      <c s="157" r="N1775"/>
      <c s="157" r="O1775"/>
    </row>
    <row customHeight="1" r="1776" ht="15.0">
      <c t="s" s="157" r="A1776">
        <v>3112</v>
      </c>
      <c s="157" r="B1776">
        <v>101</v>
      </c>
      <c s="157" r="C1776">
        <v>679</v>
      </c>
      <c t="s" s="157" r="D1776">
        <v>3144</v>
      </c>
      <c t="s" s="157" r="E1776">
        <v>830</v>
      </c>
      <c t="s" s="157" r="F1776">
        <v>2517</v>
      </c>
      <c t="s" s="100" r="G1776">
        <v>825</v>
      </c>
      <c t="s" s="100" r="H1776">
        <v>826</v>
      </c>
      <c s="100" r="I1776"/>
      <c s="100" r="J1776"/>
      <c s="157" r="K1776">
        <f>(I1776-J1776)/10</f>
        <v>0</v>
      </c>
      <c s="157" r="L1776">
        <v>255</v>
      </c>
      <c s="157" r="M1776"/>
      <c s="157" r="N1776"/>
      <c s="157" r="O1776"/>
    </row>
    <row customHeight="1" r="1777" ht="15.0">
      <c t="s" s="157" r="A1777">
        <v>3112</v>
      </c>
      <c s="157" r="B1777">
        <v>101</v>
      </c>
      <c s="157" r="C1777">
        <v>679</v>
      </c>
      <c t="s" s="157" r="D1777">
        <v>3145</v>
      </c>
      <c t="s" s="157" r="E1777">
        <v>830</v>
      </c>
      <c t="s" s="157" r="F1777">
        <v>2519</v>
      </c>
      <c t="s" s="100" r="G1777">
        <v>825</v>
      </c>
      <c t="s" s="100" r="H1777">
        <v>980</v>
      </c>
      <c s="100" r="I1777"/>
      <c s="100" r="J1777"/>
      <c s="157" r="K1777">
        <f>(I1777-J1777)/10</f>
        <v>0</v>
      </c>
      <c s="157" r="L1777">
        <v>255</v>
      </c>
      <c s="157" r="M1777"/>
      <c s="157" r="N1777"/>
      <c s="157" r="O1777"/>
    </row>
    <row customHeight="1" r="1778" ht="15.0">
      <c t="s" s="157" r="A1778">
        <v>3112</v>
      </c>
      <c s="157" r="B1778">
        <v>101</v>
      </c>
      <c s="157" r="C1778">
        <v>679</v>
      </c>
      <c t="s" s="157" r="D1778">
        <v>3146</v>
      </c>
      <c t="s" s="157" r="E1778">
        <v>830</v>
      </c>
      <c t="s" s="157" r="F1778">
        <v>2521</v>
      </c>
      <c t="s" s="100" r="G1778">
        <v>825</v>
      </c>
      <c t="s" s="100" r="H1778">
        <v>980</v>
      </c>
      <c s="100" r="I1778"/>
      <c s="100" r="J1778"/>
      <c s="157" r="K1778">
        <f>(I1778-J1778)/10</f>
        <v>0</v>
      </c>
      <c s="157" r="L1778">
        <v>255</v>
      </c>
      <c s="157" r="M1778"/>
      <c s="157" r="N1778"/>
      <c s="157" r="O1778"/>
    </row>
    <row customHeight="1" r="1779" ht="15.0">
      <c t="s" s="157" r="A1779">
        <v>3112</v>
      </c>
      <c s="157" r="B1779">
        <v>101</v>
      </c>
      <c s="157" r="C1779">
        <v>679</v>
      </c>
      <c t="s" s="157" r="D1779">
        <v>3147</v>
      </c>
      <c t="s" s="157" r="E1779">
        <v>830</v>
      </c>
      <c t="s" s="157" r="F1779">
        <v>2527</v>
      </c>
      <c t="s" s="100" r="G1779">
        <v>1402</v>
      </c>
      <c t="s" s="100" r="H1779">
        <v>980</v>
      </c>
      <c s="100" r="I1779"/>
      <c s="100" r="J1779"/>
      <c s="157" r="K1779">
        <f>(I1779-J1779)/10</f>
        <v>0</v>
      </c>
      <c s="157" r="L1779">
        <v>255</v>
      </c>
      <c s="157" r="M1779"/>
      <c s="157" r="N1779"/>
      <c s="157" r="O1779"/>
    </row>
    <row customHeight="1" r="1780" ht="15.0">
      <c s="157" r="A1780"/>
      <c s="157" r="B1780"/>
      <c s="157" r="C1780"/>
      <c s="157" r="D1780"/>
      <c s="157" r="E1780"/>
      <c s="157" r="F1780"/>
      <c s="100" r="G1780"/>
      <c s="100" r="H1780"/>
      <c s="100" r="I1780"/>
      <c s="100" r="J1780"/>
      <c s="157" r="K1780">
        <f>(I1780-J1780)/10</f>
        <v>0</v>
      </c>
      <c s="157" r="L1780"/>
      <c s="157" r="M1780"/>
      <c s="157" r="N1780"/>
      <c s="157" r="O1780"/>
    </row>
    <row customHeight="1" r="1781" ht="15.0">
      <c t="s" s="157" r="A1781">
        <v>654</v>
      </c>
      <c s="157" r="B1781">
        <v>102</v>
      </c>
      <c s="157" r="C1781">
        <v>500</v>
      </c>
      <c t="s" s="157" r="D1781">
        <v>650</v>
      </c>
      <c t="s" s="157" r="E1781">
        <v>814</v>
      </c>
      <c t="s" s="157" r="F1781">
        <v>1959</v>
      </c>
      <c s="100" r="G1781">
        <v>-1</v>
      </c>
      <c s="100" r="H1781">
        <v>0</v>
      </c>
      <c s="100" r="I1781">
        <v>1</v>
      </c>
      <c s="100" r="J1781">
        <v>0</v>
      </c>
      <c s="157" r="K1781">
        <f>(I1781-J1781)/10</f>
        <v>0.1</v>
      </c>
      <c s="157" r="L1781"/>
      <c s="157" r="M1781"/>
      <c s="157" r="N1781"/>
      <c s="157" r="O1781"/>
    </row>
    <row customHeight="1" r="1782" ht="15.0">
      <c t="s" s="157" r="A1782">
        <v>654</v>
      </c>
      <c s="157" r="B1782">
        <v>102</v>
      </c>
      <c s="157" r="C1782">
        <v>500</v>
      </c>
      <c t="s" s="157" r="D1782">
        <v>651</v>
      </c>
      <c t="s" s="157" r="E1782">
        <v>814</v>
      </c>
      <c t="s" s="157" r="F1782">
        <v>1959</v>
      </c>
      <c s="100" r="G1782">
        <v>-1</v>
      </c>
      <c s="100" r="H1782">
        <v>0</v>
      </c>
      <c s="100" r="I1782">
        <v>1</v>
      </c>
      <c s="100" r="J1782">
        <v>0</v>
      </c>
      <c s="157" r="K1782">
        <f>(I1782-J1782)/10</f>
        <v>0.1</v>
      </c>
      <c s="157" r="L1782"/>
      <c s="157" r="M1782"/>
      <c s="157" r="N1782"/>
      <c s="157" r="O1782"/>
    </row>
    <row customHeight="1" r="1783" ht="15.0">
      <c t="s" s="157" r="A1783">
        <v>654</v>
      </c>
      <c s="157" r="B1783">
        <v>102</v>
      </c>
      <c s="157" r="C1783">
        <v>500</v>
      </c>
      <c t="s" s="157" r="D1783">
        <v>652</v>
      </c>
      <c t="s" s="157" r="E1783">
        <v>814</v>
      </c>
      <c t="s" s="157" r="F1783">
        <v>1959</v>
      </c>
      <c s="100" r="G1783">
        <v>-1</v>
      </c>
      <c s="100" r="H1783">
        <v>0</v>
      </c>
      <c s="100" r="I1783">
        <v>1</v>
      </c>
      <c s="100" r="J1783">
        <v>0</v>
      </c>
      <c s="157" r="K1783">
        <f>(I1783-J1783)/10</f>
        <v>0.1</v>
      </c>
      <c s="157" r="L1783"/>
      <c s="157" r="M1783"/>
      <c s="157" r="N1783"/>
      <c s="157" r="O1783"/>
    </row>
    <row customHeight="1" r="1784" ht="15.0">
      <c s="157" r="A1784"/>
      <c s="157" r="B1784"/>
      <c s="157" r="C1784"/>
      <c s="157" r="D1784"/>
      <c s="157" r="E1784"/>
      <c s="157" r="F1784"/>
      <c s="100" r="G1784"/>
      <c s="100" r="H1784"/>
      <c s="100" r="I1784"/>
      <c s="100" r="J1784"/>
      <c s="157" r="K1784">
        <f>(I1784-J1784)/10</f>
        <v>0</v>
      </c>
      <c s="157" r="L1784"/>
      <c s="157" r="M1784"/>
      <c s="157" r="N1784"/>
      <c s="157" r="O1784"/>
    </row>
    <row customHeight="1" r="1785" ht="15.0">
      <c t="s" s="157" r="A1785">
        <v>654</v>
      </c>
      <c s="157" r="B1785">
        <v>103</v>
      </c>
      <c s="157" r="C1785">
        <v>411</v>
      </c>
      <c t="s" s="157" r="D1785">
        <v>3148</v>
      </c>
      <c t="s" s="157" r="E1785">
        <v>814</v>
      </c>
      <c s="157" r="F1785"/>
      <c s="100" r="G1785">
        <v>0</v>
      </c>
      <c s="100" r="H1785">
        <v>28</v>
      </c>
      <c s="100" r="I1785">
        <v>50</v>
      </c>
      <c s="100" r="J1785">
        <v>0</v>
      </c>
      <c s="157" r="K1785">
        <f>(I1785-J1785)/10</f>
        <v>5</v>
      </c>
      <c s="157" r="L1785"/>
      <c s="157" r="M1785"/>
      <c s="157" r="N1785"/>
      <c s="157" r="O1785"/>
    </row>
    <row customHeight="1" r="1786" ht="15.0">
      <c t="s" s="157" r="A1786">
        <v>654</v>
      </c>
      <c s="157" r="B1786">
        <v>103</v>
      </c>
      <c s="157" r="C1786">
        <v>411</v>
      </c>
      <c t="s" s="157" r="D1786">
        <v>3149</v>
      </c>
      <c t="s" s="157" r="E1786">
        <v>814</v>
      </c>
      <c s="157" r="F1786"/>
      <c s="100" r="G1786">
        <v>0</v>
      </c>
      <c s="100" r="H1786">
        <v>27</v>
      </c>
      <c s="100" r="I1786">
        <v>50</v>
      </c>
      <c s="100" r="J1786">
        <v>0</v>
      </c>
      <c s="157" r="K1786">
        <f>(I1786-J1786)/10</f>
        <v>5</v>
      </c>
      <c s="157" r="L1786"/>
      <c s="157" r="M1786"/>
      <c s="157" r="N1786"/>
      <c s="157" r="O1786"/>
    </row>
    <row customHeight="1" r="1787" ht="15.0">
      <c t="s" s="157" r="A1787">
        <v>654</v>
      </c>
      <c s="157" r="B1787">
        <v>103</v>
      </c>
      <c s="157" r="C1787">
        <v>411</v>
      </c>
      <c t="s" s="157" r="D1787">
        <v>3150</v>
      </c>
      <c t="s" s="157" r="E1787">
        <v>814</v>
      </c>
      <c s="157" r="F1787"/>
      <c s="100" r="G1787">
        <v>0</v>
      </c>
      <c s="100" r="H1787">
        <v>27</v>
      </c>
      <c s="100" r="I1787">
        <v>50</v>
      </c>
      <c s="100" r="J1787">
        <v>0</v>
      </c>
      <c s="157" r="K1787">
        <f>(I1787-J1787)/10</f>
        <v>5</v>
      </c>
      <c s="157" r="L1787"/>
      <c s="157" r="M1787"/>
      <c s="157" r="N1787"/>
      <c s="157" r="O1787"/>
    </row>
    <row customHeight="1" r="1788" ht="15.0">
      <c t="s" s="157" r="A1788">
        <v>654</v>
      </c>
      <c s="157" r="B1788">
        <v>103</v>
      </c>
      <c s="157" r="C1788">
        <v>411</v>
      </c>
      <c t="s" s="157" r="D1788">
        <v>3151</v>
      </c>
      <c t="s" s="157" r="E1788">
        <v>814</v>
      </c>
      <c s="157" r="F1788"/>
      <c s="100" r="G1788">
        <v>0</v>
      </c>
      <c s="100" r="H1788">
        <v>27</v>
      </c>
      <c s="100" r="I1788">
        <v>50</v>
      </c>
      <c s="100" r="J1788">
        <v>0</v>
      </c>
      <c s="157" r="K1788">
        <f>(I1788-J1788)/10</f>
        <v>5</v>
      </c>
      <c s="157" r="L1788"/>
      <c s="157" r="M1788"/>
      <c s="157" r="N1788"/>
      <c s="157" r="O1788"/>
    </row>
    <row customHeight="1" r="1789" ht="15.0">
      <c s="157" r="A1789"/>
      <c s="157" r="B1789"/>
      <c s="157" r="C1789"/>
      <c s="157" r="D1789"/>
      <c s="157" r="E1789"/>
      <c s="157" r="F1789"/>
      <c s="100" r="G1789"/>
      <c s="100" r="H1789"/>
      <c s="100" r="I1789"/>
      <c s="100" r="J1789"/>
      <c s="157" r="K1789">
        <f>(I1789-J1789)/10</f>
        <v>0</v>
      </c>
      <c s="157" r="L1789"/>
      <c s="157" r="M1789"/>
      <c s="157" r="N1789"/>
      <c s="157" r="O1789"/>
    </row>
    <row customHeight="1" r="1790" ht="15.0">
      <c t="s" s="157" r="A1790">
        <v>659</v>
      </c>
      <c s="157" r="B1790">
        <v>105</v>
      </c>
      <c s="157" r="C1790">
        <v>503</v>
      </c>
      <c t="s" s="157" r="D1790">
        <v>667</v>
      </c>
      <c t="s" s="157" r="E1790">
        <v>814</v>
      </c>
      <c t="s" s="157" r="F1790">
        <v>1959</v>
      </c>
      <c s="100" r="G1790">
        <v>-10</v>
      </c>
      <c s="100" r="H1790">
        <v>10</v>
      </c>
      <c s="100" r="I1790">
        <v>10</v>
      </c>
      <c s="100" r="J1790">
        <v>0</v>
      </c>
      <c s="157" r="K1790">
        <f>(I1790-J1790)/10</f>
        <v>1</v>
      </c>
      <c s="157" r="L1790"/>
      <c s="157" r="M1790"/>
      <c s="157" r="N1790"/>
      <c s="157" r="O1790"/>
    </row>
    <row customHeight="1" r="1791" ht="15.0">
      <c t="s" s="157" r="A1791">
        <v>659</v>
      </c>
      <c s="157" r="B1791">
        <v>105</v>
      </c>
      <c s="157" r="C1791">
        <v>503</v>
      </c>
      <c t="s" s="157" r="D1791">
        <v>668</v>
      </c>
      <c t="s" s="157" r="E1791">
        <v>814</v>
      </c>
      <c t="s" s="157" r="F1791">
        <v>1959</v>
      </c>
      <c s="100" r="G1791">
        <v>-10</v>
      </c>
      <c s="100" r="H1791">
        <v>10</v>
      </c>
      <c s="100" r="I1791">
        <v>10</v>
      </c>
      <c s="100" r="J1791">
        <v>0</v>
      </c>
      <c s="157" r="K1791">
        <f>(I1791-J1791)/10</f>
        <v>1</v>
      </c>
      <c s="157" r="L1791"/>
      <c s="157" r="M1791"/>
      <c s="157" r="N1791"/>
      <c s="157" r="O1791"/>
    </row>
    <row customHeight="1" r="1792" ht="15.0">
      <c t="s" s="157" r="A1792">
        <v>659</v>
      </c>
      <c s="157" r="B1792">
        <v>105</v>
      </c>
      <c s="157" r="C1792">
        <v>503</v>
      </c>
      <c t="s" s="157" r="D1792">
        <v>669</v>
      </c>
      <c t="s" s="157" r="E1792">
        <v>814</v>
      </c>
      <c t="s" s="157" r="F1792">
        <v>1959</v>
      </c>
      <c s="100" r="G1792">
        <v>-10</v>
      </c>
      <c s="100" r="H1792">
        <v>10</v>
      </c>
      <c s="100" r="I1792">
        <v>10</v>
      </c>
      <c s="100" r="J1792">
        <v>0</v>
      </c>
      <c s="157" r="K1792">
        <f>(I1792-J1792)/10</f>
        <v>1</v>
      </c>
      <c s="157" r="L1792"/>
      <c s="157" r="M1792"/>
      <c s="157" r="N1792"/>
      <c s="157" r="O1792"/>
    </row>
    <row customHeight="1" r="1793" ht="15.0">
      <c t="s" s="157" r="A1793">
        <v>659</v>
      </c>
      <c s="157" r="B1793">
        <v>105</v>
      </c>
      <c s="157" r="C1793">
        <v>503</v>
      </c>
      <c t="s" s="157" r="D1793">
        <v>670</v>
      </c>
      <c t="s" s="157" r="E1793">
        <v>814</v>
      </c>
      <c t="s" s="157" r="F1793">
        <v>1959</v>
      </c>
      <c s="100" r="G1793">
        <v>-10</v>
      </c>
      <c s="100" r="H1793">
        <v>10</v>
      </c>
      <c s="100" r="I1793">
        <v>10</v>
      </c>
      <c s="100" r="J1793">
        <v>0</v>
      </c>
      <c s="157" r="K1793">
        <f>(I1793-J1793)/10</f>
        <v>1</v>
      </c>
      <c s="157" r="L1793"/>
      <c s="157" r="M1793"/>
      <c s="157" r="N1793"/>
      <c s="157" r="O1793"/>
    </row>
    <row customHeight="1" r="1794" ht="15.0">
      <c t="s" s="157" r="A1794">
        <v>659</v>
      </c>
      <c s="157" r="B1794">
        <v>106</v>
      </c>
      <c s="157" r="C1794">
        <v>503</v>
      </c>
      <c t="s" s="157" r="D1794">
        <v>678</v>
      </c>
      <c t="s" s="157" r="E1794">
        <v>814</v>
      </c>
      <c t="s" s="157" r="F1794">
        <v>1959</v>
      </c>
      <c s="100" r="G1794">
        <v>-10</v>
      </c>
      <c s="100" r="H1794">
        <v>10</v>
      </c>
      <c s="100" r="I1794">
        <v>10</v>
      </c>
      <c s="100" r="J1794">
        <v>0</v>
      </c>
      <c s="157" r="K1794">
        <f>(I1794-J1794)/10</f>
        <v>1</v>
      </c>
      <c s="157" r="L1794"/>
      <c s="157" r="M1794"/>
      <c s="157" r="N1794"/>
      <c s="157" r="O1794"/>
    </row>
    <row customHeight="1" r="1795" ht="15.0">
      <c t="s" s="157" r="A1795">
        <v>659</v>
      </c>
      <c s="157" r="B1795">
        <v>106</v>
      </c>
      <c s="157" r="C1795">
        <v>503</v>
      </c>
      <c t="s" s="157" r="D1795">
        <v>679</v>
      </c>
      <c t="s" s="157" r="E1795">
        <v>814</v>
      </c>
      <c t="s" s="157" r="F1795">
        <v>1959</v>
      </c>
      <c s="100" r="G1795">
        <v>-10</v>
      </c>
      <c s="100" r="H1795">
        <v>10</v>
      </c>
      <c s="100" r="I1795">
        <v>10</v>
      </c>
      <c s="100" r="J1795">
        <v>0</v>
      </c>
      <c s="157" r="K1795">
        <f>(I1795-J1795)/10</f>
        <v>1</v>
      </c>
      <c s="157" r="L1795"/>
      <c s="157" r="M1795"/>
      <c s="157" r="N1795"/>
      <c t="s" s="157" r="O1795">
        <v>3152</v>
      </c>
    </row>
    <row customHeight="1" r="1796" ht="15.0">
      <c t="s" s="157" r="A1796">
        <v>659</v>
      </c>
      <c s="157" r="B1796">
        <v>104</v>
      </c>
      <c s="157" r="C1796">
        <v>503</v>
      </c>
      <c t="s" s="157" r="D1796">
        <v>3153</v>
      </c>
      <c t="s" s="157" r="E1796">
        <v>823</v>
      </c>
      <c t="s" s="157" r="F1796">
        <v>2419</v>
      </c>
      <c t="s" s="100" r="G1796">
        <v>825</v>
      </c>
      <c t="s" s="100" r="H1796">
        <v>826</v>
      </c>
      <c s="100" r="I1796"/>
      <c s="100" r="J1796"/>
      <c s="157" r="K1796">
        <f>(I1796-J1796)/10</f>
        <v>0</v>
      </c>
      <c s="157" r="L1796">
        <v>0</v>
      </c>
      <c s="157" r="M1796"/>
      <c s="157" r="N1796"/>
      <c s="157" r="O1796"/>
    </row>
    <row customHeight="1" r="1797" ht="15.0">
      <c t="s" s="157" r="A1797">
        <v>659</v>
      </c>
      <c s="157" r="B1797">
        <v>104</v>
      </c>
      <c s="157" r="C1797">
        <v>503</v>
      </c>
      <c t="s" s="157" r="D1797">
        <v>3154</v>
      </c>
      <c t="s" s="157" r="E1797">
        <v>823</v>
      </c>
      <c t="s" s="157" r="F1797">
        <v>2421</v>
      </c>
      <c t="s" s="100" r="G1797">
        <v>825</v>
      </c>
      <c t="s" s="100" r="H1797">
        <v>826</v>
      </c>
      <c s="100" r="I1797"/>
      <c s="100" r="J1797"/>
      <c s="157" r="K1797">
        <f>(I1797-J1797)/10</f>
        <v>0</v>
      </c>
      <c s="157" r="L1797">
        <v>0</v>
      </c>
      <c s="157" r="M1797"/>
      <c s="157" r="N1797"/>
      <c s="157" r="O1797"/>
    </row>
    <row customHeight="1" r="1798" ht="15.0">
      <c t="s" s="157" r="A1798">
        <v>659</v>
      </c>
      <c s="157" r="B1798">
        <v>104</v>
      </c>
      <c s="157" r="C1798">
        <v>503</v>
      </c>
      <c t="s" s="157" r="D1798">
        <v>3155</v>
      </c>
      <c t="s" s="157" r="E1798">
        <v>823</v>
      </c>
      <c t="s" s="157" r="F1798">
        <v>2423</v>
      </c>
      <c t="s" s="100" r="G1798">
        <v>825</v>
      </c>
      <c t="s" s="100" r="H1798">
        <v>826</v>
      </c>
      <c s="100" r="I1798"/>
      <c s="100" r="J1798"/>
      <c s="157" r="K1798">
        <f>(I1798-J1798)/10</f>
        <v>0</v>
      </c>
      <c s="157" r="L1798">
        <v>0</v>
      </c>
      <c s="157" r="M1798"/>
      <c s="157" r="N1798"/>
      <c s="157" r="O1798"/>
    </row>
    <row customHeight="1" r="1799" ht="15.0">
      <c t="s" s="157" r="A1799">
        <v>659</v>
      </c>
      <c s="157" r="B1799">
        <v>104</v>
      </c>
      <c s="157" r="C1799">
        <v>503</v>
      </c>
      <c t="s" s="157" r="D1799">
        <v>3156</v>
      </c>
      <c t="s" s="157" r="E1799">
        <v>823</v>
      </c>
      <c t="s" s="157" r="F1799">
        <v>2425</v>
      </c>
      <c t="s" s="100" r="G1799">
        <v>825</v>
      </c>
      <c t="s" s="100" r="H1799">
        <v>826</v>
      </c>
      <c s="100" r="I1799"/>
      <c s="100" r="J1799"/>
      <c s="157" r="K1799">
        <f>(I1799-J1799)/10</f>
        <v>0</v>
      </c>
      <c s="157" r="L1799">
        <v>0</v>
      </c>
      <c s="157" r="M1799"/>
      <c s="157" r="N1799"/>
      <c s="157" r="O1799"/>
    </row>
    <row customHeight="1" r="1800" ht="15.0">
      <c t="s" s="157" r="A1800">
        <v>659</v>
      </c>
      <c s="157" r="B1800">
        <v>104</v>
      </c>
      <c s="157" r="C1800">
        <v>503</v>
      </c>
      <c t="s" s="157" r="D1800">
        <v>3157</v>
      </c>
      <c t="s" s="157" r="E1800">
        <v>830</v>
      </c>
      <c t="s" s="157" r="F1800">
        <v>2419</v>
      </c>
      <c t="s" s="100" r="G1800">
        <v>825</v>
      </c>
      <c t="s" s="100" r="H1800">
        <v>826</v>
      </c>
      <c s="100" r="I1800"/>
      <c s="100" r="J1800"/>
      <c s="157" r="K1800">
        <f>(I1800-J1800)/10</f>
        <v>0</v>
      </c>
      <c s="157" r="L1800">
        <v>0</v>
      </c>
      <c s="157" r="M1800"/>
      <c s="157" r="N1800"/>
      <c s="157" r="O1800"/>
    </row>
    <row customHeight="1" r="1801" ht="15.0">
      <c t="s" s="157" r="A1801">
        <v>659</v>
      </c>
      <c s="157" r="B1801">
        <v>104</v>
      </c>
      <c s="157" r="C1801">
        <v>503</v>
      </c>
      <c t="s" s="157" r="D1801">
        <v>3158</v>
      </c>
      <c t="s" s="157" r="E1801">
        <v>830</v>
      </c>
      <c t="s" s="157" r="F1801">
        <v>2421</v>
      </c>
      <c t="s" s="100" r="G1801">
        <v>825</v>
      </c>
      <c t="s" s="100" r="H1801">
        <v>826</v>
      </c>
      <c s="100" r="I1801"/>
      <c s="100" r="J1801"/>
      <c s="157" r="K1801">
        <f>(I1801-J1801)/10</f>
        <v>0</v>
      </c>
      <c s="157" r="L1801">
        <v>0</v>
      </c>
      <c s="157" r="M1801"/>
      <c s="157" r="N1801"/>
      <c s="157" r="O1801"/>
    </row>
    <row customHeight="1" r="1802" ht="15.0">
      <c t="s" s="157" r="A1802">
        <v>659</v>
      </c>
      <c s="157" r="B1802">
        <v>104</v>
      </c>
      <c s="157" r="C1802">
        <v>503</v>
      </c>
      <c t="s" s="157" r="D1802">
        <v>3159</v>
      </c>
      <c t="s" s="157" r="E1802">
        <v>830</v>
      </c>
      <c t="s" s="157" r="F1802">
        <v>2423</v>
      </c>
      <c t="s" s="100" r="G1802">
        <v>825</v>
      </c>
      <c t="s" s="100" r="H1802">
        <v>826</v>
      </c>
      <c s="100" r="I1802"/>
      <c s="100" r="J1802"/>
      <c s="157" r="K1802">
        <f>(I1802-J1802)/10</f>
        <v>0</v>
      </c>
      <c s="157" r="L1802">
        <v>0</v>
      </c>
      <c s="157" r="M1802"/>
      <c s="157" r="N1802"/>
      <c s="157" r="O1802"/>
    </row>
    <row customHeight="1" r="1803" ht="15.0">
      <c t="s" s="157" r="A1803">
        <v>659</v>
      </c>
      <c s="157" r="B1803">
        <v>104</v>
      </c>
      <c s="157" r="C1803">
        <v>503</v>
      </c>
      <c t="s" s="157" r="D1803">
        <v>3160</v>
      </c>
      <c t="s" s="157" r="E1803">
        <v>830</v>
      </c>
      <c t="s" s="157" r="F1803">
        <v>2425</v>
      </c>
      <c t="s" s="100" r="G1803">
        <v>825</v>
      </c>
      <c t="s" s="100" r="H1803">
        <v>826</v>
      </c>
      <c s="100" r="I1803"/>
      <c s="100" r="J1803"/>
      <c s="157" r="K1803">
        <f>(I1803-J1803)/10</f>
        <v>0</v>
      </c>
      <c s="157" r="L1803">
        <v>0</v>
      </c>
      <c s="157" r="M1803"/>
      <c s="157" r="N1803"/>
      <c s="157" r="O1803"/>
    </row>
    <row customHeight="1" r="1804" ht="15.0">
      <c s="157" r="A1804"/>
      <c s="157" r="B1804"/>
      <c s="157" r="C1804"/>
      <c s="157" r="D1804"/>
      <c s="157" r="E1804"/>
      <c s="157" r="F1804"/>
      <c s="100" r="G1804"/>
      <c s="100" r="H1804"/>
      <c s="100" r="I1804"/>
      <c s="100" r="J1804"/>
      <c s="157" r="K1804">
        <f>(I1804-J1804)/10</f>
        <v>0</v>
      </c>
      <c s="157" r="L1804"/>
      <c s="157" r="M1804"/>
      <c s="157" r="N1804"/>
      <c s="157" r="O1804"/>
    </row>
    <row customHeight="1" r="1805" ht="15.0">
      <c t="s" s="157" r="A1805">
        <v>659</v>
      </c>
      <c s="157" r="B1805">
        <v>105</v>
      </c>
      <c s="157" r="C1805">
        <v>680</v>
      </c>
      <c t="s" s="157" r="D1805">
        <v>3161</v>
      </c>
      <c t="s" s="157" r="E1805">
        <v>823</v>
      </c>
      <c t="s" s="157" r="F1805">
        <v>2431</v>
      </c>
      <c t="s" s="100" r="G1805">
        <v>825</v>
      </c>
      <c t="s" s="100" r="H1805">
        <v>2432</v>
      </c>
      <c s="100" r="I1805"/>
      <c s="100" r="J1805"/>
      <c s="157" r="K1805">
        <f>(I1805-J1805)/10</f>
        <v>0</v>
      </c>
      <c s="157" r="L1805">
        <v>0</v>
      </c>
      <c s="157" r="M1805"/>
      <c s="157" r="N1805"/>
      <c s="157" r="O1805"/>
    </row>
    <row customHeight="1" r="1806" ht="15.0">
      <c t="s" s="157" r="A1806">
        <v>659</v>
      </c>
      <c s="157" r="B1806">
        <v>105</v>
      </c>
      <c s="157" r="C1806">
        <v>680</v>
      </c>
      <c t="s" s="157" r="D1806">
        <v>3162</v>
      </c>
      <c t="s" s="157" r="E1806">
        <v>823</v>
      </c>
      <c t="s" s="157" r="F1806">
        <v>2434</v>
      </c>
      <c t="s" s="100" r="G1806">
        <v>825</v>
      </c>
      <c t="s" s="100" r="H1806">
        <v>826</v>
      </c>
      <c s="100" r="I1806"/>
      <c s="100" r="J1806"/>
      <c s="157" r="K1806">
        <f>(I1806-J1806)/10</f>
        <v>0</v>
      </c>
      <c s="157" r="L1806">
        <v>0</v>
      </c>
      <c s="157" r="M1806"/>
      <c s="157" r="N1806"/>
      <c s="157" r="O1806"/>
    </row>
    <row customHeight="1" r="1807" ht="15.0">
      <c t="s" s="157" r="A1807">
        <v>659</v>
      </c>
      <c s="157" r="B1807">
        <v>105</v>
      </c>
      <c s="157" r="C1807">
        <v>680</v>
      </c>
      <c t="s" s="157" r="D1807">
        <v>3163</v>
      </c>
      <c t="s" s="157" r="E1807">
        <v>823</v>
      </c>
      <c t="s" s="157" r="F1807">
        <v>2436</v>
      </c>
      <c t="s" s="100" r="G1807">
        <v>825</v>
      </c>
      <c t="s" s="100" r="H1807">
        <v>2432</v>
      </c>
      <c s="100" r="I1807"/>
      <c s="100" r="J1807"/>
      <c s="157" r="K1807">
        <f>(I1807-J1807)/10</f>
        <v>0</v>
      </c>
      <c s="157" r="L1807">
        <v>255</v>
      </c>
      <c s="157" r="M1807"/>
      <c s="157" r="N1807"/>
      <c s="157" r="O1807"/>
    </row>
    <row customHeight="1" r="1808" ht="15.0">
      <c t="s" s="157" r="A1808">
        <v>659</v>
      </c>
      <c s="157" r="B1808">
        <v>105</v>
      </c>
      <c s="157" r="C1808">
        <v>680</v>
      </c>
      <c t="s" s="157" r="D1808">
        <v>3164</v>
      </c>
      <c t="s" s="157" r="E1808">
        <v>830</v>
      </c>
      <c t="s" s="157" r="F1808">
        <v>2438</v>
      </c>
      <c t="s" s="100" r="G1808">
        <v>825</v>
      </c>
      <c t="s" s="100" r="H1808">
        <v>826</v>
      </c>
      <c s="100" r="I1808"/>
      <c s="100" r="J1808"/>
      <c s="157" r="K1808">
        <f>(I1808-J1808)/10</f>
        <v>0</v>
      </c>
      <c s="157" r="L1808">
        <v>255</v>
      </c>
      <c s="157" r="M1808"/>
      <c s="157" r="N1808"/>
      <c s="157" r="O1808"/>
    </row>
    <row customHeight="1" r="1809" ht="15.0">
      <c t="s" s="157" r="A1809">
        <v>659</v>
      </c>
      <c s="157" r="B1809">
        <v>105</v>
      </c>
      <c s="157" r="C1809">
        <v>680</v>
      </c>
      <c t="s" s="157" r="D1809">
        <v>3165</v>
      </c>
      <c t="s" s="157" r="E1809">
        <v>830</v>
      </c>
      <c t="s" s="157" r="F1809">
        <v>2440</v>
      </c>
      <c t="s" s="100" r="G1809">
        <v>825</v>
      </c>
      <c t="s" s="100" r="H1809">
        <v>826</v>
      </c>
      <c s="100" r="I1809"/>
      <c s="100" r="J1809"/>
      <c s="157" r="K1809">
        <f>(I1809-J1809)/10</f>
        <v>0</v>
      </c>
      <c s="157" r="L1809">
        <v>255</v>
      </c>
      <c s="157" r="M1809"/>
      <c s="157" r="N1809"/>
      <c s="157" r="O1809"/>
    </row>
    <row customHeight="1" r="1810" ht="15.0">
      <c t="s" s="157" r="A1810">
        <v>659</v>
      </c>
      <c s="157" r="B1810">
        <v>105</v>
      </c>
      <c s="157" r="C1810">
        <v>680</v>
      </c>
      <c t="s" s="157" r="D1810">
        <v>3166</v>
      </c>
      <c t="s" s="157" r="E1810">
        <v>830</v>
      </c>
      <c t="s" s="157" r="F1810">
        <v>2443</v>
      </c>
      <c t="s" s="100" r="G1810">
        <v>825</v>
      </c>
      <c t="s" s="100" r="H1810">
        <v>980</v>
      </c>
      <c s="100" r="I1810"/>
      <c s="100" r="J1810"/>
      <c s="157" r="K1810">
        <f>(I1810-J1810)/10</f>
        <v>0</v>
      </c>
      <c s="157" r="L1810">
        <v>255</v>
      </c>
      <c s="157" r="M1810"/>
      <c s="157" r="N1810"/>
      <c s="157" r="O1810"/>
    </row>
    <row customHeight="1" r="1811" ht="15.0">
      <c t="s" s="157" r="A1811">
        <v>659</v>
      </c>
      <c s="157" r="B1811">
        <v>105</v>
      </c>
      <c s="157" r="C1811">
        <v>680</v>
      </c>
      <c t="s" s="157" r="D1811">
        <v>3167</v>
      </c>
      <c t="s" s="157" r="E1811">
        <v>830</v>
      </c>
      <c t="s" s="157" r="F1811">
        <v>2446</v>
      </c>
      <c t="s" s="100" r="G1811">
        <v>825</v>
      </c>
      <c t="s" s="100" r="H1811">
        <v>980</v>
      </c>
      <c s="100" r="I1811"/>
      <c s="100" r="J1811"/>
      <c s="157" r="K1811">
        <f>(I1811-J1811)/10</f>
        <v>0</v>
      </c>
      <c s="157" r="L1811">
        <v>255</v>
      </c>
      <c s="157" r="M1811"/>
      <c s="157" r="N1811"/>
      <c s="157" r="O1811"/>
    </row>
    <row customHeight="1" r="1812" ht="15.0">
      <c t="s" s="157" r="A1812">
        <v>659</v>
      </c>
      <c s="157" r="B1812">
        <v>105</v>
      </c>
      <c s="157" r="C1812">
        <v>680</v>
      </c>
      <c t="s" s="157" r="D1812">
        <v>3168</v>
      </c>
      <c t="s" s="157" r="E1812">
        <v>830</v>
      </c>
      <c t="s" s="157" r="F1812">
        <v>2449</v>
      </c>
      <c t="s" s="100" r="G1812">
        <v>825</v>
      </c>
      <c t="s" s="100" r="H1812">
        <v>980</v>
      </c>
      <c s="100" r="I1812"/>
      <c s="100" r="J1812"/>
      <c s="157" r="K1812">
        <f>(I1812-J1812)/10</f>
        <v>0</v>
      </c>
      <c s="157" r="L1812">
        <v>255</v>
      </c>
      <c s="157" r="M1812"/>
      <c s="157" r="N1812"/>
      <c s="157" r="O1812"/>
    </row>
    <row customHeight="1" r="1813" ht="15.0">
      <c t="s" s="157" r="A1813">
        <v>659</v>
      </c>
      <c s="157" r="B1813">
        <v>105</v>
      </c>
      <c s="157" r="C1813">
        <v>680</v>
      </c>
      <c t="s" s="157" r="D1813">
        <v>3169</v>
      </c>
      <c t="s" s="157" r="E1813">
        <v>830</v>
      </c>
      <c t="s" s="157" r="F1813">
        <v>2451</v>
      </c>
      <c t="s" s="100" r="G1813">
        <v>825</v>
      </c>
      <c t="s" s="100" r="H1813">
        <v>2005</v>
      </c>
      <c s="100" r="I1813"/>
      <c s="100" r="J1813"/>
      <c s="157" r="K1813">
        <f>(I1813-J1813)/10</f>
        <v>0</v>
      </c>
      <c s="157" r="L1813">
        <v>0</v>
      </c>
      <c s="157" r="M1813"/>
      <c s="157" r="N1813"/>
      <c s="157" r="O1813"/>
    </row>
    <row customHeight="1" r="1814" ht="15.0">
      <c t="s" s="157" r="A1814">
        <v>659</v>
      </c>
      <c s="157" r="B1814">
        <v>105</v>
      </c>
      <c s="157" r="C1814">
        <v>680</v>
      </c>
      <c t="s" s="157" r="D1814">
        <v>3170</v>
      </c>
      <c t="s" s="157" r="E1814">
        <v>830</v>
      </c>
      <c t="s" s="157" r="F1814">
        <v>2453</v>
      </c>
      <c t="s" s="100" r="G1814">
        <v>825</v>
      </c>
      <c t="s" s="100" r="H1814">
        <v>826</v>
      </c>
      <c s="100" r="I1814"/>
      <c s="100" r="J1814"/>
      <c s="157" r="K1814">
        <f>(I1814-J1814)/10</f>
        <v>0</v>
      </c>
      <c s="157" r="L1814">
        <v>255</v>
      </c>
      <c s="157" r="M1814"/>
      <c s="157" r="N1814"/>
      <c s="157" r="O1814"/>
    </row>
    <row customHeight="1" r="1815" ht="15.0">
      <c t="s" s="157" r="A1815">
        <v>659</v>
      </c>
      <c s="157" r="B1815">
        <v>105</v>
      </c>
      <c s="157" r="C1815">
        <v>680</v>
      </c>
      <c t="s" s="157" r="D1815">
        <v>3171</v>
      </c>
      <c t="s" s="157" r="E1815">
        <v>830</v>
      </c>
      <c t="s" s="157" r="F1815">
        <v>2453</v>
      </c>
      <c t="s" s="100" r="G1815">
        <v>825</v>
      </c>
      <c t="s" s="100" r="H1815">
        <v>826</v>
      </c>
      <c s="100" r="I1815"/>
      <c s="100" r="J1815"/>
      <c s="157" r="K1815">
        <f>(I1815-J1815)/10</f>
        <v>0</v>
      </c>
      <c s="157" r="L1815">
        <v>255</v>
      </c>
      <c s="157" r="M1815"/>
      <c s="157" r="N1815"/>
      <c s="157" r="O1815"/>
    </row>
    <row customHeight="1" r="1816" ht="15.0">
      <c t="s" s="157" r="A1816">
        <v>659</v>
      </c>
      <c s="157" r="B1816">
        <v>105</v>
      </c>
      <c s="157" r="C1816">
        <v>680</v>
      </c>
      <c t="s" s="157" r="D1816">
        <v>3172</v>
      </c>
      <c t="s" s="157" r="E1816">
        <v>830</v>
      </c>
      <c t="s" s="157" r="F1816">
        <v>2456</v>
      </c>
      <c t="s" s="100" r="G1816">
        <v>2457</v>
      </c>
      <c t="s" s="100" r="H1816">
        <v>980</v>
      </c>
      <c s="100" r="I1816"/>
      <c s="100" r="J1816"/>
      <c s="157" r="K1816">
        <f>(I1816-J1816)/10</f>
        <v>0</v>
      </c>
      <c s="157" r="L1816">
        <v>255</v>
      </c>
      <c s="157" r="M1816"/>
      <c s="157" r="N1816"/>
      <c s="157" r="O1816"/>
    </row>
    <row customHeight="1" r="1817" ht="15.0">
      <c t="s" s="157" r="A1817">
        <v>659</v>
      </c>
      <c s="157" r="B1817">
        <v>105</v>
      </c>
      <c s="157" r="C1817">
        <v>680</v>
      </c>
      <c t="s" s="157" r="D1817">
        <v>3173</v>
      </c>
      <c t="s" s="157" r="E1817">
        <v>830</v>
      </c>
      <c t="s" s="157" r="F1817">
        <v>2459</v>
      </c>
      <c t="s" s="100" r="G1817">
        <v>825</v>
      </c>
      <c t="s" s="100" r="H1817">
        <v>2460</v>
      </c>
      <c s="100" r="I1817"/>
      <c s="100" r="J1817"/>
      <c s="157" r="K1817">
        <f>(I1817-J1817)/10</f>
        <v>0</v>
      </c>
      <c s="157" r="L1817">
        <v>0</v>
      </c>
      <c s="157" r="M1817"/>
      <c s="157" r="N1817"/>
      <c s="157" r="O1817"/>
    </row>
    <row customHeight="1" r="1818" ht="15.0">
      <c t="s" s="157" r="A1818">
        <v>659</v>
      </c>
      <c s="157" r="B1818">
        <v>105</v>
      </c>
      <c s="157" r="C1818">
        <v>680</v>
      </c>
      <c t="s" s="157" r="D1818">
        <v>3174</v>
      </c>
      <c t="s" s="157" r="E1818">
        <v>830</v>
      </c>
      <c t="s" s="157" r="F1818">
        <v>2462</v>
      </c>
      <c t="s" s="100" r="G1818">
        <v>825</v>
      </c>
      <c t="s" s="100" r="H1818">
        <v>2005</v>
      </c>
      <c s="100" r="I1818"/>
      <c s="100" r="J1818"/>
      <c s="157" r="K1818">
        <f>(I1818-J1818)/10</f>
        <v>0</v>
      </c>
      <c s="157" r="L1818">
        <v>0</v>
      </c>
      <c s="157" r="M1818"/>
      <c s="157" r="N1818"/>
      <c s="157" r="O1818"/>
    </row>
    <row customHeight="1" r="1819" ht="15.0">
      <c t="s" s="157" r="A1819">
        <v>659</v>
      </c>
      <c s="157" r="B1819">
        <v>105</v>
      </c>
      <c s="157" r="C1819">
        <v>680</v>
      </c>
      <c t="s" s="157" r="D1819">
        <v>3175</v>
      </c>
      <c t="s" s="157" r="E1819">
        <v>830</v>
      </c>
      <c t="s" s="157" r="F1819">
        <v>2464</v>
      </c>
      <c t="s" s="100" r="G1819">
        <v>825</v>
      </c>
      <c t="s" s="100" r="H1819">
        <v>2465</v>
      </c>
      <c s="100" r="I1819"/>
      <c s="100" r="J1819"/>
      <c s="157" r="K1819">
        <f>(I1819-J1819)/10</f>
        <v>0</v>
      </c>
      <c s="157" r="L1819">
        <v>0</v>
      </c>
      <c s="157" r="M1819"/>
      <c s="157" r="N1819"/>
      <c s="157" r="O1819"/>
    </row>
    <row customHeight="1" r="1820" ht="15.0">
      <c t="s" s="157" r="A1820">
        <v>659</v>
      </c>
      <c s="157" r="B1820">
        <v>105</v>
      </c>
      <c s="157" r="C1820">
        <v>680</v>
      </c>
      <c t="s" s="157" r="D1820">
        <v>3176</v>
      </c>
      <c t="s" s="157" r="E1820">
        <v>830</v>
      </c>
      <c t="s" s="157" r="F1820">
        <v>2467</v>
      </c>
      <c t="s" s="100" r="G1820">
        <v>825</v>
      </c>
      <c t="s" s="100" r="H1820">
        <v>826</v>
      </c>
      <c s="100" r="I1820"/>
      <c s="100" r="J1820"/>
      <c s="157" r="K1820">
        <f>(I1820-J1820)/10</f>
        <v>0</v>
      </c>
      <c s="157" r="L1820">
        <v>255</v>
      </c>
      <c s="157" r="M1820"/>
      <c s="157" r="N1820"/>
      <c s="157" r="O1820"/>
    </row>
    <row customHeight="1" r="1821" ht="15.0">
      <c t="s" s="157" r="A1821">
        <v>659</v>
      </c>
      <c s="157" r="B1821">
        <v>105</v>
      </c>
      <c s="157" r="C1821">
        <v>680</v>
      </c>
      <c t="s" s="157" r="D1821">
        <v>3177</v>
      </c>
      <c t="s" s="157" r="E1821">
        <v>830</v>
      </c>
      <c t="s" s="157" r="F1821">
        <v>2469</v>
      </c>
      <c t="s" s="100" r="G1821">
        <v>2457</v>
      </c>
      <c t="s" s="100" r="H1821">
        <v>980</v>
      </c>
      <c s="100" r="I1821"/>
      <c s="100" r="J1821"/>
      <c s="157" r="K1821">
        <f>(I1821-J1821)/10</f>
        <v>0</v>
      </c>
      <c s="157" r="L1821">
        <v>255</v>
      </c>
      <c s="157" r="M1821"/>
      <c s="157" r="N1821"/>
      <c s="157" r="O1821"/>
    </row>
    <row customHeight="1" r="1822" ht="15.0">
      <c t="s" s="157" r="A1822">
        <v>659</v>
      </c>
      <c s="157" r="B1822">
        <v>105</v>
      </c>
      <c s="157" r="C1822">
        <v>680</v>
      </c>
      <c t="s" s="157" r="D1822">
        <v>3178</v>
      </c>
      <c t="s" s="157" r="E1822">
        <v>830</v>
      </c>
      <c t="s" s="157" r="F1822">
        <v>2471</v>
      </c>
      <c t="s" s="100" r="G1822">
        <v>825</v>
      </c>
      <c t="s" s="100" r="H1822">
        <v>2005</v>
      </c>
      <c s="100" r="I1822"/>
      <c s="100" r="J1822"/>
      <c s="157" r="K1822">
        <f>(I1822-J1822)/10</f>
        <v>0</v>
      </c>
      <c s="157" r="L1822">
        <v>255</v>
      </c>
      <c s="157" r="M1822"/>
      <c s="157" r="N1822"/>
      <c s="157" r="O1822"/>
    </row>
    <row customHeight="1" r="1823" ht="15.0">
      <c t="s" s="157" r="A1823">
        <v>659</v>
      </c>
      <c s="157" r="B1823">
        <v>105</v>
      </c>
      <c s="157" r="C1823">
        <v>680</v>
      </c>
      <c t="s" s="157" r="D1823">
        <v>3179</v>
      </c>
      <c t="s" s="157" r="E1823">
        <v>830</v>
      </c>
      <c t="s" s="157" r="F1823">
        <v>2473</v>
      </c>
      <c t="s" s="100" r="G1823">
        <v>825</v>
      </c>
      <c t="s" s="100" r="H1823">
        <v>2474</v>
      </c>
      <c s="100" r="I1823"/>
      <c s="100" r="J1823"/>
      <c s="157" r="K1823">
        <f>(I1823-J1823)/10</f>
        <v>0</v>
      </c>
      <c s="157" r="L1823">
        <v>255</v>
      </c>
      <c s="157" r="M1823"/>
      <c s="157" r="N1823"/>
      <c s="157" r="O1823"/>
    </row>
    <row customHeight="1" r="1824" ht="15.0">
      <c t="s" s="157" r="A1824">
        <v>659</v>
      </c>
      <c s="157" r="B1824">
        <v>105</v>
      </c>
      <c s="157" r="C1824">
        <v>680</v>
      </c>
      <c t="s" s="157" r="D1824">
        <v>3180</v>
      </c>
      <c t="s" s="157" r="E1824">
        <v>830</v>
      </c>
      <c t="s" s="157" r="F1824">
        <v>2473</v>
      </c>
      <c t="s" s="100" r="G1824">
        <v>825</v>
      </c>
      <c t="s" s="100" r="H1824">
        <v>2474</v>
      </c>
      <c s="100" r="I1824"/>
      <c s="100" r="J1824"/>
      <c s="157" r="K1824">
        <f>(I1824-J1824)/10</f>
        <v>0</v>
      </c>
      <c s="157" r="L1824">
        <v>255</v>
      </c>
      <c s="157" r="M1824"/>
      <c s="157" r="N1824"/>
      <c s="157" r="O1824"/>
    </row>
    <row customHeight="1" r="1825" ht="15.0">
      <c t="s" s="157" r="A1825">
        <v>659</v>
      </c>
      <c s="157" r="B1825">
        <v>105</v>
      </c>
      <c s="157" r="C1825">
        <v>680</v>
      </c>
      <c t="s" s="157" r="D1825">
        <v>3181</v>
      </c>
      <c t="s" s="157" r="E1825">
        <v>830</v>
      </c>
      <c t="s" s="157" r="F1825">
        <v>2477</v>
      </c>
      <c t="s" s="100" r="G1825">
        <v>825</v>
      </c>
      <c t="s" s="100" r="H1825">
        <v>980</v>
      </c>
      <c s="100" r="I1825"/>
      <c s="100" r="J1825"/>
      <c s="157" r="K1825">
        <f>(I1825-J1825)/10</f>
        <v>0</v>
      </c>
      <c s="157" r="L1825">
        <v>255</v>
      </c>
      <c s="157" r="M1825"/>
      <c s="157" r="N1825"/>
      <c s="157" r="O1825"/>
    </row>
    <row customHeight="1" r="1826" ht="15.0">
      <c t="s" s="157" r="A1826">
        <v>659</v>
      </c>
      <c s="157" r="B1826">
        <v>105</v>
      </c>
      <c s="157" r="C1826">
        <v>680</v>
      </c>
      <c t="s" s="157" r="D1826">
        <v>3182</v>
      </c>
      <c t="s" s="157" r="E1826">
        <v>830</v>
      </c>
      <c t="s" s="157" r="F1826">
        <v>2479</v>
      </c>
      <c t="s" s="100" r="G1826">
        <v>825</v>
      </c>
      <c t="s" s="100" r="H1826">
        <v>826</v>
      </c>
      <c s="100" r="I1826"/>
      <c s="100" r="J1826"/>
      <c s="157" r="K1826">
        <f>(I1826-J1826)/10</f>
        <v>0</v>
      </c>
      <c s="157" r="L1826">
        <v>0</v>
      </c>
      <c s="157" r="M1826"/>
      <c s="157" r="N1826"/>
      <c s="157" r="O1826"/>
    </row>
    <row customHeight="1" r="1827" ht="15.0">
      <c t="s" s="157" r="A1827">
        <v>659</v>
      </c>
      <c s="157" r="B1827">
        <v>105</v>
      </c>
      <c s="157" r="C1827">
        <v>680</v>
      </c>
      <c t="s" s="157" r="D1827">
        <v>3183</v>
      </c>
      <c t="s" s="157" r="E1827">
        <v>830</v>
      </c>
      <c t="s" s="157" r="F1827">
        <v>2481</v>
      </c>
      <c t="s" s="100" r="G1827">
        <v>825</v>
      </c>
      <c t="s" s="100" r="H1827">
        <v>826</v>
      </c>
      <c s="100" r="I1827"/>
      <c s="100" r="J1827"/>
      <c s="157" r="K1827">
        <f>(I1827-J1827)/10</f>
        <v>0</v>
      </c>
      <c s="157" r="L1827">
        <v>255</v>
      </c>
      <c s="157" r="M1827"/>
      <c s="157" r="N1827"/>
      <c s="157" r="O1827"/>
    </row>
    <row customHeight="1" r="1828" ht="15.0">
      <c s="157" r="A1828"/>
      <c s="157" r="B1828"/>
      <c s="157" r="C1828"/>
      <c s="157" r="D1828"/>
      <c s="157" r="E1828"/>
      <c s="157" r="F1828"/>
      <c s="100" r="G1828"/>
      <c s="100" r="H1828"/>
      <c s="100" r="I1828"/>
      <c s="100" r="J1828"/>
      <c s="157" r="K1828">
        <f>(I1828-J1828)/10</f>
        <v>0</v>
      </c>
      <c s="157" r="L1828"/>
      <c s="157" r="M1828"/>
      <c s="157" r="N1828"/>
      <c s="157" r="O1828"/>
    </row>
    <row customHeight="1" r="1829" ht="15.0">
      <c t="s" s="157" r="A1829">
        <v>659</v>
      </c>
      <c s="157" r="B1829">
        <v>106</v>
      </c>
      <c s="157" r="C1829">
        <v>681</v>
      </c>
      <c t="s" s="157" r="D1829">
        <v>3184</v>
      </c>
      <c t="s" s="157" r="E1829">
        <v>830</v>
      </c>
      <c t="s" s="157" r="F1829">
        <v>2512</v>
      </c>
      <c t="s" s="100" r="G1829">
        <v>825</v>
      </c>
      <c t="s" s="100" r="H1829">
        <v>2513</v>
      </c>
      <c s="100" r="I1829"/>
      <c s="100" r="J1829"/>
      <c s="157" r="K1829">
        <f>(I1829-J1829)/10</f>
        <v>0</v>
      </c>
      <c s="157" r="L1829">
        <v>0</v>
      </c>
      <c s="157" r="M1829"/>
      <c s="157" r="N1829"/>
      <c s="157" r="O1829"/>
    </row>
    <row customHeight="1" r="1830" ht="15.0">
      <c t="s" s="157" r="A1830">
        <v>659</v>
      </c>
      <c s="157" r="B1830">
        <v>106</v>
      </c>
      <c s="157" r="C1830">
        <v>681</v>
      </c>
      <c t="s" s="157" r="D1830">
        <v>3185</v>
      </c>
      <c t="s" s="157" r="E1830">
        <v>830</v>
      </c>
      <c t="s" s="157" r="F1830">
        <v>2515</v>
      </c>
      <c t="s" s="100" r="G1830">
        <v>825</v>
      </c>
      <c t="s" s="100" r="H1830">
        <v>1971</v>
      </c>
      <c s="100" r="I1830"/>
      <c s="100" r="J1830"/>
      <c s="157" r="K1830">
        <f>(I1830-J1830)/10</f>
        <v>0</v>
      </c>
      <c s="157" r="L1830">
        <v>255</v>
      </c>
      <c s="157" r="M1830"/>
      <c s="157" r="N1830"/>
      <c s="157" r="O1830"/>
    </row>
    <row customHeight="1" r="1831" ht="15.0">
      <c t="s" s="157" r="A1831">
        <v>659</v>
      </c>
      <c s="157" r="B1831">
        <v>106</v>
      </c>
      <c s="157" r="C1831">
        <v>681</v>
      </c>
      <c t="s" s="157" r="D1831">
        <v>3186</v>
      </c>
      <c t="s" s="157" r="E1831">
        <v>830</v>
      </c>
      <c t="s" s="157" r="F1831">
        <v>2517</v>
      </c>
      <c t="s" s="100" r="G1831">
        <v>825</v>
      </c>
      <c t="s" s="100" r="H1831">
        <v>826</v>
      </c>
      <c s="100" r="I1831"/>
      <c s="100" r="J1831"/>
      <c s="157" r="K1831">
        <f>(I1831-J1831)/10</f>
        <v>0</v>
      </c>
      <c s="157" r="L1831">
        <v>255</v>
      </c>
      <c s="157" r="M1831"/>
      <c s="157" r="N1831"/>
      <c s="157" r="O1831"/>
    </row>
    <row customHeight="1" r="1832" ht="15.0">
      <c t="s" s="157" r="A1832">
        <v>659</v>
      </c>
      <c s="157" r="B1832">
        <v>106</v>
      </c>
      <c s="157" r="C1832">
        <v>681</v>
      </c>
      <c t="s" s="157" r="D1832">
        <v>3187</v>
      </c>
      <c t="s" s="157" r="E1832">
        <v>830</v>
      </c>
      <c t="s" s="157" r="F1832">
        <v>2519</v>
      </c>
      <c t="s" s="100" r="G1832">
        <v>825</v>
      </c>
      <c t="s" s="100" r="H1832">
        <v>980</v>
      </c>
      <c s="100" r="I1832"/>
      <c s="100" r="J1832"/>
      <c s="157" r="K1832">
        <f>(I1832-J1832)/10</f>
        <v>0</v>
      </c>
      <c s="157" r="L1832">
        <v>255</v>
      </c>
      <c s="157" r="M1832"/>
      <c s="157" r="N1832"/>
      <c s="157" r="O1832"/>
    </row>
    <row customHeight="1" r="1833" ht="15.0">
      <c t="s" s="157" r="A1833">
        <v>659</v>
      </c>
      <c s="157" r="B1833">
        <v>106</v>
      </c>
      <c s="157" r="C1833">
        <v>681</v>
      </c>
      <c t="s" s="157" r="D1833">
        <v>3188</v>
      </c>
      <c t="s" s="157" r="E1833">
        <v>830</v>
      </c>
      <c t="s" s="157" r="F1833">
        <v>2521</v>
      </c>
      <c t="s" s="100" r="G1833">
        <v>825</v>
      </c>
      <c t="s" s="100" r="H1833">
        <v>980</v>
      </c>
      <c s="100" r="I1833"/>
      <c s="100" r="J1833"/>
      <c s="157" r="K1833">
        <f>(I1833-J1833)/10</f>
        <v>0</v>
      </c>
      <c s="157" r="L1833">
        <v>255</v>
      </c>
      <c s="157" r="M1833"/>
      <c s="157" r="N1833"/>
      <c s="157" r="O1833"/>
    </row>
    <row customHeight="1" r="1834" ht="15.0">
      <c t="s" s="157" r="A1834">
        <v>659</v>
      </c>
      <c s="157" r="B1834">
        <v>106</v>
      </c>
      <c s="157" r="C1834">
        <v>681</v>
      </c>
      <c t="s" s="157" r="D1834">
        <v>3189</v>
      </c>
      <c t="s" s="157" r="E1834">
        <v>830</v>
      </c>
      <c t="s" s="157" r="F1834">
        <v>2527</v>
      </c>
      <c t="s" s="100" r="G1834">
        <v>1402</v>
      </c>
      <c t="s" s="100" r="H1834">
        <v>980</v>
      </c>
      <c s="100" r="I1834"/>
      <c s="100" r="J1834"/>
      <c s="157" r="K1834">
        <f>(I1834-J1834)/10</f>
        <v>0</v>
      </c>
      <c s="157" r="L1834">
        <v>255</v>
      </c>
      <c s="157" r="M1834"/>
      <c s="157" r="N1834"/>
      <c s="157" r="O1834"/>
    </row>
    <row customHeight="1" r="1835" ht="15.0">
      <c t="s" s="157" r="A1835">
        <v>659</v>
      </c>
      <c s="157" r="B1835">
        <v>106</v>
      </c>
      <c s="157" r="C1835">
        <v>681</v>
      </c>
      <c t="s" s="157" r="D1835">
        <v>3190</v>
      </c>
      <c t="s" s="157" r="E1835">
        <v>830</v>
      </c>
      <c t="s" s="157" r="F1835">
        <v>3191</v>
      </c>
      <c t="s" s="100" r="G1835">
        <v>1402</v>
      </c>
      <c t="s" s="100" r="H1835">
        <v>980</v>
      </c>
      <c s="100" r="I1835"/>
      <c s="100" r="J1835"/>
      <c s="157" r="K1835">
        <f>(I1835-J1835)/10</f>
        <v>0</v>
      </c>
      <c s="157" r="L1835">
        <v>255</v>
      </c>
      <c s="157" r="M1835"/>
      <c s="157" r="N1835"/>
      <c s="157" r="O1835"/>
    </row>
    <row customHeight="1" r="1836" ht="15.0">
      <c s="157" r="A1836"/>
      <c s="157" r="B1836"/>
      <c s="157" r="C1836"/>
      <c s="157" r="D1836"/>
      <c s="157" r="E1836"/>
      <c s="157" r="F1836"/>
      <c s="100" r="G1836"/>
      <c s="100" r="H1836"/>
      <c s="100" r="I1836"/>
      <c s="100" r="J1836"/>
      <c s="157" r="K1836">
        <f>(I1836-J1836)/10</f>
        <v>0</v>
      </c>
      <c s="157" r="L1836"/>
      <c s="157" r="M1836"/>
      <c s="157" r="N1836"/>
      <c s="157" r="O1836"/>
    </row>
    <row customHeight="1" r="1837" ht="15.0">
      <c t="s" s="157" r="A1837">
        <v>682</v>
      </c>
      <c s="157" r="B1837">
        <v>107</v>
      </c>
      <c s="157" r="C1837">
        <v>714</v>
      </c>
      <c t="s" s="157" r="D1837">
        <v>686</v>
      </c>
      <c t="s" s="157" r="E1837">
        <v>814</v>
      </c>
      <c t="s" s="157" r="F1837">
        <v>1959</v>
      </c>
      <c s="100" r="G1837">
        <v>-1</v>
      </c>
      <c s="100" r="H1837">
        <v>0</v>
      </c>
      <c s="100" r="I1837">
        <v>1</v>
      </c>
      <c s="100" r="J1837">
        <v>0</v>
      </c>
      <c s="157" r="K1837">
        <f>(I1837-J1837)/10</f>
        <v>0.1</v>
      </c>
      <c s="157" r="L1837"/>
      <c s="157" r="M1837"/>
      <c s="157" r="N1837"/>
      <c s="157" r="O1837"/>
    </row>
    <row customHeight="1" r="1838" ht="15.0">
      <c t="s" s="157" r="A1838">
        <v>682</v>
      </c>
      <c s="157" r="B1838">
        <v>107</v>
      </c>
      <c s="157" r="C1838">
        <v>714</v>
      </c>
      <c t="s" s="157" r="D1838">
        <v>687</v>
      </c>
      <c t="s" s="157" r="E1838">
        <v>814</v>
      </c>
      <c t="s" s="157" r="F1838">
        <v>1959</v>
      </c>
      <c s="100" r="G1838">
        <v>-1</v>
      </c>
      <c s="100" r="H1838">
        <v>0</v>
      </c>
      <c s="100" r="I1838">
        <v>1</v>
      </c>
      <c s="100" r="J1838">
        <v>0</v>
      </c>
      <c s="157" r="K1838">
        <f>(I1838-J1838)/10</f>
        <v>0.1</v>
      </c>
      <c s="157" r="L1838"/>
      <c s="157" r="M1838"/>
      <c s="157" r="N1838"/>
      <c s="157" r="O1838"/>
    </row>
    <row customHeight="1" r="1839" ht="15.0">
      <c t="s" s="157" r="A1839">
        <v>682</v>
      </c>
      <c s="157" r="B1839">
        <v>107</v>
      </c>
      <c s="157" r="C1839">
        <v>714</v>
      </c>
      <c t="s" s="157" r="D1839">
        <v>688</v>
      </c>
      <c t="s" s="157" r="E1839">
        <v>814</v>
      </c>
      <c t="s" s="157" r="F1839">
        <v>1959</v>
      </c>
      <c s="100" r="G1839">
        <v>-1</v>
      </c>
      <c s="100" r="H1839">
        <v>0</v>
      </c>
      <c s="100" r="I1839">
        <v>1</v>
      </c>
      <c s="100" r="J1839">
        <v>0</v>
      </c>
      <c s="157" r="K1839">
        <f>(I1839-J1839)/10</f>
        <v>0.1</v>
      </c>
      <c s="157" r="L1839"/>
      <c s="157" r="M1839"/>
      <c s="157" r="N1839"/>
      <c s="157" r="O1839"/>
    </row>
    <row customHeight="1" r="1840" ht="15.0">
      <c s="157" r="A1840"/>
      <c s="157" r="B1840"/>
      <c s="157" r="C1840"/>
      <c s="157" r="D1840"/>
      <c s="157" r="E1840"/>
      <c s="157" r="F1840"/>
      <c s="100" r="G1840"/>
      <c s="100" r="H1840"/>
      <c s="100" r="I1840"/>
      <c s="100" r="J1840"/>
      <c s="157" r="K1840">
        <f>(I1840-J1840)/10</f>
        <v>0</v>
      </c>
      <c s="157" r="L1840"/>
      <c s="157" r="M1840"/>
      <c s="157" r="N1840"/>
      <c s="157" r="O1840"/>
    </row>
    <row customHeight="1" r="1841" ht="15.0">
      <c t="s" s="157" r="A1841">
        <v>682</v>
      </c>
      <c s="157" r="B1841">
        <v>108</v>
      </c>
      <c s="157" r="C1841">
        <v>410</v>
      </c>
      <c t="s" s="157" r="D1841">
        <v>3192</v>
      </c>
      <c t="s" s="157" r="E1841">
        <v>814</v>
      </c>
      <c s="157" r="F1841"/>
      <c s="100" r="G1841">
        <v>0</v>
      </c>
      <c s="100" r="H1841">
        <v>28</v>
      </c>
      <c s="100" r="I1841">
        <v>50</v>
      </c>
      <c s="100" r="J1841">
        <v>0</v>
      </c>
      <c s="157" r="K1841">
        <f>(I1841-J1841)/10</f>
        <v>5</v>
      </c>
      <c s="157" r="L1841"/>
      <c s="157" r="M1841"/>
      <c s="157" r="N1841"/>
      <c s="157" r="O1841"/>
    </row>
    <row customHeight="1" r="1842" ht="15.0">
      <c t="s" s="157" r="A1842">
        <v>682</v>
      </c>
      <c s="157" r="B1842">
        <v>108</v>
      </c>
      <c s="157" r="C1842">
        <v>410</v>
      </c>
      <c t="s" s="157" r="D1842">
        <v>3193</v>
      </c>
      <c t="s" s="157" r="E1842">
        <v>814</v>
      </c>
      <c s="157" r="F1842"/>
      <c s="100" r="G1842">
        <v>0</v>
      </c>
      <c s="100" r="H1842">
        <v>27</v>
      </c>
      <c s="100" r="I1842">
        <v>50</v>
      </c>
      <c s="100" r="J1842">
        <v>0</v>
      </c>
      <c s="157" r="K1842">
        <f>(I1842-J1842)/10</f>
        <v>5</v>
      </c>
      <c s="157" r="L1842"/>
      <c s="157" r="M1842"/>
      <c s="157" r="N1842"/>
      <c s="157" r="O1842"/>
    </row>
    <row customHeight="1" r="1843" ht="15.0">
      <c t="s" s="157" r="A1843">
        <v>682</v>
      </c>
      <c s="157" r="B1843">
        <v>108</v>
      </c>
      <c s="157" r="C1843">
        <v>410</v>
      </c>
      <c t="s" s="157" r="D1843">
        <v>3194</v>
      </c>
      <c t="s" s="157" r="E1843">
        <v>814</v>
      </c>
      <c s="157" r="F1843"/>
      <c s="100" r="G1843">
        <v>0</v>
      </c>
      <c s="100" r="H1843">
        <v>27</v>
      </c>
      <c s="100" r="I1843">
        <v>50</v>
      </c>
      <c s="100" r="J1843">
        <v>0</v>
      </c>
      <c s="157" r="K1843">
        <f>(I1843-J1843)/10</f>
        <v>5</v>
      </c>
      <c s="157" r="L1843"/>
      <c s="157" r="M1843"/>
      <c s="157" r="N1843"/>
      <c s="157" r="O1843"/>
    </row>
    <row customHeight="1" r="1844" ht="15.0">
      <c t="s" s="157" r="A1844">
        <v>682</v>
      </c>
      <c s="157" r="B1844">
        <v>108</v>
      </c>
      <c s="157" r="C1844">
        <v>410</v>
      </c>
      <c t="s" s="157" r="D1844">
        <v>3195</v>
      </c>
      <c t="s" s="157" r="E1844">
        <v>814</v>
      </c>
      <c s="157" r="F1844"/>
      <c s="100" r="G1844">
        <v>0</v>
      </c>
      <c s="100" r="H1844">
        <v>27</v>
      </c>
      <c s="100" r="I1844">
        <v>50</v>
      </c>
      <c s="100" r="J1844">
        <v>0</v>
      </c>
      <c s="157" r="K1844">
        <f>(I1844-J1844)/10</f>
        <v>5</v>
      </c>
      <c s="157" r="L1844"/>
      <c s="157" r="M1844"/>
      <c s="157" r="N1844"/>
      <c s="157" r="O1844"/>
    </row>
    <row customHeight="1" r="1845" ht="15.0">
      <c s="157" r="A1845"/>
      <c s="157" r="B1845"/>
      <c s="157" r="C1845"/>
      <c s="157" r="D1845"/>
      <c s="157" r="E1845"/>
      <c s="157" r="F1845"/>
      <c s="100" r="G1845"/>
      <c s="100" r="H1845"/>
      <c s="100" r="I1845"/>
      <c s="100" r="J1845"/>
      <c s="157" r="K1845">
        <f>(I1845-J1845)/10</f>
        <v>0</v>
      </c>
      <c s="157" r="L1845"/>
      <c s="157" r="M1845"/>
      <c s="157" r="N1845"/>
      <c s="157" r="O1845"/>
    </row>
    <row customHeight="1" r="1846" ht="15.0">
      <c t="s" s="157" r="A1846">
        <v>693</v>
      </c>
      <c s="157" r="B1846">
        <v>110</v>
      </c>
      <c s="157" r="C1846">
        <v>505</v>
      </c>
      <c t="s" s="157" r="D1846">
        <v>700</v>
      </c>
      <c t="s" s="157" r="E1846">
        <v>814</v>
      </c>
      <c t="s" s="157" r="F1846">
        <v>1959</v>
      </c>
      <c s="100" r="G1846">
        <v>-10</v>
      </c>
      <c s="100" r="H1846">
        <v>10</v>
      </c>
      <c s="100" r="I1846">
        <v>10</v>
      </c>
      <c s="100" r="J1846">
        <v>0</v>
      </c>
      <c s="157" r="K1846">
        <f>(I1846-J1846)/10</f>
        <v>1</v>
      </c>
      <c s="157" r="L1846"/>
      <c s="157" r="M1846"/>
      <c s="157" r="N1846"/>
      <c s="157" r="O1846"/>
    </row>
    <row customHeight="1" r="1847" ht="15.0">
      <c t="s" s="157" r="A1847">
        <v>693</v>
      </c>
      <c s="157" r="B1847">
        <v>110</v>
      </c>
      <c s="157" r="C1847">
        <v>505</v>
      </c>
      <c t="s" s="157" r="D1847">
        <v>701</v>
      </c>
      <c t="s" s="157" r="E1847">
        <v>814</v>
      </c>
      <c t="s" s="157" r="F1847">
        <v>1959</v>
      </c>
      <c s="100" r="G1847">
        <v>-10</v>
      </c>
      <c s="100" r="H1847">
        <v>10</v>
      </c>
      <c s="100" r="I1847">
        <v>10</v>
      </c>
      <c s="100" r="J1847">
        <v>0</v>
      </c>
      <c s="157" r="K1847">
        <f>(I1847-J1847)/10</f>
        <v>1</v>
      </c>
      <c s="157" r="L1847"/>
      <c s="157" r="M1847"/>
      <c s="157" r="N1847"/>
      <c s="157" r="O1847"/>
    </row>
    <row customHeight="1" r="1848" ht="15.0">
      <c t="s" s="157" r="A1848">
        <v>693</v>
      </c>
      <c s="157" r="B1848">
        <v>110</v>
      </c>
      <c s="157" r="C1848">
        <v>505</v>
      </c>
      <c t="s" s="157" r="D1848">
        <v>702</v>
      </c>
      <c t="s" s="157" r="E1848">
        <v>814</v>
      </c>
      <c t="s" s="157" r="F1848">
        <v>1959</v>
      </c>
      <c s="100" r="G1848">
        <v>-10</v>
      </c>
      <c s="100" r="H1848">
        <v>10</v>
      </c>
      <c s="100" r="I1848">
        <v>10</v>
      </c>
      <c s="100" r="J1848">
        <v>0</v>
      </c>
      <c s="157" r="K1848">
        <f>(I1848-J1848)/10</f>
        <v>1</v>
      </c>
      <c s="157" r="L1848"/>
      <c s="157" r="M1848"/>
      <c s="157" r="N1848"/>
      <c s="157" r="O1848"/>
    </row>
    <row customHeight="1" r="1849" ht="15.0">
      <c t="s" s="157" r="A1849">
        <v>693</v>
      </c>
      <c s="157" r="B1849">
        <v>110</v>
      </c>
      <c s="157" r="C1849">
        <v>505</v>
      </c>
      <c t="s" s="157" r="D1849">
        <v>703</v>
      </c>
      <c t="s" s="157" r="E1849">
        <v>814</v>
      </c>
      <c t="s" s="157" r="F1849">
        <v>1959</v>
      </c>
      <c s="100" r="G1849">
        <v>-10</v>
      </c>
      <c s="100" r="H1849">
        <v>10</v>
      </c>
      <c s="100" r="I1849">
        <v>10</v>
      </c>
      <c s="100" r="J1849">
        <v>0</v>
      </c>
      <c s="157" r="K1849">
        <f>(I1849-J1849)/10</f>
        <v>1</v>
      </c>
      <c s="157" r="L1849"/>
      <c s="157" r="M1849"/>
      <c s="157" r="N1849"/>
      <c s="157" r="O1849"/>
    </row>
    <row customHeight="1" r="1850" ht="15.0">
      <c t="s" s="157" r="A1850">
        <v>693</v>
      </c>
      <c s="157" r="B1850">
        <v>111</v>
      </c>
      <c s="157" r="C1850">
        <v>505</v>
      </c>
      <c t="s" s="157" r="D1850">
        <v>712</v>
      </c>
      <c t="s" s="157" r="E1850">
        <v>814</v>
      </c>
      <c t="s" s="157" r="F1850">
        <v>1959</v>
      </c>
      <c s="100" r="G1850">
        <v>-10</v>
      </c>
      <c s="100" r="H1850">
        <v>10</v>
      </c>
      <c s="100" r="I1850">
        <v>10</v>
      </c>
      <c s="100" r="J1850">
        <v>0</v>
      </c>
      <c s="157" r="K1850">
        <f>(I1850-J1850)/10</f>
        <v>1</v>
      </c>
      <c s="157" r="L1850"/>
      <c s="157" r="M1850"/>
      <c s="157" r="N1850"/>
      <c s="157" r="O1850"/>
    </row>
    <row customHeight="1" r="1851" ht="15.0">
      <c t="s" s="157" r="A1851">
        <v>693</v>
      </c>
      <c s="157" r="B1851">
        <v>111</v>
      </c>
      <c s="157" r="C1851">
        <v>505</v>
      </c>
      <c t="s" s="157" r="D1851">
        <v>713</v>
      </c>
      <c t="s" s="157" r="E1851">
        <v>814</v>
      </c>
      <c t="s" s="157" r="F1851">
        <v>1959</v>
      </c>
      <c s="100" r="G1851">
        <v>-10</v>
      </c>
      <c s="100" r="H1851">
        <v>10</v>
      </c>
      <c s="100" r="I1851">
        <v>10</v>
      </c>
      <c s="100" r="J1851">
        <v>0</v>
      </c>
      <c s="157" r="K1851">
        <f>(I1851-J1851)/10</f>
        <v>1</v>
      </c>
      <c s="157" r="L1851"/>
      <c s="157" r="M1851"/>
      <c s="157" r="N1851"/>
      <c s="157" r="O1851"/>
    </row>
    <row customHeight="1" r="1852" ht="15.0">
      <c t="s" s="157" r="A1852">
        <v>693</v>
      </c>
      <c s="157" r="B1852">
        <v>109</v>
      </c>
      <c s="157" r="C1852">
        <v>505</v>
      </c>
      <c t="s" s="157" r="D1852">
        <v>3196</v>
      </c>
      <c t="s" s="157" r="E1852">
        <v>823</v>
      </c>
      <c t="s" s="157" r="F1852">
        <v>2419</v>
      </c>
      <c t="s" s="100" r="G1852">
        <v>825</v>
      </c>
      <c t="s" s="100" r="H1852">
        <v>826</v>
      </c>
      <c s="100" r="I1852"/>
      <c s="100" r="J1852"/>
      <c s="157" r="K1852">
        <f>(I1852-J1852)/10</f>
        <v>0</v>
      </c>
      <c s="157" r="L1852">
        <v>0</v>
      </c>
      <c s="157" r="M1852"/>
      <c s="157" r="N1852"/>
      <c s="157" r="O1852"/>
    </row>
    <row customHeight="1" r="1853" ht="15.0">
      <c t="s" s="157" r="A1853">
        <v>693</v>
      </c>
      <c s="157" r="B1853">
        <v>109</v>
      </c>
      <c s="157" r="C1853">
        <v>505</v>
      </c>
      <c t="s" s="157" r="D1853">
        <v>3197</v>
      </c>
      <c t="s" s="157" r="E1853">
        <v>823</v>
      </c>
      <c t="s" s="157" r="F1853">
        <v>2421</v>
      </c>
      <c t="s" s="100" r="G1853">
        <v>825</v>
      </c>
      <c t="s" s="100" r="H1853">
        <v>826</v>
      </c>
      <c s="100" r="I1853"/>
      <c s="100" r="J1853"/>
      <c s="157" r="K1853">
        <f>(I1853-J1853)/10</f>
        <v>0</v>
      </c>
      <c s="157" r="L1853">
        <v>0</v>
      </c>
      <c s="157" r="M1853"/>
      <c s="157" r="N1853"/>
      <c s="157" r="O1853"/>
    </row>
    <row customHeight="1" r="1854" ht="15.0">
      <c t="s" s="157" r="A1854">
        <v>693</v>
      </c>
      <c s="157" r="B1854">
        <v>109</v>
      </c>
      <c s="157" r="C1854">
        <v>505</v>
      </c>
      <c t="s" s="157" r="D1854">
        <v>3198</v>
      </c>
      <c t="s" s="157" r="E1854">
        <v>823</v>
      </c>
      <c t="s" s="157" r="F1854">
        <v>2423</v>
      </c>
      <c t="s" s="100" r="G1854">
        <v>825</v>
      </c>
      <c t="s" s="100" r="H1854">
        <v>826</v>
      </c>
      <c s="100" r="I1854"/>
      <c s="100" r="J1854"/>
      <c s="157" r="K1854">
        <f>(I1854-J1854)/10</f>
        <v>0</v>
      </c>
      <c s="157" r="L1854">
        <v>0</v>
      </c>
      <c s="157" r="M1854"/>
      <c s="157" r="N1854"/>
      <c s="157" r="O1854"/>
    </row>
    <row customHeight="1" r="1855" ht="15.0">
      <c t="s" s="157" r="A1855">
        <v>693</v>
      </c>
      <c s="157" r="B1855">
        <v>109</v>
      </c>
      <c s="157" r="C1855">
        <v>505</v>
      </c>
      <c t="s" s="157" r="D1855">
        <v>3199</v>
      </c>
      <c t="s" s="157" r="E1855">
        <v>823</v>
      </c>
      <c t="s" s="157" r="F1855">
        <v>2425</v>
      </c>
      <c t="s" s="100" r="G1855">
        <v>825</v>
      </c>
      <c t="s" s="100" r="H1855">
        <v>826</v>
      </c>
      <c s="100" r="I1855"/>
      <c s="100" r="J1855"/>
      <c s="157" r="K1855">
        <f>(I1855-J1855)/10</f>
        <v>0</v>
      </c>
      <c s="157" r="L1855">
        <v>0</v>
      </c>
      <c s="157" r="M1855"/>
      <c s="157" r="N1855"/>
      <c s="157" r="O1855"/>
    </row>
    <row customHeight="1" r="1856" ht="15.0">
      <c t="s" s="157" r="A1856">
        <v>693</v>
      </c>
      <c s="157" r="B1856">
        <v>109</v>
      </c>
      <c s="157" r="C1856">
        <v>505</v>
      </c>
      <c t="s" s="157" r="D1856">
        <v>3200</v>
      </c>
      <c t="s" s="157" r="E1856">
        <v>830</v>
      </c>
      <c t="s" s="157" r="F1856">
        <v>2419</v>
      </c>
      <c t="s" s="100" r="G1856">
        <v>825</v>
      </c>
      <c t="s" s="100" r="H1856">
        <v>826</v>
      </c>
      <c s="100" r="I1856"/>
      <c s="100" r="J1856"/>
      <c s="157" r="K1856">
        <f>(I1856-J1856)/10</f>
        <v>0</v>
      </c>
      <c s="157" r="L1856">
        <v>0</v>
      </c>
      <c s="157" r="M1856"/>
      <c s="157" r="N1856"/>
      <c s="157" r="O1856"/>
    </row>
    <row customHeight="1" r="1857" ht="15.0">
      <c t="s" s="157" r="A1857">
        <v>693</v>
      </c>
      <c s="157" r="B1857">
        <v>109</v>
      </c>
      <c s="157" r="C1857">
        <v>505</v>
      </c>
      <c t="s" s="157" r="D1857">
        <v>3201</v>
      </c>
      <c t="s" s="157" r="E1857">
        <v>830</v>
      </c>
      <c t="s" s="157" r="F1857">
        <v>2421</v>
      </c>
      <c t="s" s="100" r="G1857">
        <v>825</v>
      </c>
      <c t="s" s="100" r="H1857">
        <v>826</v>
      </c>
      <c s="100" r="I1857"/>
      <c s="100" r="J1857"/>
      <c s="157" r="K1857">
        <f>(I1857-J1857)/10</f>
        <v>0</v>
      </c>
      <c s="157" r="L1857">
        <v>0</v>
      </c>
      <c s="157" r="M1857"/>
      <c s="157" r="N1857"/>
      <c s="157" r="O1857"/>
    </row>
    <row customHeight="1" r="1858" ht="15.0">
      <c t="s" s="157" r="A1858">
        <v>693</v>
      </c>
      <c s="157" r="B1858">
        <v>109</v>
      </c>
      <c s="157" r="C1858">
        <v>505</v>
      </c>
      <c t="s" s="157" r="D1858">
        <v>3202</v>
      </c>
      <c t="s" s="157" r="E1858">
        <v>830</v>
      </c>
      <c t="s" s="157" r="F1858">
        <v>2423</v>
      </c>
      <c t="s" s="100" r="G1858">
        <v>825</v>
      </c>
      <c t="s" s="100" r="H1858">
        <v>826</v>
      </c>
      <c s="100" r="I1858"/>
      <c s="100" r="J1858"/>
      <c s="157" r="K1858">
        <f>(I1858-J1858)/10</f>
        <v>0</v>
      </c>
      <c s="157" r="L1858">
        <v>0</v>
      </c>
      <c s="157" r="M1858"/>
      <c s="157" r="N1858"/>
      <c s="157" r="O1858"/>
    </row>
    <row customHeight="1" r="1859" ht="15.0">
      <c t="s" s="157" r="A1859">
        <v>693</v>
      </c>
      <c s="157" r="B1859">
        <v>109</v>
      </c>
      <c s="157" r="C1859">
        <v>505</v>
      </c>
      <c t="s" s="157" r="D1859">
        <v>3203</v>
      </c>
      <c t="s" s="157" r="E1859">
        <v>830</v>
      </c>
      <c t="s" s="157" r="F1859">
        <v>2425</v>
      </c>
      <c t="s" s="100" r="G1859">
        <v>825</v>
      </c>
      <c t="s" s="100" r="H1859">
        <v>826</v>
      </c>
      <c s="100" r="I1859"/>
      <c s="100" r="J1859"/>
      <c s="157" r="K1859">
        <f>(I1859-J1859)/10</f>
        <v>0</v>
      </c>
      <c s="157" r="L1859">
        <v>0</v>
      </c>
      <c s="157" r="M1859"/>
      <c s="157" r="N1859"/>
      <c s="157" r="O1859"/>
    </row>
    <row customHeight="1" r="1860" ht="15.0">
      <c s="157" r="A1860"/>
      <c s="157" r="B1860"/>
      <c s="157" r="C1860"/>
      <c s="157" r="D1860"/>
      <c s="157" r="E1860"/>
      <c s="157" r="F1860"/>
      <c s="100" r="G1860"/>
      <c s="100" r="H1860"/>
      <c s="100" r="I1860"/>
      <c s="100" r="J1860"/>
      <c s="157" r="K1860">
        <f>(I1860-J1860)/10</f>
        <v>0</v>
      </c>
      <c s="157" r="L1860"/>
      <c s="157" r="M1860"/>
      <c s="157" r="N1860"/>
      <c s="157" r="O1860"/>
    </row>
    <row customHeight="1" r="1861" ht="15.0">
      <c t="s" s="157" r="A1861">
        <v>693</v>
      </c>
      <c s="157" r="B1861">
        <v>110</v>
      </c>
      <c s="157" r="C1861">
        <v>682</v>
      </c>
      <c t="s" s="157" r="D1861">
        <v>3204</v>
      </c>
      <c t="s" s="157" r="E1861">
        <v>823</v>
      </c>
      <c t="s" s="157" r="F1861">
        <v>2431</v>
      </c>
      <c t="s" s="100" r="G1861">
        <v>825</v>
      </c>
      <c t="s" s="100" r="H1861">
        <v>2432</v>
      </c>
      <c s="100" r="I1861"/>
      <c s="100" r="J1861"/>
      <c s="157" r="K1861">
        <f>(I1861-J1861)/10</f>
        <v>0</v>
      </c>
      <c s="157" r="L1861">
        <v>0</v>
      </c>
      <c s="157" r="M1861"/>
      <c s="157" r="N1861"/>
      <c s="157" r="O1861"/>
    </row>
    <row customHeight="1" r="1862" ht="15.0">
      <c t="s" s="157" r="A1862">
        <v>693</v>
      </c>
      <c s="157" r="B1862">
        <v>110</v>
      </c>
      <c s="157" r="C1862">
        <v>682</v>
      </c>
      <c t="s" s="157" r="D1862">
        <v>3205</v>
      </c>
      <c t="s" s="157" r="E1862">
        <v>823</v>
      </c>
      <c t="s" s="157" r="F1862">
        <v>2434</v>
      </c>
      <c t="s" s="100" r="G1862">
        <v>825</v>
      </c>
      <c t="s" s="100" r="H1862">
        <v>826</v>
      </c>
      <c s="100" r="I1862"/>
      <c s="100" r="J1862"/>
      <c s="157" r="K1862">
        <f>(I1862-J1862)/10</f>
        <v>0</v>
      </c>
      <c s="157" r="L1862">
        <v>0</v>
      </c>
      <c s="157" r="M1862"/>
      <c s="157" r="N1862"/>
      <c s="157" r="O1862"/>
    </row>
    <row customHeight="1" r="1863" ht="15.0">
      <c t="s" s="157" r="A1863">
        <v>693</v>
      </c>
      <c s="157" r="B1863">
        <v>110</v>
      </c>
      <c s="157" r="C1863">
        <v>682</v>
      </c>
      <c t="s" s="157" r="D1863">
        <v>3206</v>
      </c>
      <c t="s" s="157" r="E1863">
        <v>823</v>
      </c>
      <c t="s" s="157" r="F1863">
        <v>2436</v>
      </c>
      <c t="s" s="100" r="G1863">
        <v>825</v>
      </c>
      <c t="s" s="100" r="H1863">
        <v>2432</v>
      </c>
      <c s="100" r="I1863"/>
      <c s="100" r="J1863"/>
      <c s="157" r="K1863">
        <f>(I1863-J1863)/10</f>
        <v>0</v>
      </c>
      <c s="157" r="L1863">
        <v>255</v>
      </c>
      <c s="157" r="M1863"/>
      <c s="157" r="N1863"/>
      <c s="157" r="O1863"/>
    </row>
    <row customHeight="1" r="1864" ht="15.0">
      <c t="s" s="157" r="A1864">
        <v>693</v>
      </c>
      <c s="157" r="B1864">
        <v>110</v>
      </c>
      <c s="157" r="C1864">
        <v>682</v>
      </c>
      <c t="s" s="157" r="D1864">
        <v>3207</v>
      </c>
      <c t="s" s="157" r="E1864">
        <v>830</v>
      </c>
      <c t="s" s="157" r="F1864">
        <v>2438</v>
      </c>
      <c t="s" s="100" r="G1864">
        <v>825</v>
      </c>
      <c t="s" s="100" r="H1864">
        <v>826</v>
      </c>
      <c s="100" r="I1864"/>
      <c s="100" r="J1864"/>
      <c s="157" r="K1864">
        <f>(I1864-J1864)/10</f>
        <v>0</v>
      </c>
      <c s="157" r="L1864">
        <v>255</v>
      </c>
      <c s="157" r="M1864"/>
      <c s="157" r="N1864"/>
      <c s="157" r="O1864"/>
    </row>
    <row customHeight="1" r="1865" ht="15.0">
      <c t="s" s="157" r="A1865">
        <v>693</v>
      </c>
      <c s="157" r="B1865">
        <v>110</v>
      </c>
      <c s="157" r="C1865">
        <v>682</v>
      </c>
      <c t="s" s="157" r="D1865">
        <v>3208</v>
      </c>
      <c t="s" s="157" r="E1865">
        <v>830</v>
      </c>
      <c t="s" s="157" r="F1865">
        <v>2440</v>
      </c>
      <c t="s" s="100" r="G1865">
        <v>825</v>
      </c>
      <c t="s" s="100" r="H1865">
        <v>826</v>
      </c>
      <c s="100" r="I1865"/>
      <c s="100" r="J1865"/>
      <c s="157" r="K1865">
        <f>(I1865-J1865)/10</f>
        <v>0</v>
      </c>
      <c s="157" r="L1865">
        <v>255</v>
      </c>
      <c s="157" r="M1865"/>
      <c s="157" r="N1865"/>
      <c s="157" r="O1865"/>
    </row>
    <row customHeight="1" r="1866" ht="15.0">
      <c t="s" s="157" r="A1866">
        <v>693</v>
      </c>
      <c s="157" r="B1866">
        <v>110</v>
      </c>
      <c s="157" r="C1866">
        <v>682</v>
      </c>
      <c t="s" s="157" r="D1866">
        <v>3209</v>
      </c>
      <c t="s" s="157" r="E1866">
        <v>830</v>
      </c>
      <c t="s" s="157" r="F1866">
        <v>2443</v>
      </c>
      <c t="s" s="100" r="G1866">
        <v>825</v>
      </c>
      <c t="s" s="100" r="H1866">
        <v>980</v>
      </c>
      <c s="100" r="I1866"/>
      <c s="100" r="J1866"/>
      <c s="157" r="K1866">
        <f>(I1866-J1866)/10</f>
        <v>0</v>
      </c>
      <c s="157" r="L1866">
        <v>255</v>
      </c>
      <c s="157" r="M1866"/>
      <c s="157" r="N1866"/>
      <c s="157" r="O1866"/>
    </row>
    <row customHeight="1" r="1867" ht="15.0">
      <c t="s" s="157" r="A1867">
        <v>693</v>
      </c>
      <c s="157" r="B1867">
        <v>110</v>
      </c>
      <c s="157" r="C1867">
        <v>682</v>
      </c>
      <c t="s" s="157" r="D1867">
        <v>3210</v>
      </c>
      <c t="s" s="157" r="E1867">
        <v>830</v>
      </c>
      <c t="s" s="157" r="F1867">
        <v>2446</v>
      </c>
      <c t="s" s="100" r="G1867">
        <v>825</v>
      </c>
      <c t="s" s="100" r="H1867">
        <v>980</v>
      </c>
      <c s="100" r="I1867"/>
      <c s="100" r="J1867"/>
      <c s="157" r="K1867">
        <f>(I1867-J1867)/10</f>
        <v>0</v>
      </c>
      <c s="157" r="L1867">
        <v>255</v>
      </c>
      <c s="157" r="M1867"/>
      <c s="157" r="N1867"/>
      <c s="157" r="O1867"/>
    </row>
    <row customHeight="1" r="1868" ht="15.0">
      <c t="s" s="157" r="A1868">
        <v>693</v>
      </c>
      <c s="157" r="B1868">
        <v>110</v>
      </c>
      <c s="157" r="C1868">
        <v>682</v>
      </c>
      <c t="s" s="157" r="D1868">
        <v>3211</v>
      </c>
      <c t="s" s="157" r="E1868">
        <v>830</v>
      </c>
      <c t="s" s="157" r="F1868">
        <v>2449</v>
      </c>
      <c t="s" s="100" r="G1868">
        <v>825</v>
      </c>
      <c t="s" s="100" r="H1868">
        <v>980</v>
      </c>
      <c s="100" r="I1868"/>
      <c s="100" r="J1868"/>
      <c s="157" r="K1868">
        <f>(I1868-J1868)/10</f>
        <v>0</v>
      </c>
      <c s="157" r="L1868">
        <v>255</v>
      </c>
      <c s="157" r="M1868"/>
      <c s="157" r="N1868"/>
      <c s="157" r="O1868"/>
    </row>
    <row customHeight="1" r="1869" ht="15.0">
      <c t="s" s="157" r="A1869">
        <v>693</v>
      </c>
      <c s="157" r="B1869">
        <v>110</v>
      </c>
      <c s="157" r="C1869">
        <v>682</v>
      </c>
      <c t="s" s="157" r="D1869">
        <v>3212</v>
      </c>
      <c t="s" s="157" r="E1869">
        <v>830</v>
      </c>
      <c t="s" s="157" r="F1869">
        <v>2451</v>
      </c>
      <c t="s" s="100" r="G1869">
        <v>825</v>
      </c>
      <c t="s" s="100" r="H1869">
        <v>2005</v>
      </c>
      <c s="100" r="I1869"/>
      <c s="100" r="J1869"/>
      <c s="157" r="K1869">
        <f>(I1869-J1869)/10</f>
        <v>0</v>
      </c>
      <c s="157" r="L1869">
        <v>0</v>
      </c>
      <c s="157" r="M1869"/>
      <c s="157" r="N1869"/>
      <c s="157" r="O1869"/>
    </row>
    <row customHeight="1" r="1870" ht="15.0">
      <c t="s" s="157" r="A1870">
        <v>693</v>
      </c>
      <c s="157" r="B1870">
        <v>110</v>
      </c>
      <c s="157" r="C1870">
        <v>682</v>
      </c>
      <c t="s" s="157" r="D1870">
        <v>3213</v>
      </c>
      <c t="s" s="157" r="E1870">
        <v>830</v>
      </c>
      <c t="s" s="157" r="F1870">
        <v>2453</v>
      </c>
      <c t="s" s="100" r="G1870">
        <v>825</v>
      </c>
      <c t="s" s="100" r="H1870">
        <v>826</v>
      </c>
      <c s="100" r="I1870"/>
      <c s="100" r="J1870"/>
      <c s="157" r="K1870">
        <f>(I1870-J1870)/10</f>
        <v>0</v>
      </c>
      <c s="157" r="L1870">
        <v>255</v>
      </c>
      <c s="157" r="M1870"/>
      <c s="157" r="N1870"/>
      <c s="157" r="O1870"/>
    </row>
    <row customHeight="1" r="1871" ht="15.0">
      <c t="s" s="157" r="A1871">
        <v>693</v>
      </c>
      <c s="157" r="B1871">
        <v>110</v>
      </c>
      <c s="157" r="C1871">
        <v>682</v>
      </c>
      <c t="s" s="157" r="D1871">
        <v>3214</v>
      </c>
      <c t="s" s="157" r="E1871">
        <v>830</v>
      </c>
      <c t="s" s="157" r="F1871">
        <v>2453</v>
      </c>
      <c t="s" s="100" r="G1871">
        <v>825</v>
      </c>
      <c t="s" s="100" r="H1871">
        <v>826</v>
      </c>
      <c s="100" r="I1871"/>
      <c s="100" r="J1871"/>
      <c s="157" r="K1871">
        <f>(I1871-J1871)/10</f>
        <v>0</v>
      </c>
      <c s="157" r="L1871">
        <v>255</v>
      </c>
      <c s="157" r="M1871"/>
      <c s="157" r="N1871"/>
      <c s="157" r="O1871"/>
    </row>
    <row customHeight="1" r="1872" ht="15.0">
      <c t="s" s="157" r="A1872">
        <v>693</v>
      </c>
      <c s="157" r="B1872">
        <v>110</v>
      </c>
      <c s="157" r="C1872">
        <v>682</v>
      </c>
      <c t="s" s="157" r="D1872">
        <v>3215</v>
      </c>
      <c t="s" s="157" r="E1872">
        <v>830</v>
      </c>
      <c t="s" s="157" r="F1872">
        <v>2456</v>
      </c>
      <c t="s" s="100" r="G1872">
        <v>2457</v>
      </c>
      <c t="s" s="100" r="H1872">
        <v>980</v>
      </c>
      <c s="100" r="I1872"/>
      <c s="100" r="J1872"/>
      <c s="157" r="K1872">
        <f>(I1872-J1872)/10</f>
        <v>0</v>
      </c>
      <c s="157" r="L1872">
        <v>255</v>
      </c>
      <c s="157" r="M1872"/>
      <c s="157" r="N1872"/>
      <c s="157" r="O1872"/>
    </row>
    <row customHeight="1" r="1873" ht="15.0">
      <c t="s" s="157" r="A1873">
        <v>693</v>
      </c>
      <c s="157" r="B1873">
        <v>110</v>
      </c>
      <c s="157" r="C1873">
        <v>682</v>
      </c>
      <c t="s" s="157" r="D1873">
        <v>3216</v>
      </c>
      <c t="s" s="157" r="E1873">
        <v>830</v>
      </c>
      <c t="s" s="157" r="F1873">
        <v>2459</v>
      </c>
      <c t="s" s="100" r="G1873">
        <v>825</v>
      </c>
      <c t="s" s="100" r="H1873">
        <v>2460</v>
      </c>
      <c s="100" r="I1873"/>
      <c s="100" r="J1873"/>
      <c s="157" r="K1873">
        <f>(I1873-J1873)/10</f>
        <v>0</v>
      </c>
      <c s="157" r="L1873">
        <v>0</v>
      </c>
      <c s="157" r="M1873"/>
      <c s="157" r="N1873"/>
      <c s="157" r="O1873"/>
    </row>
    <row customHeight="1" r="1874" ht="15.0">
      <c t="s" s="157" r="A1874">
        <v>693</v>
      </c>
      <c s="157" r="B1874">
        <v>110</v>
      </c>
      <c s="157" r="C1874">
        <v>682</v>
      </c>
      <c t="s" s="157" r="D1874">
        <v>3217</v>
      </c>
      <c t="s" s="157" r="E1874">
        <v>830</v>
      </c>
      <c t="s" s="157" r="F1874">
        <v>2462</v>
      </c>
      <c t="s" s="100" r="G1874">
        <v>825</v>
      </c>
      <c t="s" s="100" r="H1874">
        <v>2005</v>
      </c>
      <c s="100" r="I1874"/>
      <c s="100" r="J1874"/>
      <c s="157" r="K1874">
        <f>(I1874-J1874)/10</f>
        <v>0</v>
      </c>
      <c s="157" r="L1874">
        <v>0</v>
      </c>
      <c s="157" r="M1874"/>
      <c s="157" r="N1874"/>
      <c s="157" r="O1874"/>
    </row>
    <row customHeight="1" r="1875" ht="15.0">
      <c t="s" s="157" r="A1875">
        <v>693</v>
      </c>
      <c s="157" r="B1875">
        <v>110</v>
      </c>
      <c s="157" r="C1875">
        <v>682</v>
      </c>
      <c t="s" s="157" r="D1875">
        <v>3218</v>
      </c>
      <c t="s" s="157" r="E1875">
        <v>830</v>
      </c>
      <c t="s" s="157" r="F1875">
        <v>2464</v>
      </c>
      <c t="s" s="100" r="G1875">
        <v>825</v>
      </c>
      <c t="s" s="100" r="H1875">
        <v>2465</v>
      </c>
      <c s="100" r="I1875"/>
      <c s="100" r="J1875"/>
      <c s="157" r="K1875">
        <f>(I1875-J1875)/10</f>
        <v>0</v>
      </c>
      <c s="157" r="L1875">
        <v>0</v>
      </c>
      <c s="157" r="M1875"/>
      <c s="157" r="N1875"/>
      <c s="157" r="O1875"/>
    </row>
    <row customHeight="1" r="1876" ht="15.0">
      <c t="s" s="157" r="A1876">
        <v>693</v>
      </c>
      <c s="157" r="B1876">
        <v>110</v>
      </c>
      <c s="157" r="C1876">
        <v>682</v>
      </c>
      <c t="s" s="157" r="D1876">
        <v>3219</v>
      </c>
      <c t="s" s="157" r="E1876">
        <v>830</v>
      </c>
      <c t="s" s="157" r="F1876">
        <v>2467</v>
      </c>
      <c t="s" s="100" r="G1876">
        <v>825</v>
      </c>
      <c t="s" s="100" r="H1876">
        <v>826</v>
      </c>
      <c s="100" r="I1876"/>
      <c s="100" r="J1876"/>
      <c s="157" r="K1876">
        <f>(I1876-J1876)/10</f>
        <v>0</v>
      </c>
      <c s="157" r="L1876">
        <v>255</v>
      </c>
      <c s="157" r="M1876"/>
      <c s="157" r="N1876"/>
      <c s="157" r="O1876"/>
    </row>
    <row customHeight="1" r="1877" ht="15.0">
      <c t="s" s="157" r="A1877">
        <v>693</v>
      </c>
      <c s="157" r="B1877">
        <v>110</v>
      </c>
      <c s="157" r="C1877">
        <v>682</v>
      </c>
      <c t="s" s="157" r="D1877">
        <v>3220</v>
      </c>
      <c t="s" s="157" r="E1877">
        <v>830</v>
      </c>
      <c t="s" s="157" r="F1877">
        <v>2469</v>
      </c>
      <c t="s" s="100" r="G1877">
        <v>2457</v>
      </c>
      <c t="s" s="100" r="H1877">
        <v>980</v>
      </c>
      <c s="100" r="I1877"/>
      <c s="100" r="J1877"/>
      <c s="157" r="K1877">
        <f>(I1877-J1877)/10</f>
        <v>0</v>
      </c>
      <c s="157" r="L1877">
        <v>255</v>
      </c>
      <c s="157" r="M1877"/>
      <c s="157" r="N1877"/>
      <c s="157" r="O1877"/>
    </row>
    <row customHeight="1" r="1878" ht="15.0">
      <c t="s" s="157" r="A1878">
        <v>693</v>
      </c>
      <c s="157" r="B1878">
        <v>110</v>
      </c>
      <c s="157" r="C1878">
        <v>682</v>
      </c>
      <c t="s" s="157" r="D1878">
        <v>3221</v>
      </c>
      <c t="s" s="157" r="E1878">
        <v>830</v>
      </c>
      <c t="s" s="157" r="F1878">
        <v>2471</v>
      </c>
      <c t="s" s="100" r="G1878">
        <v>825</v>
      </c>
      <c t="s" s="100" r="H1878">
        <v>2005</v>
      </c>
      <c s="100" r="I1878"/>
      <c s="100" r="J1878"/>
      <c s="157" r="K1878">
        <f>(I1878-J1878)/10</f>
        <v>0</v>
      </c>
      <c s="157" r="L1878">
        <v>255</v>
      </c>
      <c s="157" r="M1878"/>
      <c s="157" r="N1878"/>
      <c s="157" r="O1878"/>
    </row>
    <row customHeight="1" r="1879" ht="15.0">
      <c t="s" s="157" r="A1879">
        <v>693</v>
      </c>
      <c s="157" r="B1879">
        <v>110</v>
      </c>
      <c s="157" r="C1879">
        <v>682</v>
      </c>
      <c t="s" s="157" r="D1879">
        <v>3222</v>
      </c>
      <c t="s" s="157" r="E1879">
        <v>830</v>
      </c>
      <c t="s" s="157" r="F1879">
        <v>2473</v>
      </c>
      <c t="s" s="100" r="G1879">
        <v>825</v>
      </c>
      <c t="s" s="100" r="H1879">
        <v>2474</v>
      </c>
      <c s="100" r="I1879"/>
      <c s="100" r="J1879"/>
      <c s="157" r="K1879">
        <f>(I1879-J1879)/10</f>
        <v>0</v>
      </c>
      <c s="157" r="L1879">
        <v>255</v>
      </c>
      <c s="157" r="M1879"/>
      <c s="157" r="N1879"/>
      <c s="157" r="O1879"/>
    </row>
    <row customHeight="1" r="1880" ht="15.0">
      <c t="s" s="157" r="A1880">
        <v>693</v>
      </c>
      <c s="157" r="B1880">
        <v>110</v>
      </c>
      <c s="157" r="C1880">
        <v>682</v>
      </c>
      <c t="s" s="157" r="D1880">
        <v>3223</v>
      </c>
      <c t="s" s="157" r="E1880">
        <v>830</v>
      </c>
      <c t="s" s="157" r="F1880">
        <v>2473</v>
      </c>
      <c t="s" s="100" r="G1880">
        <v>825</v>
      </c>
      <c t="s" s="100" r="H1880">
        <v>2474</v>
      </c>
      <c s="100" r="I1880"/>
      <c s="100" r="J1880"/>
      <c s="157" r="K1880">
        <f>(I1880-J1880)/10</f>
        <v>0</v>
      </c>
      <c s="157" r="L1880">
        <v>255</v>
      </c>
      <c s="157" r="M1880"/>
      <c s="157" r="N1880"/>
      <c s="157" r="O1880"/>
    </row>
    <row customHeight="1" r="1881" ht="15.0">
      <c t="s" s="157" r="A1881">
        <v>693</v>
      </c>
      <c s="157" r="B1881">
        <v>110</v>
      </c>
      <c s="157" r="C1881">
        <v>682</v>
      </c>
      <c t="s" s="157" r="D1881">
        <v>3224</v>
      </c>
      <c t="s" s="157" r="E1881">
        <v>830</v>
      </c>
      <c t="s" s="157" r="F1881">
        <v>2477</v>
      </c>
      <c t="s" s="100" r="G1881">
        <v>825</v>
      </c>
      <c t="s" s="100" r="H1881">
        <v>980</v>
      </c>
      <c s="100" r="I1881"/>
      <c s="100" r="J1881"/>
      <c s="157" r="K1881">
        <f>(I1881-J1881)/10</f>
        <v>0</v>
      </c>
      <c s="157" r="L1881">
        <v>255</v>
      </c>
      <c s="157" r="M1881"/>
      <c s="157" r="N1881"/>
      <c s="157" r="O1881"/>
    </row>
    <row customHeight="1" r="1882" ht="15.0">
      <c t="s" s="157" r="A1882">
        <v>693</v>
      </c>
      <c s="157" r="B1882">
        <v>110</v>
      </c>
      <c s="157" r="C1882">
        <v>682</v>
      </c>
      <c t="s" s="157" r="D1882">
        <v>3225</v>
      </c>
      <c t="s" s="157" r="E1882">
        <v>830</v>
      </c>
      <c t="s" s="157" r="F1882">
        <v>2479</v>
      </c>
      <c t="s" s="100" r="G1882">
        <v>825</v>
      </c>
      <c t="s" s="100" r="H1882">
        <v>826</v>
      </c>
      <c s="100" r="I1882"/>
      <c s="100" r="J1882"/>
      <c s="157" r="K1882">
        <f>(I1882-J1882)/10</f>
        <v>0</v>
      </c>
      <c s="157" r="L1882">
        <v>0</v>
      </c>
      <c s="157" r="M1882"/>
      <c s="157" r="N1882"/>
      <c s="157" r="O1882"/>
    </row>
    <row customHeight="1" r="1883" ht="15.0">
      <c t="s" s="157" r="A1883">
        <v>693</v>
      </c>
      <c s="157" r="B1883">
        <v>110</v>
      </c>
      <c s="157" r="C1883">
        <v>682</v>
      </c>
      <c t="s" s="157" r="D1883">
        <v>3226</v>
      </c>
      <c t="s" s="157" r="E1883">
        <v>830</v>
      </c>
      <c t="s" s="157" r="F1883">
        <v>2481</v>
      </c>
      <c t="s" s="100" r="G1883">
        <v>825</v>
      </c>
      <c t="s" s="100" r="H1883">
        <v>826</v>
      </c>
      <c s="100" r="I1883"/>
      <c s="100" r="J1883"/>
      <c s="157" r="K1883">
        <f>(I1883-J1883)/10</f>
        <v>0</v>
      </c>
      <c s="157" r="L1883">
        <v>255</v>
      </c>
      <c s="157" r="M1883"/>
      <c s="157" r="N1883"/>
      <c s="157" r="O1883"/>
    </row>
    <row customHeight="1" r="1884" ht="15.0">
      <c s="157" r="A1884"/>
      <c s="157" r="B1884"/>
      <c s="157" r="C1884"/>
      <c s="157" r="D1884"/>
      <c s="157" r="E1884"/>
      <c s="157" r="F1884"/>
      <c s="100" r="G1884"/>
      <c s="100" r="H1884"/>
      <c s="100" r="I1884"/>
      <c s="100" r="J1884"/>
      <c s="157" r="K1884">
        <f>(I1884-J1884)/10</f>
        <v>0</v>
      </c>
      <c s="157" r="L1884"/>
      <c s="157" r="M1884"/>
      <c s="157" r="N1884"/>
      <c s="157" r="O1884"/>
    </row>
    <row customHeight="1" r="1885" ht="15.0">
      <c t="s" s="157" r="A1885">
        <v>693</v>
      </c>
      <c s="157" r="B1885">
        <v>111</v>
      </c>
      <c s="157" r="C1885">
        <v>683</v>
      </c>
      <c t="s" s="157" r="D1885">
        <v>3227</v>
      </c>
      <c t="s" s="157" r="E1885">
        <v>830</v>
      </c>
      <c t="s" s="157" r="F1885">
        <v>2512</v>
      </c>
      <c t="s" s="100" r="G1885">
        <v>825</v>
      </c>
      <c t="s" s="100" r="H1885">
        <v>2513</v>
      </c>
      <c s="100" r="I1885"/>
      <c s="100" r="J1885"/>
      <c s="157" r="K1885">
        <f>(I1885-J1885)/10</f>
        <v>0</v>
      </c>
      <c s="157" r="L1885">
        <v>0</v>
      </c>
      <c s="157" r="M1885"/>
      <c s="157" r="N1885"/>
      <c s="157" r="O1885"/>
    </row>
    <row customHeight="1" r="1886" ht="15.0">
      <c t="s" s="157" r="A1886">
        <v>693</v>
      </c>
      <c s="157" r="B1886">
        <v>111</v>
      </c>
      <c s="157" r="C1886">
        <v>683</v>
      </c>
      <c t="s" s="157" r="D1886">
        <v>3228</v>
      </c>
      <c t="s" s="157" r="E1886">
        <v>830</v>
      </c>
      <c t="s" s="157" r="F1886">
        <v>2515</v>
      </c>
      <c t="s" s="100" r="G1886">
        <v>825</v>
      </c>
      <c t="s" s="100" r="H1886">
        <v>1971</v>
      </c>
      <c s="100" r="I1886"/>
      <c s="100" r="J1886"/>
      <c s="157" r="K1886">
        <f>(I1886-J1886)/10</f>
        <v>0</v>
      </c>
      <c s="157" r="L1886">
        <v>255</v>
      </c>
      <c s="157" r="M1886"/>
      <c s="157" r="N1886"/>
      <c s="157" r="O1886"/>
    </row>
    <row customHeight="1" r="1887" ht="15.0">
      <c t="s" s="157" r="A1887">
        <v>693</v>
      </c>
      <c s="157" r="B1887">
        <v>111</v>
      </c>
      <c s="157" r="C1887">
        <v>683</v>
      </c>
      <c t="s" s="157" r="D1887">
        <v>3229</v>
      </c>
      <c t="s" s="157" r="E1887">
        <v>830</v>
      </c>
      <c t="s" s="157" r="F1887">
        <v>2517</v>
      </c>
      <c t="s" s="100" r="G1887">
        <v>825</v>
      </c>
      <c t="s" s="100" r="H1887">
        <v>826</v>
      </c>
      <c s="100" r="I1887"/>
      <c s="100" r="J1887"/>
      <c s="157" r="K1887">
        <f>(I1887-J1887)/10</f>
        <v>0</v>
      </c>
      <c s="157" r="L1887">
        <v>255</v>
      </c>
      <c s="157" r="M1887"/>
      <c s="157" r="N1887"/>
      <c s="157" r="O1887"/>
    </row>
    <row customHeight="1" r="1888" ht="15.0">
      <c t="s" s="157" r="A1888">
        <v>693</v>
      </c>
      <c s="157" r="B1888">
        <v>111</v>
      </c>
      <c s="157" r="C1888">
        <v>683</v>
      </c>
      <c t="s" s="157" r="D1888">
        <v>3230</v>
      </c>
      <c t="s" s="157" r="E1888">
        <v>830</v>
      </c>
      <c t="s" s="157" r="F1888">
        <v>2519</v>
      </c>
      <c t="s" s="100" r="G1888">
        <v>825</v>
      </c>
      <c t="s" s="100" r="H1888">
        <v>980</v>
      </c>
      <c s="100" r="I1888"/>
      <c s="100" r="J1888"/>
      <c s="157" r="K1888">
        <f>(I1888-J1888)/10</f>
        <v>0</v>
      </c>
      <c s="157" r="L1888">
        <v>255</v>
      </c>
      <c s="157" r="M1888"/>
      <c s="157" r="N1888"/>
      <c s="157" r="O1888"/>
    </row>
    <row customHeight="1" r="1889" ht="15.0">
      <c t="s" s="157" r="A1889">
        <v>693</v>
      </c>
      <c s="157" r="B1889">
        <v>111</v>
      </c>
      <c s="157" r="C1889">
        <v>683</v>
      </c>
      <c t="s" s="157" r="D1889">
        <v>3231</v>
      </c>
      <c t="s" s="157" r="E1889">
        <v>830</v>
      </c>
      <c t="s" s="157" r="F1889">
        <v>2521</v>
      </c>
      <c t="s" s="100" r="G1889">
        <v>825</v>
      </c>
      <c t="s" s="100" r="H1889">
        <v>980</v>
      </c>
      <c s="100" r="I1889"/>
      <c s="100" r="J1889"/>
      <c s="157" r="K1889">
        <f>(I1889-J1889)/10</f>
        <v>0</v>
      </c>
      <c s="157" r="L1889">
        <v>255</v>
      </c>
      <c s="157" r="M1889"/>
      <c s="157" r="N1889"/>
      <c s="157" r="O1889"/>
    </row>
    <row customHeight="1" r="1890" ht="15.0">
      <c t="s" s="157" r="A1890">
        <v>693</v>
      </c>
      <c s="157" r="B1890">
        <v>111</v>
      </c>
      <c s="157" r="C1890">
        <v>683</v>
      </c>
      <c t="s" s="157" r="D1890">
        <v>3232</v>
      </c>
      <c t="s" s="157" r="E1890">
        <v>830</v>
      </c>
      <c t="s" s="157" r="F1890">
        <v>2527</v>
      </c>
      <c t="s" s="100" r="G1890">
        <v>1402</v>
      </c>
      <c t="s" s="100" r="H1890">
        <v>980</v>
      </c>
      <c s="100" r="I1890"/>
      <c s="100" r="J1890"/>
      <c s="157" r="K1890">
        <f>(I1890-J1890)/10</f>
        <v>0</v>
      </c>
      <c s="157" r="L1890">
        <v>255</v>
      </c>
      <c s="157" r="M1890"/>
      <c s="157" r="N1890"/>
      <c s="157" r="O1890"/>
    </row>
    <row customHeight="1" r="1891" ht="15.0">
      <c s="157" r="A1891"/>
      <c s="157" r="B1891"/>
      <c s="157" r="C1891"/>
      <c s="157" r="D1891"/>
      <c s="157" r="E1891"/>
      <c s="157" r="F1891"/>
      <c s="100" r="G1891"/>
      <c s="100" r="H1891"/>
      <c s="100" r="I1891"/>
      <c s="100" r="J1891"/>
      <c s="157" r="K1891">
        <f>(I1891-J1891)/10</f>
        <v>0</v>
      </c>
      <c s="157" r="L1891"/>
      <c s="157" r="M1891"/>
      <c s="157" r="N1891"/>
      <c s="157" r="O1891"/>
    </row>
    <row customHeight="1" r="1892" ht="15.0">
      <c t="s" s="312" r="A1892">
        <v>716</v>
      </c>
      <c s="157" r="B1892">
        <v>240</v>
      </c>
      <c s="157" r="C1892">
        <v>455</v>
      </c>
      <c t="s" s="157" r="D1892">
        <v>3233</v>
      </c>
      <c t="s" s="157" r="E1892">
        <v>802</v>
      </c>
      <c t="s" s="157" r="F1892">
        <v>3234</v>
      </c>
      <c s="100" r="G1892">
        <v>-40</v>
      </c>
      <c s="100" r="H1892">
        <v>40</v>
      </c>
      <c s="100" r="I1892">
        <v>40</v>
      </c>
      <c s="100" r="J1892">
        <v>0</v>
      </c>
      <c s="157" r="K1892">
        <f>(I1892-J1892)/10</f>
        <v>4</v>
      </c>
      <c s="157" r="L1892"/>
      <c s="157" r="M1892"/>
      <c s="157" r="N1892"/>
      <c s="157" r="O1892"/>
    </row>
    <row customHeight="1" r="1893" ht="15.0">
      <c t="s" s="312" r="A1893">
        <v>716</v>
      </c>
      <c s="157" r="B1893">
        <v>240</v>
      </c>
      <c s="157" r="C1893">
        <v>455</v>
      </c>
      <c t="s" s="157" r="D1893">
        <v>3235</v>
      </c>
      <c t="s" s="157" r="E1893">
        <v>802</v>
      </c>
      <c t="s" s="157" r="F1893">
        <v>2011</v>
      </c>
      <c s="100" r="G1893">
        <v>-40</v>
      </c>
      <c s="100" r="H1893">
        <v>40</v>
      </c>
      <c s="100" r="I1893">
        <v>40</v>
      </c>
      <c s="100" r="J1893">
        <v>0</v>
      </c>
      <c s="157" r="K1893">
        <f>(I1893-J1893)/10</f>
        <v>4</v>
      </c>
      <c s="157" r="L1893"/>
      <c s="157" r="M1893"/>
      <c s="157" r="N1893"/>
      <c s="157" r="O1893"/>
    </row>
    <row customHeight="1" r="1894" ht="15.0">
      <c t="s" s="312" r="A1894">
        <v>716</v>
      </c>
      <c s="157" r="B1894">
        <v>240</v>
      </c>
      <c s="157" r="C1894">
        <v>455</v>
      </c>
      <c t="s" s="157" r="D1894">
        <v>3236</v>
      </c>
      <c t="s" s="157" r="E1894">
        <v>802</v>
      </c>
      <c t="s" s="157" r="F1894">
        <v>2011</v>
      </c>
      <c s="100" r="G1894">
        <v>-40</v>
      </c>
      <c s="100" r="H1894">
        <v>40</v>
      </c>
      <c s="100" r="I1894">
        <v>40</v>
      </c>
      <c s="100" r="J1894">
        <v>0</v>
      </c>
      <c s="157" r="K1894">
        <f>(I1894-J1894)/10</f>
        <v>4</v>
      </c>
      <c s="157" r="L1894"/>
      <c s="157" r="M1894"/>
      <c s="157" r="N1894"/>
      <c s="157" r="O1894"/>
    </row>
    <row customHeight="1" r="1895" ht="15.0">
      <c t="s" s="312" r="A1895">
        <v>716</v>
      </c>
      <c s="157" r="B1895">
        <v>240</v>
      </c>
      <c s="157" r="C1895">
        <v>455</v>
      </c>
      <c t="s" s="157" r="D1895">
        <v>3237</v>
      </c>
      <c t="s" s="157" r="E1895">
        <v>802</v>
      </c>
      <c t="s" s="157" r="F1895">
        <v>2011</v>
      </c>
      <c s="100" r="G1895">
        <v>-40</v>
      </c>
      <c s="100" r="H1895">
        <v>40</v>
      </c>
      <c s="100" r="I1895">
        <v>40</v>
      </c>
      <c s="100" r="J1895">
        <v>0</v>
      </c>
      <c s="157" r="K1895">
        <f>(I1895-J1895)/10</f>
        <v>4</v>
      </c>
      <c s="157" r="L1895"/>
      <c s="157" r="M1895"/>
      <c s="157" r="N1895"/>
      <c s="157" r="O1895"/>
    </row>
    <row customHeight="1" r="1896" ht="15.0">
      <c t="s" s="312" r="A1896">
        <v>716</v>
      </c>
      <c s="157" r="B1896">
        <v>240</v>
      </c>
      <c s="157" r="C1896">
        <v>455</v>
      </c>
      <c t="s" s="157" r="D1896">
        <v>3238</v>
      </c>
      <c t="s" s="157" r="E1896">
        <v>814</v>
      </c>
      <c t="s" s="157" r="F1896">
        <v>2013</v>
      </c>
      <c s="100" r="G1896">
        <v>-40</v>
      </c>
      <c s="100" r="H1896">
        <v>40</v>
      </c>
      <c s="100" r="I1896">
        <v>40</v>
      </c>
      <c s="100" r="J1896">
        <v>0</v>
      </c>
      <c s="157" r="K1896">
        <f>(I1896-J1896)/10</f>
        <v>4</v>
      </c>
      <c s="157" r="L1896"/>
      <c s="157" r="M1896"/>
      <c s="157" r="N1896"/>
      <c s="157" r="O1896"/>
    </row>
    <row customHeight="1" r="1897" ht="15.0">
      <c t="s" s="312" r="A1897">
        <v>716</v>
      </c>
      <c s="157" r="B1897">
        <v>240</v>
      </c>
      <c s="157" r="C1897">
        <v>455</v>
      </c>
      <c t="s" s="157" r="D1897">
        <v>3239</v>
      </c>
      <c t="s" s="157" r="E1897">
        <v>814</v>
      </c>
      <c t="s" s="157" r="F1897">
        <v>2013</v>
      </c>
      <c s="100" r="G1897">
        <v>-40</v>
      </c>
      <c s="100" r="H1897">
        <v>40</v>
      </c>
      <c s="100" r="I1897">
        <v>40</v>
      </c>
      <c s="100" r="J1897">
        <v>0</v>
      </c>
      <c s="157" r="K1897">
        <f>(I1897-J1897)/10</f>
        <v>4</v>
      </c>
      <c s="157" r="L1897"/>
      <c s="157" r="M1897"/>
      <c s="157" r="N1897"/>
      <c s="157" r="O1897"/>
    </row>
    <row customHeight="1" r="1898" ht="15.0">
      <c t="s" s="312" r="A1898">
        <v>716</v>
      </c>
      <c s="157" r="B1898">
        <v>240</v>
      </c>
      <c s="157" r="C1898">
        <v>455</v>
      </c>
      <c t="s" s="157" r="D1898">
        <v>3240</v>
      </c>
      <c t="s" s="157" r="E1898">
        <v>814</v>
      </c>
      <c t="s" s="157" r="F1898">
        <v>2013</v>
      </c>
      <c s="100" r="G1898">
        <v>-40</v>
      </c>
      <c s="100" r="H1898">
        <v>40</v>
      </c>
      <c s="100" r="I1898">
        <v>40</v>
      </c>
      <c s="100" r="J1898">
        <v>0</v>
      </c>
      <c s="157" r="K1898">
        <f>(I1898-J1898)/10</f>
        <v>4</v>
      </c>
      <c s="157" r="L1898"/>
      <c s="157" r="M1898"/>
      <c s="157" r="N1898"/>
      <c s="157" r="O1898"/>
    </row>
    <row customHeight="1" r="1899" ht="15.0">
      <c t="s" s="312" r="A1899">
        <v>716</v>
      </c>
      <c s="157" r="B1899">
        <v>240</v>
      </c>
      <c s="157" r="C1899">
        <v>455</v>
      </c>
      <c t="s" s="157" r="D1899">
        <v>3241</v>
      </c>
      <c t="s" s="157" r="E1899">
        <v>814</v>
      </c>
      <c t="s" s="157" r="F1899">
        <v>2013</v>
      </c>
      <c s="100" r="G1899">
        <v>-40</v>
      </c>
      <c s="100" r="H1899">
        <v>40</v>
      </c>
      <c s="100" r="I1899">
        <v>40</v>
      </c>
      <c s="100" r="J1899">
        <v>0</v>
      </c>
      <c s="157" r="K1899">
        <f>(I1899-J1899)/10</f>
        <v>4</v>
      </c>
      <c s="157" r="L1899"/>
      <c s="157" r="M1899"/>
      <c s="157" r="N1899"/>
      <c s="157" r="O1899"/>
    </row>
    <row customHeight="1" r="1900" ht="15.0">
      <c t="s" s="312" r="A1900">
        <v>716</v>
      </c>
      <c s="157" r="B1900">
        <v>240</v>
      </c>
      <c s="157" r="C1900">
        <v>455</v>
      </c>
      <c t="s" s="157" r="D1900">
        <v>3242</v>
      </c>
      <c t="s" s="157" r="E1900">
        <v>823</v>
      </c>
      <c t="s" s="157" r="F1900">
        <v>1599</v>
      </c>
      <c t="s" s="100" r="G1900">
        <v>825</v>
      </c>
      <c t="s" s="100" r="H1900">
        <v>826</v>
      </c>
      <c s="100" r="I1900"/>
      <c s="100" r="J1900"/>
      <c s="157" r="K1900">
        <f>(I1900-J1900)/10</f>
        <v>0</v>
      </c>
      <c s="157" r="L1900">
        <v>255</v>
      </c>
      <c s="157" r="M1900"/>
      <c s="157" r="N1900"/>
      <c s="157" r="O1900"/>
    </row>
    <row customHeight="1" r="1901" ht="15.0">
      <c t="s" s="312" r="A1901">
        <v>716</v>
      </c>
      <c s="157" r="B1901">
        <v>240</v>
      </c>
      <c s="157" r="C1901">
        <v>455</v>
      </c>
      <c t="s" s="157" r="D1901">
        <v>3243</v>
      </c>
      <c t="s" s="157" r="E1901">
        <v>823</v>
      </c>
      <c t="s" s="157" r="F1901">
        <v>1860</v>
      </c>
      <c t="s" s="100" r="G1901">
        <v>825</v>
      </c>
      <c t="s" s="100" r="H1901">
        <v>826</v>
      </c>
      <c s="100" r="I1901"/>
      <c s="100" r="J1901"/>
      <c s="157" r="K1901">
        <f>(I1901-J1901)/10</f>
        <v>0</v>
      </c>
      <c s="157" r="L1901">
        <v>255</v>
      </c>
      <c s="157" r="M1901"/>
      <c s="157" r="N1901"/>
      <c s="157" r="O1901"/>
    </row>
    <row customHeight="1" r="1902" ht="15.0">
      <c t="s" s="312" r="A1902">
        <v>716</v>
      </c>
      <c s="157" r="B1902">
        <v>240</v>
      </c>
      <c s="157" r="C1902">
        <v>455</v>
      </c>
      <c t="s" s="157" r="D1902">
        <v>3244</v>
      </c>
      <c t="s" s="157" r="E1902">
        <v>823</v>
      </c>
      <c t="s" s="157" r="F1902">
        <v>1599</v>
      </c>
      <c t="s" s="100" r="G1902">
        <v>825</v>
      </c>
      <c t="s" s="100" r="H1902">
        <v>826</v>
      </c>
      <c s="100" r="I1902"/>
      <c s="100" r="J1902"/>
      <c s="157" r="K1902">
        <f>(I1902-J1902)/10</f>
        <v>0</v>
      </c>
      <c s="157" r="L1902">
        <v>255</v>
      </c>
      <c s="157" r="M1902"/>
      <c s="157" r="N1902"/>
      <c s="157" r="O1902"/>
    </row>
    <row customHeight="1" r="1903" ht="15.0">
      <c t="s" s="312" r="A1903">
        <v>716</v>
      </c>
      <c s="157" r="B1903">
        <v>240</v>
      </c>
      <c s="157" r="C1903">
        <v>455</v>
      </c>
      <c t="s" s="157" r="D1903">
        <v>3245</v>
      </c>
      <c t="s" s="157" r="E1903">
        <v>823</v>
      </c>
      <c t="s" s="157" r="F1903">
        <v>1860</v>
      </c>
      <c t="s" s="100" r="G1903">
        <v>825</v>
      </c>
      <c t="s" s="100" r="H1903">
        <v>826</v>
      </c>
      <c s="100" r="I1903"/>
      <c s="100" r="J1903"/>
      <c s="157" r="K1903">
        <f>(I1903-J1903)/10</f>
        <v>0</v>
      </c>
      <c s="157" r="L1903">
        <v>255</v>
      </c>
      <c s="157" r="M1903"/>
      <c s="157" r="N1903"/>
      <c s="157" r="O1903"/>
    </row>
    <row customHeight="1" r="1904" ht="15.0">
      <c t="s" s="312" r="A1904">
        <v>716</v>
      </c>
      <c s="157" r="B1904">
        <v>240</v>
      </c>
      <c s="157" r="C1904">
        <v>455</v>
      </c>
      <c t="s" s="157" r="D1904">
        <v>3246</v>
      </c>
      <c t="s" s="157" r="E1904">
        <v>823</v>
      </c>
      <c t="s" s="157" r="F1904">
        <v>1599</v>
      </c>
      <c t="s" s="100" r="G1904">
        <v>825</v>
      </c>
      <c t="s" s="100" r="H1904">
        <v>826</v>
      </c>
      <c s="100" r="I1904"/>
      <c s="100" r="J1904"/>
      <c s="157" r="K1904">
        <f>(I1904-J1904)/10</f>
        <v>0</v>
      </c>
      <c s="157" r="L1904">
        <v>255</v>
      </c>
      <c s="157" r="M1904"/>
      <c s="157" r="N1904"/>
      <c s="157" r="O1904"/>
    </row>
    <row customHeight="1" r="1905" ht="15.0">
      <c t="s" s="312" r="A1905">
        <v>716</v>
      </c>
      <c s="157" r="B1905">
        <v>240</v>
      </c>
      <c s="157" r="C1905">
        <v>455</v>
      </c>
      <c t="s" s="157" r="D1905">
        <v>3247</v>
      </c>
      <c t="s" s="157" r="E1905">
        <v>823</v>
      </c>
      <c t="s" s="157" r="F1905">
        <v>1860</v>
      </c>
      <c t="s" s="100" r="G1905">
        <v>825</v>
      </c>
      <c t="s" s="100" r="H1905">
        <v>826</v>
      </c>
      <c s="100" r="I1905"/>
      <c s="100" r="J1905"/>
      <c s="157" r="K1905">
        <f>(I1905-J1905)/10</f>
        <v>0</v>
      </c>
      <c s="157" r="L1905">
        <v>255</v>
      </c>
      <c s="157" r="M1905"/>
      <c s="157" r="N1905"/>
      <c s="157" r="O1905"/>
    </row>
    <row customHeight="1" r="1906" ht="15.0">
      <c t="s" s="312" r="A1906">
        <v>716</v>
      </c>
      <c s="157" r="B1906">
        <v>240</v>
      </c>
      <c s="157" r="C1906">
        <v>455</v>
      </c>
      <c t="s" s="157" r="D1906">
        <v>3248</v>
      </c>
      <c t="s" s="157" r="E1906">
        <v>823</v>
      </c>
      <c t="s" s="157" r="F1906">
        <v>1599</v>
      </c>
      <c t="s" s="100" r="G1906">
        <v>825</v>
      </c>
      <c t="s" s="100" r="H1906">
        <v>826</v>
      </c>
      <c s="100" r="I1906"/>
      <c s="100" r="J1906"/>
      <c s="157" r="K1906">
        <f>(I1906-J1906)/10</f>
        <v>0</v>
      </c>
      <c s="157" r="L1906">
        <v>255</v>
      </c>
      <c s="157" r="M1906"/>
      <c s="157" r="N1906"/>
      <c s="157" r="O1906"/>
    </row>
    <row customHeight="1" r="1907" ht="15.0">
      <c t="s" s="312" r="A1907">
        <v>716</v>
      </c>
      <c s="157" r="B1907">
        <v>240</v>
      </c>
      <c s="157" r="C1907">
        <v>455</v>
      </c>
      <c t="s" s="157" r="D1907">
        <v>3249</v>
      </c>
      <c t="s" s="157" r="E1907">
        <v>823</v>
      </c>
      <c t="s" s="157" r="F1907">
        <v>1860</v>
      </c>
      <c t="s" s="100" r="G1907">
        <v>825</v>
      </c>
      <c t="s" s="100" r="H1907">
        <v>826</v>
      </c>
      <c s="100" r="I1907"/>
      <c s="100" r="J1907"/>
      <c s="157" r="K1907">
        <f>(I1907-J1907)/10</f>
        <v>0</v>
      </c>
      <c s="157" r="L1907">
        <v>255</v>
      </c>
      <c s="157" r="M1907"/>
      <c s="157" r="N1907"/>
      <c s="157" r="O1907"/>
    </row>
    <row customHeight="1" r="1908" ht="15.0">
      <c t="s" s="312" r="A1908">
        <v>716</v>
      </c>
      <c s="157" r="B1908">
        <v>240</v>
      </c>
      <c s="157" r="C1908">
        <v>455</v>
      </c>
      <c t="s" s="157" r="D1908">
        <v>3250</v>
      </c>
      <c t="s" s="157" r="E1908">
        <v>830</v>
      </c>
      <c t="s" s="157" r="F1908">
        <v>3251</v>
      </c>
      <c t="s" s="100" r="G1908">
        <v>2484</v>
      </c>
      <c t="s" s="100" r="H1908">
        <v>980</v>
      </c>
      <c s="100" r="I1908"/>
      <c s="100" r="J1908"/>
      <c s="157" r="K1908">
        <f>(I1908-J1908)/10</f>
        <v>0</v>
      </c>
      <c s="157" r="L1908">
        <v>255</v>
      </c>
      <c s="157" r="M1908"/>
      <c s="157" r="N1908"/>
      <c s="157" r="O1908"/>
    </row>
    <row customHeight="1" r="1909" ht="15.0">
      <c t="s" s="312" r="A1909">
        <v>716</v>
      </c>
      <c s="157" r="B1909">
        <v>240</v>
      </c>
      <c s="157" r="C1909">
        <v>455</v>
      </c>
      <c t="s" s="157" r="D1909">
        <v>3252</v>
      </c>
      <c t="s" s="157" r="E1909">
        <v>830</v>
      </c>
      <c t="s" s="157" r="F1909">
        <v>1612</v>
      </c>
      <c t="s" s="100" r="G1909">
        <v>847</v>
      </c>
      <c t="s" s="100" r="H1909">
        <v>848</v>
      </c>
      <c s="100" r="I1909"/>
      <c s="100" r="J1909"/>
      <c s="157" r="K1909">
        <f>(I1909-J1909)/10</f>
        <v>0</v>
      </c>
      <c s="157" r="L1909">
        <v>255</v>
      </c>
      <c s="157" r="M1909"/>
      <c s="157" r="N1909"/>
      <c s="157" r="O1909"/>
    </row>
    <row customHeight="1" r="1910" ht="15.0">
      <c t="s" s="312" r="A1910">
        <v>716</v>
      </c>
      <c s="157" r="B1910">
        <v>240</v>
      </c>
      <c s="157" r="C1910">
        <v>455</v>
      </c>
      <c t="s" s="157" r="D1910">
        <v>3253</v>
      </c>
      <c t="s" s="157" r="E1910">
        <v>830</v>
      </c>
      <c t="s" s="157" r="F1910">
        <v>1614</v>
      </c>
      <c t="s" s="100" r="G1910">
        <v>825</v>
      </c>
      <c t="s" s="100" r="H1910">
        <v>826</v>
      </c>
      <c s="100" r="I1910"/>
      <c s="100" r="J1910"/>
      <c s="157" r="K1910">
        <f>(I1910-J1910)/10</f>
        <v>0</v>
      </c>
      <c s="157" r="L1910">
        <v>255</v>
      </c>
      <c s="157" r="M1910"/>
      <c s="157" r="N1910"/>
      <c s="157" r="O1910"/>
    </row>
    <row customHeight="1" r="1911" ht="15.0">
      <c t="s" s="312" r="A1911">
        <v>716</v>
      </c>
      <c s="157" r="B1911">
        <v>240</v>
      </c>
      <c s="157" r="C1911">
        <v>455</v>
      </c>
      <c t="s" s="157" r="D1911">
        <v>3254</v>
      </c>
      <c t="s" s="157" r="E1911">
        <v>830</v>
      </c>
      <c t="s" s="157" r="F1911">
        <v>3251</v>
      </c>
      <c t="s" s="100" r="G1911">
        <v>2484</v>
      </c>
      <c t="s" s="100" r="H1911">
        <v>980</v>
      </c>
      <c s="100" r="I1911"/>
      <c s="100" r="J1911"/>
      <c s="157" r="K1911">
        <f>(I1911-J1911)/10</f>
        <v>0</v>
      </c>
      <c s="157" r="L1911">
        <v>255</v>
      </c>
      <c s="157" r="M1911"/>
      <c s="157" r="N1911"/>
      <c s="157" r="O1911"/>
    </row>
    <row customHeight="1" r="1912" ht="15.0">
      <c t="s" s="312" r="A1912">
        <v>716</v>
      </c>
      <c s="157" r="B1912">
        <v>240</v>
      </c>
      <c s="157" r="C1912">
        <v>455</v>
      </c>
      <c t="s" s="157" r="D1912">
        <v>3255</v>
      </c>
      <c t="s" s="157" r="E1912">
        <v>830</v>
      </c>
      <c t="s" s="157" r="F1912">
        <v>1612</v>
      </c>
      <c t="s" s="100" r="G1912">
        <v>847</v>
      </c>
      <c t="s" s="100" r="H1912">
        <v>848</v>
      </c>
      <c s="100" r="I1912"/>
      <c s="100" r="J1912"/>
      <c s="157" r="K1912">
        <f>(I1912-J1912)/10</f>
        <v>0</v>
      </c>
      <c s="157" r="L1912">
        <v>255</v>
      </c>
      <c s="157" r="M1912"/>
      <c s="157" r="N1912"/>
      <c s="157" r="O1912"/>
    </row>
    <row customHeight="1" r="1913" ht="15.0">
      <c t="s" s="312" r="A1913">
        <v>716</v>
      </c>
      <c s="157" r="B1913">
        <v>240</v>
      </c>
      <c s="157" r="C1913">
        <v>455</v>
      </c>
      <c t="s" s="157" r="D1913">
        <v>3256</v>
      </c>
      <c t="s" s="157" r="E1913">
        <v>830</v>
      </c>
      <c t="s" s="157" r="F1913">
        <v>1614</v>
      </c>
      <c t="s" s="100" r="G1913">
        <v>825</v>
      </c>
      <c t="s" s="100" r="H1913">
        <v>826</v>
      </c>
      <c s="100" r="I1913"/>
      <c s="100" r="J1913"/>
      <c s="157" r="K1913">
        <f>(I1913-J1913)/10</f>
        <v>0</v>
      </c>
      <c s="157" r="L1913">
        <v>255</v>
      </c>
      <c s="157" r="M1913"/>
      <c s="157" r="N1913"/>
      <c s="157" r="O1913"/>
    </row>
    <row customHeight="1" r="1914" ht="15.0">
      <c t="s" s="312" r="A1914">
        <v>716</v>
      </c>
      <c s="157" r="B1914">
        <v>240</v>
      </c>
      <c s="157" r="C1914">
        <v>455</v>
      </c>
      <c t="s" s="157" r="D1914">
        <v>3257</v>
      </c>
      <c t="s" s="157" r="E1914">
        <v>830</v>
      </c>
      <c t="s" s="157" r="F1914">
        <v>3251</v>
      </c>
      <c t="s" s="100" r="G1914">
        <v>2484</v>
      </c>
      <c t="s" s="100" r="H1914">
        <v>980</v>
      </c>
      <c s="100" r="I1914"/>
      <c s="100" r="J1914"/>
      <c s="157" r="K1914">
        <f>(I1914-J1914)/10</f>
        <v>0</v>
      </c>
      <c s="157" r="L1914">
        <v>255</v>
      </c>
      <c s="157" r="M1914"/>
      <c s="157" r="N1914"/>
      <c s="157" r="O1914"/>
    </row>
    <row customHeight="1" r="1915" ht="15.0">
      <c t="s" s="312" r="A1915">
        <v>716</v>
      </c>
      <c s="157" r="B1915">
        <v>240</v>
      </c>
      <c s="157" r="C1915">
        <v>455</v>
      </c>
      <c t="s" s="157" r="D1915">
        <v>3258</v>
      </c>
      <c t="s" s="157" r="E1915">
        <v>830</v>
      </c>
      <c t="s" s="157" r="F1915">
        <v>1612</v>
      </c>
      <c t="s" s="100" r="G1915">
        <v>847</v>
      </c>
      <c t="s" s="100" r="H1915">
        <v>848</v>
      </c>
      <c s="100" r="I1915"/>
      <c s="100" r="J1915"/>
      <c s="157" r="K1915">
        <f>(I1915-J1915)/10</f>
        <v>0</v>
      </c>
      <c s="157" r="L1915">
        <v>255</v>
      </c>
      <c s="157" r="M1915"/>
      <c s="157" r="N1915"/>
      <c s="157" r="O1915"/>
    </row>
    <row customHeight="1" r="1916" ht="15.0">
      <c t="s" s="312" r="A1916">
        <v>716</v>
      </c>
      <c s="157" r="B1916">
        <v>240</v>
      </c>
      <c s="157" r="C1916">
        <v>455</v>
      </c>
      <c t="s" s="157" r="D1916">
        <v>3259</v>
      </c>
      <c t="s" s="157" r="E1916">
        <v>830</v>
      </c>
      <c t="s" s="157" r="F1916">
        <v>1614</v>
      </c>
      <c t="s" s="100" r="G1916">
        <v>825</v>
      </c>
      <c t="s" s="100" r="H1916">
        <v>826</v>
      </c>
      <c s="100" r="I1916"/>
      <c s="100" r="J1916"/>
      <c s="157" r="K1916">
        <f>(I1916-J1916)/10</f>
        <v>0</v>
      </c>
      <c s="157" r="L1916">
        <v>255</v>
      </c>
      <c s="157" r="M1916"/>
      <c s="157" r="N1916"/>
      <c s="157" r="O1916"/>
    </row>
    <row customHeight="1" r="1917" ht="15.0">
      <c t="s" s="312" r="A1917">
        <v>716</v>
      </c>
      <c s="157" r="B1917">
        <v>240</v>
      </c>
      <c s="157" r="C1917">
        <v>455</v>
      </c>
      <c t="s" s="157" r="D1917">
        <v>3260</v>
      </c>
      <c t="s" s="157" r="E1917">
        <v>830</v>
      </c>
      <c t="s" s="157" r="F1917">
        <v>3251</v>
      </c>
      <c t="s" s="100" r="G1917">
        <v>2484</v>
      </c>
      <c t="s" s="100" r="H1917">
        <v>980</v>
      </c>
      <c s="100" r="I1917"/>
      <c s="100" r="J1917"/>
      <c s="157" r="K1917">
        <f>(I1917-J1917)/10</f>
        <v>0</v>
      </c>
      <c s="157" r="L1917">
        <v>255</v>
      </c>
      <c s="157" r="M1917"/>
      <c s="157" r="N1917"/>
      <c s="157" r="O1917"/>
    </row>
    <row customHeight="1" r="1918" ht="15.0">
      <c t="s" s="312" r="A1918">
        <v>716</v>
      </c>
      <c s="157" r="B1918">
        <v>240</v>
      </c>
      <c s="157" r="C1918">
        <v>455</v>
      </c>
      <c t="s" s="157" r="D1918">
        <v>3261</v>
      </c>
      <c t="s" s="157" r="E1918">
        <v>830</v>
      </c>
      <c t="s" s="157" r="F1918">
        <v>1612</v>
      </c>
      <c t="s" s="100" r="G1918">
        <v>847</v>
      </c>
      <c t="s" s="100" r="H1918">
        <v>848</v>
      </c>
      <c s="100" r="I1918"/>
      <c s="100" r="J1918"/>
      <c s="157" r="K1918">
        <f>(I1918-J1918)/10</f>
        <v>0</v>
      </c>
      <c s="157" r="L1918">
        <v>255</v>
      </c>
      <c s="157" r="M1918"/>
      <c s="157" r="N1918"/>
      <c s="157" r="O1918"/>
    </row>
    <row customHeight="1" r="1919" ht="15.0">
      <c t="s" s="312" r="A1919">
        <v>716</v>
      </c>
      <c s="157" r="B1919">
        <v>240</v>
      </c>
      <c s="157" r="C1919">
        <v>455</v>
      </c>
      <c t="s" s="157" r="D1919">
        <v>3262</v>
      </c>
      <c t="s" s="157" r="E1919">
        <v>830</v>
      </c>
      <c t="s" s="157" r="F1919">
        <v>1614</v>
      </c>
      <c t="s" s="100" r="G1919">
        <v>825</v>
      </c>
      <c t="s" s="100" r="H1919">
        <v>826</v>
      </c>
      <c s="100" r="I1919"/>
      <c s="100" r="J1919"/>
      <c s="157" r="K1919">
        <f>(I1919-J1919)/10</f>
        <v>0</v>
      </c>
      <c s="157" r="L1919">
        <v>255</v>
      </c>
      <c s="157" r="M1919"/>
      <c s="157" r="N1919"/>
      <c s="157" r="O1919"/>
    </row>
    <row customHeight="1" r="1920" ht="15.0">
      <c s="157" r="A1920"/>
      <c s="157" r="B1920"/>
      <c s="157" r="C1920"/>
      <c s="157" r="D1920"/>
      <c s="157" r="E1920"/>
      <c s="157" r="F1920"/>
      <c s="100" r="G1920"/>
      <c s="100" r="H1920"/>
      <c s="100" r="I1920"/>
      <c s="100" r="J1920"/>
      <c s="157" r="K1920">
        <f>(I1920-J1920)/10</f>
        <v>0</v>
      </c>
      <c s="157" r="L1920"/>
      <c s="157" r="M1920"/>
      <c s="157" r="N1920"/>
      <c s="157" r="O1920"/>
    </row>
    <row customHeight="1" r="1921" ht="15.0">
      <c t="s" s="312" r="A1921">
        <v>716</v>
      </c>
      <c s="157" r="B1921">
        <v>241</v>
      </c>
      <c s="157" r="C1921">
        <v>456</v>
      </c>
      <c t="s" s="157" r="D1921">
        <v>3263</v>
      </c>
      <c t="s" s="157" r="E1921">
        <v>802</v>
      </c>
      <c t="s" s="157" r="F1921">
        <v>2011</v>
      </c>
      <c s="100" r="G1921">
        <v>0</v>
      </c>
      <c s="100" r="H1921">
        <v>110</v>
      </c>
      <c s="100" r="I1921">
        <v>150</v>
      </c>
      <c s="100" r="J1921">
        <v>0</v>
      </c>
      <c s="157" r="K1921">
        <f>(I1921-J1921)/10</f>
        <v>15</v>
      </c>
      <c s="157" r="L1921"/>
      <c s="157" r="M1921"/>
      <c s="157" r="N1921"/>
      <c s="157" r="O1921"/>
    </row>
    <row customHeight="1" r="1922" ht="15.0">
      <c t="s" s="312" r="A1922">
        <v>716</v>
      </c>
      <c s="157" r="B1922">
        <v>241</v>
      </c>
      <c s="157" r="C1922">
        <v>456</v>
      </c>
      <c t="s" s="157" r="D1922">
        <v>3264</v>
      </c>
      <c t="s" s="157" r="E1922">
        <v>802</v>
      </c>
      <c t="s" s="157" r="F1922">
        <v>2011</v>
      </c>
      <c s="100" r="G1922">
        <v>0</v>
      </c>
      <c s="100" r="H1922">
        <v>110</v>
      </c>
      <c s="100" r="I1922">
        <v>150</v>
      </c>
      <c s="100" r="J1922">
        <v>0</v>
      </c>
      <c s="157" r="K1922">
        <f>(I1922-J1922)/10</f>
        <v>15</v>
      </c>
      <c s="157" r="L1922"/>
      <c s="157" r="M1922"/>
      <c s="157" r="N1922"/>
      <c s="157" r="O1922"/>
    </row>
    <row customHeight="1" r="1923" ht="15.0">
      <c t="s" s="312" r="A1923">
        <v>716</v>
      </c>
      <c s="157" r="B1923">
        <v>241</v>
      </c>
      <c s="157" r="C1923">
        <v>456</v>
      </c>
      <c t="s" s="157" r="D1923">
        <v>3265</v>
      </c>
      <c t="s" s="157" r="E1923">
        <v>802</v>
      </c>
      <c t="s" s="157" r="F1923">
        <v>2011</v>
      </c>
      <c s="100" r="G1923">
        <v>0</v>
      </c>
      <c s="100" r="H1923">
        <v>110</v>
      </c>
      <c s="100" r="I1923">
        <v>150</v>
      </c>
      <c s="100" r="J1923">
        <v>0</v>
      </c>
      <c s="157" r="K1923">
        <f>(I1923-J1923)/10</f>
        <v>15</v>
      </c>
      <c s="157" r="L1923"/>
      <c s="157" r="M1923"/>
      <c s="157" r="N1923"/>
      <c s="157" r="O1923"/>
    </row>
    <row customHeight="1" r="1924" ht="15.0">
      <c t="s" s="312" r="A1924">
        <v>716</v>
      </c>
      <c s="157" r="B1924">
        <v>241</v>
      </c>
      <c s="157" r="C1924">
        <v>456</v>
      </c>
      <c t="s" s="157" r="D1924">
        <v>3266</v>
      </c>
      <c t="s" s="157" r="E1924">
        <v>802</v>
      </c>
      <c t="s" s="157" r="F1924">
        <v>2011</v>
      </c>
      <c s="100" r="G1924">
        <v>0</v>
      </c>
      <c s="100" r="H1924">
        <v>110</v>
      </c>
      <c s="100" r="I1924">
        <v>150</v>
      </c>
      <c s="100" r="J1924">
        <v>0</v>
      </c>
      <c s="157" r="K1924">
        <f>(I1924-J1924)/10</f>
        <v>15</v>
      </c>
      <c s="157" r="L1924"/>
      <c s="157" r="M1924"/>
      <c s="157" r="N1924"/>
      <c s="157" r="O1924"/>
    </row>
    <row customHeight="1" r="1925" ht="15.0">
      <c t="s" s="312" r="A1925">
        <v>716</v>
      </c>
      <c s="157" r="B1925">
        <v>241</v>
      </c>
      <c s="157" r="C1925">
        <v>456</v>
      </c>
      <c t="s" s="157" r="D1925">
        <v>3267</v>
      </c>
      <c t="s" s="157" r="E1925">
        <v>814</v>
      </c>
      <c t="s" s="157" r="F1925">
        <v>2013</v>
      </c>
      <c s="100" r="G1925">
        <v>-1.3</v>
      </c>
      <c s="100" r="H1925">
        <v>120</v>
      </c>
      <c s="100" r="I1925">
        <v>150</v>
      </c>
      <c s="100" r="J1925">
        <v>0</v>
      </c>
      <c s="157" r="K1925">
        <f>(I1925-J1925)/10</f>
        <v>15</v>
      </c>
      <c s="157" r="L1925"/>
      <c s="157" r="M1925"/>
      <c s="157" r="N1925"/>
      <c s="157" r="O1925"/>
    </row>
    <row customHeight="1" r="1926" ht="15.0">
      <c t="s" s="312" r="A1926">
        <v>716</v>
      </c>
      <c s="157" r="B1926">
        <v>241</v>
      </c>
      <c s="157" r="C1926">
        <v>456</v>
      </c>
      <c t="s" s="157" r="D1926">
        <v>3268</v>
      </c>
      <c t="s" s="157" r="E1926">
        <v>814</v>
      </c>
      <c t="s" s="157" r="F1926">
        <v>2013</v>
      </c>
      <c s="100" r="G1926">
        <v>-1.3</v>
      </c>
      <c s="100" r="H1926">
        <v>120</v>
      </c>
      <c s="100" r="I1926">
        <v>150</v>
      </c>
      <c s="100" r="J1926">
        <v>0</v>
      </c>
      <c s="157" r="K1926">
        <f>(I1926-J1926)/10</f>
        <v>15</v>
      </c>
      <c s="157" r="L1926"/>
      <c s="157" r="M1926"/>
      <c s="157" r="N1926"/>
      <c s="157" r="O1926"/>
    </row>
    <row customHeight="1" r="1927" ht="15.0">
      <c t="s" s="312" r="A1927">
        <v>716</v>
      </c>
      <c s="157" r="B1927">
        <v>241</v>
      </c>
      <c s="157" r="C1927">
        <v>456</v>
      </c>
      <c t="s" s="157" r="D1927">
        <v>3269</v>
      </c>
      <c t="s" s="157" r="E1927">
        <v>814</v>
      </c>
      <c t="s" s="157" r="F1927">
        <v>2013</v>
      </c>
      <c s="100" r="G1927">
        <v>-1.3</v>
      </c>
      <c s="100" r="H1927">
        <v>120</v>
      </c>
      <c s="100" r="I1927">
        <v>150</v>
      </c>
      <c s="100" r="J1927">
        <v>0</v>
      </c>
      <c s="157" r="K1927">
        <f>(I1927-J1927)/10</f>
        <v>15</v>
      </c>
      <c s="157" r="L1927"/>
      <c s="157" r="M1927"/>
      <c s="157" r="N1927"/>
      <c s="157" r="O1927"/>
    </row>
    <row customHeight="1" r="1928" ht="15.0">
      <c t="s" s="312" r="A1928">
        <v>716</v>
      </c>
      <c s="157" r="B1928">
        <v>241</v>
      </c>
      <c s="157" r="C1928">
        <v>456</v>
      </c>
      <c t="s" s="157" r="D1928">
        <v>3270</v>
      </c>
      <c t="s" s="157" r="E1928">
        <v>814</v>
      </c>
      <c t="s" s="157" r="F1928">
        <v>2013</v>
      </c>
      <c s="100" r="G1928">
        <v>-1.3</v>
      </c>
      <c s="100" r="H1928">
        <v>130</v>
      </c>
      <c s="100" r="I1928">
        <v>150</v>
      </c>
      <c s="100" r="J1928">
        <v>0</v>
      </c>
      <c s="157" r="K1928">
        <f>(I1928-J1928)/10</f>
        <v>15</v>
      </c>
      <c s="157" r="L1928"/>
      <c s="157" r="M1928"/>
      <c s="157" r="N1928"/>
      <c s="157" r="O1928"/>
    </row>
    <row customHeight="1" r="1929" ht="15.0">
      <c t="s" s="312" r="A1929">
        <v>716</v>
      </c>
      <c s="157" r="B1929">
        <v>241</v>
      </c>
      <c s="157" r="C1929">
        <v>456</v>
      </c>
      <c t="s" s="157" r="D1929">
        <v>3271</v>
      </c>
      <c t="s" s="157" r="E1929">
        <v>823</v>
      </c>
      <c t="s" s="157" r="F1929">
        <v>1599</v>
      </c>
      <c t="s" s="100" r="G1929">
        <v>825</v>
      </c>
      <c t="s" s="100" r="H1929">
        <v>826</v>
      </c>
      <c s="100" r="I1929"/>
      <c s="100" r="J1929"/>
      <c s="157" r="K1929">
        <f>(I1929-J1929)/10</f>
        <v>0</v>
      </c>
      <c s="157" r="L1929">
        <v>255</v>
      </c>
      <c s="157" r="M1929"/>
      <c s="157" r="N1929"/>
      <c s="157" r="O1929"/>
    </row>
    <row customHeight="1" r="1930" ht="15.0">
      <c t="s" s="312" r="A1930">
        <v>716</v>
      </c>
      <c s="157" r="B1930">
        <v>241</v>
      </c>
      <c s="157" r="C1930">
        <v>456</v>
      </c>
      <c t="s" s="157" r="D1930">
        <v>3272</v>
      </c>
      <c t="s" s="157" r="E1930">
        <v>823</v>
      </c>
      <c t="s" s="157" r="F1930">
        <v>1860</v>
      </c>
      <c t="s" s="100" r="G1930">
        <v>825</v>
      </c>
      <c t="s" s="100" r="H1930">
        <v>826</v>
      </c>
      <c s="100" r="I1930"/>
      <c s="100" r="J1930"/>
      <c s="157" r="K1930">
        <f>(I1930-J1930)/10</f>
        <v>0</v>
      </c>
      <c s="157" r="L1930">
        <v>255</v>
      </c>
      <c s="157" r="M1930"/>
      <c s="157" r="N1930"/>
      <c s="157" r="O1930"/>
    </row>
    <row customHeight="1" r="1931" ht="15.0">
      <c t="s" s="312" r="A1931">
        <v>716</v>
      </c>
      <c s="157" r="B1931">
        <v>241</v>
      </c>
      <c s="157" r="C1931">
        <v>456</v>
      </c>
      <c t="s" s="157" r="D1931">
        <v>3273</v>
      </c>
      <c t="s" s="157" r="E1931">
        <v>823</v>
      </c>
      <c t="s" s="157" r="F1931">
        <v>1599</v>
      </c>
      <c t="s" s="100" r="G1931">
        <v>825</v>
      </c>
      <c t="s" s="100" r="H1931">
        <v>826</v>
      </c>
      <c s="100" r="I1931"/>
      <c s="100" r="J1931"/>
      <c s="157" r="K1931">
        <f>(I1931-J1931)/10</f>
        <v>0</v>
      </c>
      <c s="157" r="L1931">
        <v>255</v>
      </c>
      <c s="157" r="M1931"/>
      <c s="157" r="N1931"/>
      <c s="157" r="O1931"/>
    </row>
    <row customHeight="1" r="1932" ht="15.0">
      <c t="s" s="312" r="A1932">
        <v>716</v>
      </c>
      <c s="157" r="B1932">
        <v>241</v>
      </c>
      <c s="157" r="C1932">
        <v>456</v>
      </c>
      <c t="s" s="157" r="D1932">
        <v>3274</v>
      </c>
      <c t="s" s="157" r="E1932">
        <v>823</v>
      </c>
      <c t="s" s="157" r="F1932">
        <v>1860</v>
      </c>
      <c t="s" s="100" r="G1932">
        <v>825</v>
      </c>
      <c t="s" s="100" r="H1932">
        <v>826</v>
      </c>
      <c s="100" r="I1932"/>
      <c s="100" r="J1932"/>
      <c s="157" r="K1932">
        <f>(I1932-J1932)/10</f>
        <v>0</v>
      </c>
      <c s="157" r="L1932">
        <v>255</v>
      </c>
      <c s="157" r="M1932"/>
      <c s="157" r="N1932"/>
      <c s="157" r="O1932"/>
    </row>
    <row customHeight="1" r="1933" ht="15.0">
      <c t="s" s="312" r="A1933">
        <v>716</v>
      </c>
      <c s="157" r="B1933">
        <v>241</v>
      </c>
      <c s="157" r="C1933">
        <v>456</v>
      </c>
      <c t="s" s="157" r="D1933">
        <v>3275</v>
      </c>
      <c t="s" s="157" r="E1933">
        <v>823</v>
      </c>
      <c t="s" s="157" r="F1933">
        <v>1599</v>
      </c>
      <c t="s" s="100" r="G1933">
        <v>825</v>
      </c>
      <c t="s" s="100" r="H1933">
        <v>826</v>
      </c>
      <c s="100" r="I1933"/>
      <c s="100" r="J1933"/>
      <c s="157" r="K1933">
        <f>(I1933-J1933)/10</f>
        <v>0</v>
      </c>
      <c s="157" r="L1933">
        <v>255</v>
      </c>
      <c s="157" r="M1933"/>
      <c s="157" r="N1933"/>
      <c s="157" r="O1933"/>
    </row>
    <row customHeight="1" r="1934" ht="15.0">
      <c t="s" s="312" r="A1934">
        <v>716</v>
      </c>
      <c s="157" r="B1934">
        <v>241</v>
      </c>
      <c s="157" r="C1934">
        <v>456</v>
      </c>
      <c t="s" s="157" r="D1934">
        <v>3276</v>
      </c>
      <c t="s" s="157" r="E1934">
        <v>823</v>
      </c>
      <c t="s" s="157" r="F1934">
        <v>1860</v>
      </c>
      <c t="s" s="100" r="G1934">
        <v>825</v>
      </c>
      <c t="s" s="100" r="H1934">
        <v>826</v>
      </c>
      <c s="100" r="I1934"/>
      <c s="100" r="J1934"/>
      <c s="157" r="K1934">
        <f>(I1934-J1934)/10</f>
        <v>0</v>
      </c>
      <c s="157" r="L1934">
        <v>255</v>
      </c>
      <c s="157" r="M1934"/>
      <c s="157" r="N1934"/>
      <c s="157" r="O1934"/>
    </row>
    <row customHeight="1" r="1935" ht="15.0">
      <c t="s" s="312" r="A1935">
        <v>716</v>
      </c>
      <c s="157" r="B1935">
        <v>241</v>
      </c>
      <c s="157" r="C1935">
        <v>456</v>
      </c>
      <c t="s" s="157" r="D1935">
        <v>3277</v>
      </c>
      <c t="s" s="157" r="E1935">
        <v>823</v>
      </c>
      <c t="s" s="157" r="F1935">
        <v>1599</v>
      </c>
      <c t="s" s="100" r="G1935">
        <v>825</v>
      </c>
      <c t="s" s="100" r="H1935">
        <v>826</v>
      </c>
      <c s="100" r="I1935"/>
      <c s="100" r="J1935"/>
      <c s="157" r="K1935">
        <f>(I1935-J1935)/10</f>
        <v>0</v>
      </c>
      <c s="157" r="L1935">
        <v>255</v>
      </c>
      <c s="157" r="M1935"/>
      <c s="157" r="N1935"/>
      <c s="157" r="O1935"/>
    </row>
    <row customHeight="1" r="1936" ht="15.0">
      <c t="s" s="312" r="A1936">
        <v>716</v>
      </c>
      <c s="157" r="B1936">
        <v>241</v>
      </c>
      <c s="157" r="C1936">
        <v>456</v>
      </c>
      <c t="s" s="157" r="D1936">
        <v>3278</v>
      </c>
      <c t="s" s="157" r="E1936">
        <v>823</v>
      </c>
      <c t="s" s="157" r="F1936">
        <v>1860</v>
      </c>
      <c t="s" s="100" r="G1936">
        <v>825</v>
      </c>
      <c t="s" s="100" r="H1936">
        <v>826</v>
      </c>
      <c s="100" r="I1936"/>
      <c s="100" r="J1936"/>
      <c s="157" r="K1936">
        <f>(I1936-J1936)/10</f>
        <v>0</v>
      </c>
      <c s="157" r="L1936">
        <v>255</v>
      </c>
      <c s="157" r="M1936"/>
      <c s="157" r="N1936"/>
      <c s="157" r="O1936"/>
    </row>
    <row customHeight="1" r="1937" ht="15.0">
      <c t="s" s="312" r="A1937">
        <v>716</v>
      </c>
      <c s="157" r="B1937">
        <v>241</v>
      </c>
      <c s="157" r="C1937">
        <v>456</v>
      </c>
      <c t="s" s="157" r="D1937">
        <v>3279</v>
      </c>
      <c t="s" s="157" r="E1937">
        <v>830</v>
      </c>
      <c t="s" s="157" r="F1937">
        <v>3251</v>
      </c>
      <c t="s" s="100" r="G1937">
        <v>2484</v>
      </c>
      <c t="s" s="100" r="H1937">
        <v>980</v>
      </c>
      <c s="100" r="I1937"/>
      <c s="100" r="J1937"/>
      <c s="157" r="K1937">
        <f>(I1937-J1937)/10</f>
        <v>0</v>
      </c>
      <c s="157" r="L1937">
        <v>255</v>
      </c>
      <c s="157" r="M1937"/>
      <c s="157" r="N1937"/>
      <c s="157" r="O1937"/>
    </row>
    <row customHeight="1" r="1938" ht="15.0">
      <c t="s" s="312" r="A1938">
        <v>716</v>
      </c>
      <c s="157" r="B1938">
        <v>241</v>
      </c>
      <c s="157" r="C1938">
        <v>456</v>
      </c>
      <c t="s" s="157" r="D1938">
        <v>3280</v>
      </c>
      <c t="s" s="157" r="E1938">
        <v>830</v>
      </c>
      <c t="s" s="157" r="F1938">
        <v>1612</v>
      </c>
      <c t="s" s="100" r="G1938">
        <v>847</v>
      </c>
      <c t="s" s="100" r="H1938">
        <v>848</v>
      </c>
      <c s="100" r="I1938"/>
      <c s="100" r="J1938"/>
      <c s="157" r="K1938">
        <f>(I1938-J1938)/10</f>
        <v>0</v>
      </c>
      <c s="157" r="L1938">
        <v>255</v>
      </c>
      <c s="157" r="M1938"/>
      <c s="157" r="N1938"/>
      <c s="157" r="O1938"/>
    </row>
    <row customHeight="1" r="1939" ht="15.0">
      <c t="s" s="312" r="A1939">
        <v>716</v>
      </c>
      <c s="157" r="B1939">
        <v>241</v>
      </c>
      <c s="157" r="C1939">
        <v>456</v>
      </c>
      <c t="s" s="157" r="D1939">
        <v>3281</v>
      </c>
      <c t="s" s="157" r="E1939">
        <v>830</v>
      </c>
      <c t="s" s="157" r="F1939">
        <v>1614</v>
      </c>
      <c t="s" s="100" r="G1939">
        <v>825</v>
      </c>
      <c t="s" s="100" r="H1939">
        <v>826</v>
      </c>
      <c s="100" r="I1939"/>
      <c s="100" r="J1939"/>
      <c s="157" r="K1939">
        <f>(I1939-J1939)/10</f>
        <v>0</v>
      </c>
      <c s="157" r="L1939">
        <v>255</v>
      </c>
      <c s="157" r="M1939"/>
      <c s="157" r="N1939"/>
      <c s="157" r="O1939"/>
    </row>
    <row customHeight="1" r="1940" ht="15.0">
      <c t="s" s="312" r="A1940">
        <v>716</v>
      </c>
      <c s="157" r="B1940">
        <v>241</v>
      </c>
      <c s="157" r="C1940">
        <v>456</v>
      </c>
      <c t="s" s="157" r="D1940">
        <v>3282</v>
      </c>
      <c t="s" s="157" r="E1940">
        <v>830</v>
      </c>
      <c t="s" s="157" r="F1940">
        <v>2267</v>
      </c>
      <c t="s" s="100" r="G1940">
        <v>2484</v>
      </c>
      <c t="s" s="100" r="H1940">
        <v>980</v>
      </c>
      <c s="100" r="I1940"/>
      <c s="100" r="J1940"/>
      <c s="157" r="K1940">
        <f>(I1940-J1940)/10</f>
        <v>0</v>
      </c>
      <c s="157" r="L1940">
        <v>255</v>
      </c>
      <c s="157" r="M1940"/>
      <c s="157" r="N1940"/>
      <c s="157" r="O1940"/>
    </row>
    <row customHeight="1" r="1941" ht="15.0">
      <c t="s" s="312" r="A1941">
        <v>716</v>
      </c>
      <c s="157" r="B1941">
        <v>241</v>
      </c>
      <c s="157" r="C1941">
        <v>456</v>
      </c>
      <c t="s" s="157" r="D1941">
        <v>3283</v>
      </c>
      <c t="s" s="157" r="E1941">
        <v>830</v>
      </c>
      <c t="s" s="157" r="F1941">
        <v>1612</v>
      </c>
      <c t="s" s="100" r="G1941">
        <v>847</v>
      </c>
      <c t="s" s="100" r="H1941">
        <v>848</v>
      </c>
      <c s="100" r="I1941"/>
      <c s="100" r="J1941"/>
      <c s="157" r="K1941">
        <f>(I1941-J1941)/10</f>
        <v>0</v>
      </c>
      <c s="157" r="L1941">
        <v>255</v>
      </c>
      <c s="157" r="M1941"/>
      <c s="157" r="N1941"/>
      <c s="157" r="O1941"/>
    </row>
    <row customHeight="1" r="1942" ht="15.0">
      <c t="s" s="312" r="A1942">
        <v>716</v>
      </c>
      <c s="157" r="B1942">
        <v>241</v>
      </c>
      <c s="157" r="C1942">
        <v>456</v>
      </c>
      <c t="s" s="157" r="D1942">
        <v>3284</v>
      </c>
      <c t="s" s="157" r="E1942">
        <v>830</v>
      </c>
      <c t="s" s="157" r="F1942">
        <v>1614</v>
      </c>
      <c t="s" s="100" r="G1942">
        <v>825</v>
      </c>
      <c t="s" s="100" r="H1942">
        <v>826</v>
      </c>
      <c s="100" r="I1942"/>
      <c s="100" r="J1942"/>
      <c s="157" r="K1942">
        <f>(I1942-J1942)/10</f>
        <v>0</v>
      </c>
      <c s="157" r="L1942">
        <v>255</v>
      </c>
      <c s="157" r="M1942"/>
      <c s="157" r="N1942"/>
      <c s="157" r="O1942"/>
    </row>
    <row customHeight="1" r="1943" ht="15.0">
      <c t="s" s="312" r="A1943">
        <v>716</v>
      </c>
      <c s="157" r="B1943">
        <v>241</v>
      </c>
      <c s="157" r="C1943">
        <v>456</v>
      </c>
      <c t="s" s="157" r="D1943">
        <v>3285</v>
      </c>
      <c t="s" s="157" r="E1943">
        <v>830</v>
      </c>
      <c t="s" s="157" r="F1943">
        <v>3251</v>
      </c>
      <c t="s" s="100" r="G1943">
        <v>2484</v>
      </c>
      <c t="s" s="100" r="H1943">
        <v>980</v>
      </c>
      <c s="100" r="I1943"/>
      <c s="100" r="J1943"/>
      <c s="157" r="K1943">
        <f>(I1943-J1943)/10</f>
        <v>0</v>
      </c>
      <c s="157" r="L1943">
        <v>255</v>
      </c>
      <c s="157" r="M1943"/>
      <c s="157" r="N1943"/>
      <c s="157" r="O1943"/>
    </row>
    <row customHeight="1" r="1944" ht="15.0">
      <c t="s" s="312" r="A1944">
        <v>716</v>
      </c>
      <c s="157" r="B1944">
        <v>241</v>
      </c>
      <c s="157" r="C1944">
        <v>456</v>
      </c>
      <c t="s" s="157" r="D1944">
        <v>3286</v>
      </c>
      <c t="s" s="157" r="E1944">
        <v>830</v>
      </c>
      <c t="s" s="157" r="F1944">
        <v>1612</v>
      </c>
      <c t="s" s="100" r="G1944">
        <v>847</v>
      </c>
      <c t="s" s="100" r="H1944">
        <v>848</v>
      </c>
      <c s="100" r="I1944"/>
      <c s="100" r="J1944"/>
      <c s="157" r="K1944">
        <f>(I1944-J1944)/10</f>
        <v>0</v>
      </c>
      <c s="157" r="L1944">
        <v>255</v>
      </c>
      <c s="157" r="M1944"/>
      <c s="157" r="N1944"/>
      <c s="157" r="O1944"/>
    </row>
    <row customHeight="1" r="1945" ht="15.0">
      <c t="s" s="312" r="A1945">
        <v>716</v>
      </c>
      <c s="157" r="B1945">
        <v>241</v>
      </c>
      <c s="157" r="C1945">
        <v>456</v>
      </c>
      <c t="s" s="157" r="D1945">
        <v>3287</v>
      </c>
      <c t="s" s="157" r="E1945">
        <v>830</v>
      </c>
      <c t="s" s="157" r="F1945">
        <v>1614</v>
      </c>
      <c t="s" s="100" r="G1945">
        <v>825</v>
      </c>
      <c t="s" s="100" r="H1945">
        <v>826</v>
      </c>
      <c s="100" r="I1945"/>
      <c s="100" r="J1945"/>
      <c s="157" r="K1945">
        <f>(I1945-J1945)/10</f>
        <v>0</v>
      </c>
      <c s="157" r="L1945">
        <v>255</v>
      </c>
      <c s="157" r="M1945"/>
      <c s="157" r="N1945"/>
      <c s="157" r="O1945"/>
    </row>
    <row customHeight="1" r="1946" ht="15.0">
      <c t="s" s="312" r="A1946">
        <v>716</v>
      </c>
      <c s="157" r="B1946">
        <v>241</v>
      </c>
      <c s="157" r="C1946">
        <v>456</v>
      </c>
      <c t="s" s="157" r="D1946">
        <v>3288</v>
      </c>
      <c t="s" s="157" r="E1946">
        <v>830</v>
      </c>
      <c t="s" s="157" r="F1946">
        <v>3251</v>
      </c>
      <c t="s" s="100" r="G1946">
        <v>2484</v>
      </c>
      <c t="s" s="100" r="H1946">
        <v>980</v>
      </c>
      <c s="100" r="I1946"/>
      <c s="100" r="J1946"/>
      <c s="157" r="K1946">
        <f>(I1946-J1946)/10</f>
        <v>0</v>
      </c>
      <c s="157" r="L1946">
        <v>255</v>
      </c>
      <c s="157" r="M1946"/>
      <c s="157" r="N1946"/>
      <c s="157" r="O1946"/>
    </row>
    <row customHeight="1" r="1947" ht="15.0">
      <c t="s" s="312" r="A1947">
        <v>716</v>
      </c>
      <c s="157" r="B1947">
        <v>241</v>
      </c>
      <c s="157" r="C1947">
        <v>456</v>
      </c>
      <c t="s" s="157" r="D1947">
        <v>3289</v>
      </c>
      <c t="s" s="157" r="E1947">
        <v>830</v>
      </c>
      <c t="s" s="157" r="F1947">
        <v>1612</v>
      </c>
      <c t="s" s="100" r="G1947">
        <v>847</v>
      </c>
      <c t="s" s="100" r="H1947">
        <v>848</v>
      </c>
      <c s="100" r="I1947"/>
      <c s="100" r="J1947"/>
      <c s="157" r="K1947">
        <f>(I1947-J1947)/10</f>
        <v>0</v>
      </c>
      <c s="157" r="L1947">
        <v>255</v>
      </c>
      <c s="157" r="M1947"/>
      <c s="157" r="N1947"/>
      <c s="157" r="O1947"/>
    </row>
    <row customHeight="1" r="1948" ht="15.0">
      <c t="s" s="312" r="A1948">
        <v>716</v>
      </c>
      <c s="157" r="B1948">
        <v>241</v>
      </c>
      <c s="157" r="C1948">
        <v>456</v>
      </c>
      <c t="s" s="157" r="D1948">
        <v>3290</v>
      </c>
      <c t="s" s="157" r="E1948">
        <v>830</v>
      </c>
      <c t="s" s="157" r="F1948">
        <v>1614</v>
      </c>
      <c t="s" s="100" r="G1948">
        <v>825</v>
      </c>
      <c t="s" s="100" r="H1948">
        <v>826</v>
      </c>
      <c s="100" r="I1948"/>
      <c s="100" r="J1948"/>
      <c s="157" r="K1948">
        <f>(I1948-J1948)/10</f>
        <v>0</v>
      </c>
      <c s="157" r="L1948">
        <v>255</v>
      </c>
      <c s="157" r="M1948"/>
      <c s="157" r="N1948"/>
      <c s="157" r="O1948"/>
    </row>
    <row customHeight="1" r="1949" ht="15.0">
      <c s="157" r="A1949"/>
      <c s="157" r="B1949"/>
      <c s="157" r="C1949"/>
      <c s="157" r="D1949"/>
      <c s="157" r="E1949"/>
      <c s="157" r="F1949"/>
      <c s="100" r="G1949"/>
      <c s="100" r="H1949"/>
      <c s="100" r="I1949"/>
      <c s="100" r="J1949"/>
      <c s="157" r="K1949">
        <f>(I1949-J1949)/10</f>
        <v>0</v>
      </c>
      <c s="157" r="L1949"/>
      <c s="157" r="M1949"/>
      <c s="157" r="N1949"/>
      <c s="157" r="O1949"/>
    </row>
    <row customHeight="1" r="1950" ht="15.0">
      <c s="157" r="A1950"/>
      <c s="157" r="B1950"/>
      <c s="157" r="C1950"/>
      <c s="157" r="D1950"/>
      <c s="157" r="E1950"/>
      <c s="157" r="F1950"/>
      <c s="100" r="G1950"/>
      <c s="100" r="H1950"/>
      <c s="100" r="I1950"/>
      <c s="100" r="J1950"/>
      <c s="157" r="K1950">
        <f>(I1950-J1950)/10</f>
        <v>0</v>
      </c>
      <c s="157" r="L1950"/>
      <c s="157" r="M1950"/>
      <c s="157" r="N1950"/>
      <c s="157" r="O1950"/>
    </row>
    <row customHeight="1" r="1951" ht="15.0">
      <c s="157" r="A1951"/>
      <c s="157" r="B1951"/>
      <c s="312" r="C1951">
        <f>46+41</f>
        <v>87</v>
      </c>
      <c t="s" s="312" r="D1951">
        <v>3291</v>
      </c>
      <c s="157" r="E1951"/>
      <c t="s" s="157" r="F1951">
        <v>3292</v>
      </c>
      <c s="100" r="G1951"/>
      <c t="s" r="H1951">
        <v>3293</v>
      </c>
      <c s="100" r="I1951"/>
      <c s="100" r="J1951"/>
      <c s="157" r="K1951">
        <f>(I1951-J1951)/10</f>
        <v>0</v>
      </c>
      <c s="157" r="L1951"/>
      <c s="157" r="M1951"/>
      <c s="157" r="N1951"/>
      <c s="157" r="O1951"/>
    </row>
    <row customHeight="1" r="1952" ht="15.0">
      <c s="157" r="A1952"/>
      <c s="157" r="B1952"/>
      <c s="312" r="C1952">
        <f>184+71</f>
        <v>255</v>
      </c>
      <c t="s" s="312" r="D1952">
        <v>3294</v>
      </c>
      <c s="157" r="E1952"/>
      <c t="s" s="157" r="F1952">
        <v>3295</v>
      </c>
      <c s="100" r="G1952"/>
      <c t="s" s="100" r="H1952">
        <v>3296</v>
      </c>
      <c s="100" r="I1952"/>
      <c s="100" r="J1952"/>
      <c s="157" r="K1952">
        <f>(I1952-J1952)/10</f>
        <v>0</v>
      </c>
      <c s="157" r="L1952"/>
      <c s="157" r="M1952"/>
      <c s="157" r="N1952"/>
      <c s="157" r="O1952"/>
    </row>
    <row customHeight="1" r="1953" ht="15.0">
      <c s="157" r="A1953"/>
      <c s="157" r="B1953"/>
      <c s="312" r="C1953">
        <f>202+82</f>
        <v>284</v>
      </c>
      <c t="s" s="312" r="D1953">
        <v>3297</v>
      </c>
      <c s="157" r="E1953"/>
      <c t="s" s="100" r="H1953">
        <v>3298</v>
      </c>
      <c s="100" r="I1953"/>
      <c s="100" r="J1953"/>
      <c s="157" r="K1953">
        <f>(I1953-J1953)/10</f>
        <v>0</v>
      </c>
      <c s="157" r="L1953"/>
      <c s="157" r="M1953"/>
      <c s="157" r="N1953"/>
      <c s="157" r="O1953"/>
    </row>
    <row customHeight="1" r="1954" ht="15.0">
      <c s="157" r="A1954"/>
      <c s="157" r="B1954"/>
      <c s="312" r="C1954">
        <f>831+350</f>
        <v>1181</v>
      </c>
      <c t="s" s="312" r="D1954">
        <v>3299</v>
      </c>
      <c s="157" r="E1954"/>
      <c t="s" s="157" r="F1954">
        <v>3300</v>
      </c>
      <c s="100" r="G1954"/>
      <c t="s" s="100" r="H1954">
        <v>3301</v>
      </c>
      <c s="100" r="I1954"/>
      <c s="100" r="J1954"/>
      <c s="157" r="K1954">
        <f>(I1954-J1954)/10</f>
        <v>0</v>
      </c>
      <c s="157" r="L1954"/>
      <c s="157" r="M1954"/>
      <c s="157" r="N1954"/>
      <c s="157" r="O1954"/>
    </row>
    <row customHeight="1" r="1955" ht="15.0">
      <c s="157" r="A1955"/>
      <c s="157" r="B1955"/>
      <c s="312" r="C1955">
        <f>SUM(C1951:C1954)</f>
        <v>1807</v>
      </c>
      <c s="312" r="D1955"/>
      <c s="157" r="E1955"/>
      <c t="s" s="157" r="F1955">
        <v>3302</v>
      </c>
      <c s="100" r="G1955"/>
      <c s="100" r="H1955"/>
      <c s="100" r="I1955"/>
      <c s="100" r="J1955"/>
      <c s="157" r="K1955">
        <f>(I1955-J1955)/10</f>
        <v>0</v>
      </c>
      <c s="157" r="L1955"/>
      <c s="157" r="M1955"/>
      <c s="157" r="N1955"/>
      <c s="157" r="O1955"/>
    </row>
    <row customHeight="1" r="1956" ht="15.0">
      <c s="157" r="A1956"/>
      <c s="157" r="B1956"/>
      <c s="312" r="C1956"/>
      <c s="312" r="D1956"/>
      <c s="157" r="E1956"/>
      <c t="s" s="157" r="F1956">
        <v>3303</v>
      </c>
      <c s="100" r="G1956"/>
      <c s="100" r="H1956"/>
      <c s="100" r="I1956"/>
      <c s="100" r="J1956"/>
      <c s="157" r="K1956">
        <f>(I1956-J1956)/10</f>
        <v>0</v>
      </c>
      <c s="157" r="L1956"/>
      <c s="157" r="M1956"/>
      <c s="157" r="N1956"/>
      <c s="157" r="O1956"/>
    </row>
    <row customHeight="1" r="1957" ht="15.0">
      <c s="157" r="A1957"/>
      <c s="157" r="B1957"/>
      <c s="312" r="C1957"/>
      <c s="312" r="D1957"/>
      <c s="157" r="E1957"/>
      <c t="s" s="157" r="F1957">
        <v>3304</v>
      </c>
      <c s="100" r="G1957"/>
      <c s="100" r="H1957"/>
      <c s="100" r="I1957"/>
      <c s="100" r="J1957"/>
      <c s="157" r="K1957">
        <f>(I1957-J1957)/10</f>
        <v>0</v>
      </c>
      <c s="157" r="L1957"/>
      <c s="157" r="M1957"/>
      <c s="157" r="N1957"/>
      <c s="157" r="O1957"/>
    </row>
    <row customHeight="1" r="1958" ht="15.0">
      <c s="157" r="A1958"/>
      <c s="157" r="B1958"/>
      <c s="312" r="C1958"/>
      <c s="312" r="D1958"/>
      <c s="157" r="E1958"/>
      <c s="100" r="H1958"/>
      <c s="100" r="I1958"/>
      <c s="100" r="J1958"/>
      <c s="157" r="K1958">
        <f>(I1958-J1958)/10</f>
        <v>0</v>
      </c>
      <c s="157" r="L1958"/>
      <c s="157" r="M1958"/>
      <c s="157" r="N1958"/>
      <c s="157" r="O1958"/>
    </row>
    <row customHeight="1" r="1959" ht="15.0">
      <c s="157" r="A1959"/>
      <c s="157" r="B1959"/>
      <c s="312" r="C1959"/>
      <c s="312" r="D1959"/>
      <c s="157" r="E1959"/>
      <c s="100" r="H1959"/>
      <c s="100" r="I1959"/>
      <c s="100" r="J1959"/>
      <c s="157" r="K1959">
        <f>(I1959-J1959)/10</f>
        <v>0</v>
      </c>
      <c s="157" r="L1959"/>
      <c s="157" r="M1959"/>
      <c s="157" r="N1959"/>
      <c s="157" r="O1959"/>
    </row>
    <row customHeight="1" r="1960" ht="15.0">
      <c s="157" r="A1960"/>
      <c s="157" r="B1960"/>
      <c s="312" r="C1960"/>
      <c s="312" r="D1960"/>
      <c s="157" r="E1960"/>
      <c s="157" r="F1960"/>
      <c s="100" r="G1960"/>
      <c s="100" r="H1960"/>
      <c s="100" r="I1960"/>
      <c s="100" r="J1960"/>
      <c s="157" r="K1960">
        <f>(I1960-J1960)/10</f>
        <v>0</v>
      </c>
      <c s="157" r="L1960"/>
      <c s="157" r="M1960"/>
      <c s="157" r="N1960"/>
      <c s="157" r="O1960"/>
    </row>
    <row customHeight="1" r="1961" ht="15.0">
      <c s="157" r="A1961"/>
      <c s="157" r="B1961"/>
      <c s="312" r="C1961"/>
      <c s="312" r="D1961"/>
      <c s="157" r="E1961"/>
      <c s="157" r="F1961"/>
      <c s="100" r="G1961"/>
      <c s="100" r="H1961"/>
      <c s="100" r="I1961"/>
      <c s="100" r="J1961"/>
      <c s="157" r="K1961">
        <f>(I1961-J1961)/10</f>
        <v>0</v>
      </c>
      <c s="157" r="L1961"/>
      <c s="157" r="M1961"/>
      <c s="157" r="N1961"/>
      <c s="157" r="O1961"/>
    </row>
    <row customHeight="1" r="1962" ht="15.0">
      <c s="157" r="A1962"/>
      <c s="157" r="B1962"/>
      <c s="312" r="C1962"/>
      <c s="312" r="D1962"/>
      <c s="157" r="E1962"/>
      <c s="157" r="F1962"/>
      <c s="100" r="G1962"/>
      <c s="100" r="H1962"/>
      <c s="100" r="I1962"/>
      <c s="100" r="J1962"/>
      <c s="157" r="K1962">
        <f>(I1962-J1962)/10</f>
        <v>0</v>
      </c>
      <c s="157" r="L1962"/>
      <c s="157" r="M1962"/>
      <c s="157" r="N1962"/>
      <c s="157" r="O1962"/>
    </row>
    <row customHeight="1" r="1963" ht="15.0">
      <c s="157" r="A1963"/>
      <c s="157" r="B1963"/>
      <c s="312" r="C1963"/>
      <c s="312" r="D1963"/>
      <c s="157" r="E1963"/>
      <c s="157" r="F1963"/>
      <c s="100" r="G1963"/>
      <c s="100" r="H1963"/>
      <c s="100" r="I1963"/>
      <c s="100" r="J1963"/>
      <c s="157" r="K1963">
        <f>(I1963-J1963)/10</f>
        <v>0</v>
      </c>
      <c s="157" r="L1963"/>
      <c s="157" r="M1963"/>
      <c s="157" r="N1963"/>
      <c s="157" r="O1963"/>
    </row>
    <row customHeight="1" r="1964" ht="15.0">
      <c s="157" r="A1964"/>
      <c s="157" r="B1964"/>
      <c s="312" r="C1964"/>
      <c s="312" r="D1964"/>
      <c s="157" r="E1964"/>
      <c s="157" r="F1964"/>
      <c s="100" r="G1964"/>
      <c s="100" r="H1964"/>
      <c s="100" r="I1964"/>
      <c s="100" r="J1964"/>
      <c s="157" r="K1964">
        <f>(I1964-J1964)/10</f>
        <v>0</v>
      </c>
      <c s="157" r="L1964"/>
      <c s="157" r="M1964"/>
      <c s="157" r="N1964"/>
      <c s="157" r="O1964"/>
    </row>
    <row customHeight="1" r="1965" ht="15.0">
      <c s="157" r="A1965"/>
      <c s="157" r="B1965"/>
      <c s="312" r="C1965"/>
      <c s="312" r="D1965"/>
      <c s="157" r="E1965"/>
      <c s="157" r="F1965"/>
      <c s="100" r="G1965"/>
      <c s="100" r="H1965"/>
      <c s="100" r="I1965"/>
      <c s="100" r="J1965"/>
      <c s="157" r="K1965">
        <f>(I1965-J1965)/10</f>
        <v>0</v>
      </c>
      <c s="157" r="L1965"/>
      <c s="157" r="M1965"/>
      <c s="157" r="N1965"/>
      <c s="157" r="O1965"/>
    </row>
  </sheetData>
  <mergeCells count="6">
    <mergeCell ref="F1951:G1951"/>
    <mergeCell ref="H1951:I1951"/>
    <mergeCell ref="F1954:G1954"/>
    <mergeCell ref="F1955:G1955"/>
    <mergeCell ref="F1956:G1956"/>
    <mergeCell ref="F1957:G1957"/>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7.86"/>
    <col min="2" customWidth="1" max="2" width="13.14"/>
    <col min="3" customWidth="1" max="3" width="21.86"/>
    <col min="4" customWidth="1" max="4" width="6.14"/>
    <col min="5" customWidth="1" max="5" width="6.86"/>
    <col min="6" customWidth="1" max="6" width="6.29"/>
    <col min="7" customWidth="1" max="8" width="6.86"/>
    <col min="9" customWidth="1" max="9" width="8.71"/>
    <col min="10" customWidth="1" max="10" width="8.29"/>
    <col min="11" customWidth="1" max="11" width="7.29"/>
    <col min="12" customWidth="1" max="12" width="7.86"/>
    <col min="13" customWidth="1" max="13" width="8.0"/>
    <col min="14" customWidth="1" max="14" width="8.86"/>
    <col min="15" customWidth="1" max="15" width="8.14"/>
    <col min="16" customWidth="1" max="16" width="8.43"/>
    <col min="17" customWidth="1" max="17" width="9.57"/>
    <col min="18" customWidth="1" max="19" width="9.86"/>
    <col min="20" customWidth="1" max="20" width="10.0"/>
    <col min="21" customWidth="1" max="21" width="7.86"/>
    <col min="22" customWidth="1" max="22" width="6.71"/>
    <col min="23" customWidth="1" max="23" width="4.14"/>
    <col min="24" customWidth="1" max="24" width="9.43"/>
    <col min="25" customWidth="1" max="25" width="10.43"/>
    <col min="26" customWidth="1" max="26" width="5.29"/>
    <col min="27" customWidth="1" max="27" width="4.43"/>
    <col min="28" customWidth="1" max="28" width="6.86"/>
    <col min="29" customWidth="1" max="29" width="14.71"/>
    <col min="30" customWidth="1" max="30" width="13.57"/>
    <col min="31" customWidth="1" max="31" width="14.57"/>
    <col min="32" customWidth="1" max="32" width="23.0"/>
    <col min="33" customWidth="1" max="34" width="23.57"/>
    <col min="35" customWidth="1" max="36" width="23.43"/>
    <col min="37" customWidth="1" max="37" width="22.86"/>
    <col min="38" customWidth="1" max="38" width="22.71"/>
    <col min="39" customWidth="1" max="39" width="9.29"/>
    <col min="40" customWidth="1" max="40" width="7.71"/>
    <col min="41" customWidth="1" max="41" width="9.43"/>
    <col min="42" customWidth="1" max="42" width="10.29"/>
    <col min="43" customWidth="1" max="43" width="56.29"/>
    <col min="44" customWidth="1" max="44" width="5.71"/>
    <col min="45" customWidth="1" max="45" width="8.29"/>
    <col min="46" customWidth="1" max="46" width="6.43"/>
    <col min="47" customWidth="1" max="47" width="2.43"/>
  </cols>
  <sheetData>
    <row customHeight="1" r="1" ht="11.25">
      <c s="116" r="C1"/>
      <c s="230" r="D1"/>
      <c s="115" r="E1"/>
      <c s="115" r="F1"/>
      <c t="s" s="114" r="G1">
        <v>3305</v>
      </c>
      <c s="114" r="H1"/>
      <c t="s" s="321" r="I1">
        <v>3306</v>
      </c>
      <c s="41" r="J1"/>
      <c s="41" r="K1"/>
      <c s="41" r="L1"/>
      <c s="41" r="M1"/>
      <c s="90" r="N1"/>
      <c s="41" r="O1"/>
      <c s="41" r="P1"/>
      <c s="41" r="Q1"/>
      <c s="283" r="R1"/>
      <c s="41" r="S1"/>
      <c s="171" r="T1"/>
      <c s="298" r="U1"/>
      <c s="139" r="Z1"/>
      <c s="139" r="AB1"/>
      <c s="116" r="AE1"/>
      <c t="s" s="233" r="AF1">
        <v>3307</v>
      </c>
      <c s="358" r="AG1"/>
      <c s="358" r="AH1"/>
      <c s="358" r="AI1"/>
      <c s="358" r="AJ1"/>
      <c s="358" r="AK1"/>
      <c s="189" r="AL1"/>
      <c t="s" s="249" r="AM1">
        <v>3308</v>
      </c>
      <c s="141" r="AN1"/>
      <c s="141" r="AO1"/>
      <c s="111" r="AP1"/>
      <c s="298" r="AQ1"/>
    </row>
    <row customHeight="1" r="2" ht="11.25">
      <c t="s" s="141" r="A2">
        <v>3309</v>
      </c>
      <c t="s" s="141" r="B2">
        <v>3310</v>
      </c>
      <c t="s" s="111" r="C2">
        <v>3311</v>
      </c>
      <c t="s" s="43" r="D2">
        <v>3312</v>
      </c>
      <c t="s" s="168" r="E2">
        <v>3313</v>
      </c>
      <c t="s" s="141" r="F2">
        <v>3314</v>
      </c>
      <c t="s" s="90" r="G2">
        <v>3315</v>
      </c>
      <c t="s" s="216" r="H2">
        <v>3316</v>
      </c>
      <c t="s" s="223" r="I2">
        <v>3317</v>
      </c>
      <c t="s" s="41" r="J2">
        <v>3318</v>
      </c>
      <c t="s" s="41" r="K2">
        <v>3319</v>
      </c>
      <c t="s" s="41" r="L2">
        <v>3320</v>
      </c>
      <c t="s" s="41" r="M2">
        <v>3321</v>
      </c>
      <c t="s" s="90" r="N2">
        <v>3322</v>
      </c>
      <c t="s" s="41" r="O2">
        <v>3323</v>
      </c>
      <c t="s" s="41" r="P2">
        <v>3324</v>
      </c>
      <c t="s" s="41" r="Q2">
        <v>3325</v>
      </c>
      <c t="s" s="41" r="R2">
        <v>3326</v>
      </c>
      <c t="s" s="41" r="S2">
        <v>3327</v>
      </c>
      <c t="s" s="357" r="T2">
        <v>3328</v>
      </c>
      <c t="s" s="341" r="U2">
        <v>3329</v>
      </c>
      <c t="s" s="141" r="V2">
        <v>3330</v>
      </c>
      <c t="s" s="141" r="W2">
        <v>3331</v>
      </c>
      <c t="s" s="141" r="X2">
        <v>3332</v>
      </c>
      <c t="s" s="141" r="Y2">
        <v>935</v>
      </c>
      <c t="s" s="141" r="Z2">
        <v>939</v>
      </c>
      <c t="s" s="141" r="AA2">
        <v>3333</v>
      </c>
      <c t="s" s="141" r="AB2">
        <v>3334</v>
      </c>
      <c t="s" s="141" r="AC2">
        <v>3335</v>
      </c>
      <c t="s" s="141" r="AD2">
        <v>3336</v>
      </c>
      <c t="s" s="111" r="AE2">
        <v>3337</v>
      </c>
      <c t="s" s="341" r="AF2">
        <v>3338</v>
      </c>
      <c t="s" s="141" r="AG2">
        <v>3339</v>
      </c>
      <c t="s" s="141" r="AH2">
        <v>3340</v>
      </c>
      <c t="s" s="141" r="AI2">
        <v>3341</v>
      </c>
      <c t="s" s="141" r="AJ2">
        <v>3342</v>
      </c>
      <c t="s" s="141" r="AK2">
        <v>3343</v>
      </c>
      <c t="s" s="111" r="AL2">
        <v>3344</v>
      </c>
      <c t="s" s="43" r="AM2">
        <v>3345</v>
      </c>
      <c t="s" s="168" r="AN2">
        <v>3346</v>
      </c>
      <c t="s" s="31" r="AO2">
        <v>3347</v>
      </c>
      <c t="s" s="365" r="AP2">
        <v>3348</v>
      </c>
      <c t="s" s="77" r="AQ2">
        <v>16</v>
      </c>
      <c t="s" s="141" r="AR2">
        <v>3349</v>
      </c>
      <c t="s" s="141" r="AS2">
        <v>3350</v>
      </c>
      <c t="s" s="141" r="AT2">
        <v>3351</v>
      </c>
      <c s="141" r="AU2"/>
    </row>
    <row r="3">
      <c s="18" r="A3"/>
      <c s="139" r="B3"/>
      <c s="300" r="C3"/>
      <c s="375" r="D3"/>
      <c s="139" r="E3"/>
      <c s="139" r="F3">
        <v>5</v>
      </c>
      <c s="329" r="G3"/>
      <c s="359" r="H3"/>
      <c s="106" r="I3"/>
      <c s="273" r="J3"/>
      <c s="283" r="K3"/>
      <c s="283" r="L3"/>
      <c s="273" r="M3"/>
      <c s="329" r="N3"/>
      <c s="273" r="O3"/>
      <c s="273" r="P3"/>
      <c s="283" r="Q3"/>
      <c s="283" r="R3">
        <v>1.233</v>
      </c>
      <c s="283" r="S3"/>
      <c s="171" r="T3">
        <v>260</v>
      </c>
      <c s="375" r="U3"/>
      <c s="139" r="V3"/>
      <c s="139" r="W3"/>
      <c s="283" r="X3">
        <v>0.05727</v>
      </c>
      <c s="256" r="Y3">
        <v>0.0000184</v>
      </c>
      <c s="139" r="Z3">
        <v>0</v>
      </c>
      <c s="139" r="AA3"/>
      <c s="139" r="AB3"/>
      <c s="139" r="AC3"/>
      <c s="6" r="AD3"/>
      <c s="238" r="AE3"/>
      <c s="257" r="AF3"/>
      <c s="18" r="AG3"/>
      <c s="18" r="AH3"/>
      <c s="139" r="AI3"/>
      <c s="18" r="AJ3"/>
      <c s="18" r="AK3"/>
      <c t="s" s="300" r="AL3">
        <v>353</v>
      </c>
      <c s="257" r="AM3"/>
      <c s="18" r="AN3"/>
      <c s="232" r="AO3"/>
      <c s="300" r="AP3"/>
      <c s="336" r="AQ3"/>
      <c s="139" r="AR3"/>
      <c s="139" r="AS3"/>
      <c s="139" r="AT3"/>
      <c s="18" r="AU3"/>
    </row>
    <row r="4">
      <c s="18" r="A4"/>
      <c s="139" r="B4"/>
      <c s="300" r="C4"/>
      <c s="375" r="D4"/>
      <c s="139" r="E4"/>
      <c s="139" r="F4">
        <v>10</v>
      </c>
      <c s="329" r="G4"/>
      <c s="359" r="H4"/>
      <c s="106" r="I4"/>
      <c s="273" r="J4"/>
      <c s="283" r="K4"/>
      <c s="283" r="L4"/>
      <c s="273" r="M4"/>
      <c s="329" r="N4"/>
      <c s="273" r="O4"/>
      <c s="273" r="P4"/>
      <c s="139" r="Q4"/>
      <c s="283" r="R4">
        <v>1.233</v>
      </c>
      <c s="283" r="S4"/>
      <c s="171" r="T4">
        <v>260</v>
      </c>
      <c s="375" r="U4"/>
      <c s="139" r="V4"/>
      <c s="139" r="W4"/>
      <c s="283" r="X4">
        <v>0.1145</v>
      </c>
      <c s="256" r="Y4">
        <v>0.0000368</v>
      </c>
      <c s="139" r="Z4">
        <v>0</v>
      </c>
      <c s="139" r="AA4"/>
      <c s="139" r="AB4"/>
      <c s="139" r="AC4"/>
      <c s="6" r="AD4"/>
      <c s="238" r="AE4"/>
      <c s="257" r="AF4"/>
      <c s="18" r="AG4"/>
      <c s="18" r="AH4"/>
      <c s="139" r="AI4"/>
      <c s="18" r="AJ4"/>
      <c s="18" r="AK4"/>
      <c s="300" r="AL4"/>
      <c s="257" r="AM4"/>
      <c s="18" r="AN4"/>
      <c s="232" r="AO4"/>
      <c s="300" r="AP4"/>
      <c s="219" r="AQ4"/>
      <c s="139" r="AR4"/>
      <c s="139" r="AS4"/>
      <c s="139" r="AT4"/>
      <c s="18" r="AU4"/>
    </row>
    <row r="5">
      <c s="139" r="A5"/>
      <c s="139" r="B5"/>
      <c s="300" r="C5"/>
      <c s="204" r="D5"/>
      <c s="259" r="E5"/>
      <c t="s" s="139" r="F5">
        <v>3352</v>
      </c>
      <c s="291" r="G5"/>
      <c s="145" r="H5"/>
      <c s="8" r="I5"/>
      <c s="283" r="J5"/>
      <c s="283" r="K5"/>
      <c s="283" r="L5"/>
      <c s="283" r="M5"/>
      <c s="291" r="N5"/>
      <c s="283" r="O5"/>
      <c s="283" r="P5"/>
      <c s="139" r="Q5"/>
      <c s="283" r="R5">
        <v>1.233</v>
      </c>
      <c s="283" r="S5"/>
      <c s="171" r="T5">
        <v>260</v>
      </c>
      <c s="375" r="U5"/>
      <c s="139" r="V5"/>
      <c s="139" r="W5"/>
      <c s="283" r="X5">
        <v>0.118</v>
      </c>
      <c s="256" r="Y5">
        <v>0.0000155</v>
      </c>
      <c s="139" r="Z5">
        <v>0</v>
      </c>
      <c s="139" r="AA5"/>
      <c s="139" r="AB5"/>
      <c t="s" s="139" r="AC5">
        <v>3353</v>
      </c>
      <c t="s" s="6" r="AD5">
        <v>3354</v>
      </c>
      <c t="s" s="238" r="AE5">
        <v>3355</v>
      </c>
      <c s="363" r="AF5"/>
      <c s="10" r="AG5"/>
      <c s="10" r="AH5"/>
      <c s="125" r="AI5"/>
      <c s="10" r="AJ5"/>
      <c s="10" r="AK5"/>
      <c s="103" r="AL5"/>
      <c s="204" r="AM5"/>
      <c s="259" r="AN5"/>
      <c s="232" r="AO5"/>
      <c s="109" r="AP5"/>
      <c t="s" s="298" r="AQ5">
        <v>3356</v>
      </c>
      <c s="139" r="AR5"/>
      <c s="139" r="AS5"/>
      <c s="139" r="AT5"/>
      <c s="18" r="AU5"/>
    </row>
    <row r="6">
      <c t="s" s="156" r="A6">
        <v>3357</v>
      </c>
      <c s="135" r="B6"/>
      <c s="156" r="C6"/>
      <c s="350" r="D6"/>
      <c s="135" r="E6"/>
      <c s="135" r="F6"/>
      <c s="11" r="G6"/>
      <c s="128" r="H6"/>
      <c s="326" r="I6"/>
      <c s="240" r="J6"/>
      <c s="88" r="K6"/>
      <c s="88" r="L6"/>
      <c s="240" r="M6"/>
      <c s="11" r="N6"/>
      <c s="240" r="O6"/>
      <c s="240" r="P6"/>
      <c s="88" r="Q6"/>
      <c s="88" r="R6"/>
      <c s="88" r="S6"/>
      <c s="276" r="T6"/>
      <c s="350" r="U6"/>
      <c s="135" r="V6"/>
      <c s="135" r="W6"/>
      <c s="88" r="X6"/>
      <c s="251" r="Y6"/>
      <c s="135" r="Z6"/>
      <c s="135" r="AA6"/>
      <c s="135" r="AB6"/>
      <c s="135" r="AC6"/>
      <c s="144" r="AD6"/>
      <c s="94" r="AE6"/>
      <c t="s" s="3" r="AF6">
        <v>3358</v>
      </c>
      <c s="340" r="AG6"/>
      <c s="340" r="AH6"/>
      <c s="340" r="AI6"/>
      <c s="340" r="AJ6"/>
      <c s="340" r="AK6"/>
      <c s="104" r="AL6"/>
      <c s="297" r="AM6"/>
      <c s="267" r="AN6"/>
      <c s="243" r="AO6"/>
      <c s="313" r="AP6"/>
      <c s="266" r="AQ6"/>
      <c t="s" s="135" r="AR6">
        <v>3359</v>
      </c>
      <c s="229" r="AS6"/>
      <c s="229" r="AT6"/>
      <c s="267" r="AU6"/>
    </row>
    <row r="7">
      <c s="18" r="A7"/>
      <c s="139" r="B7"/>
      <c s="300" r="C7"/>
      <c s="375" r="D7"/>
      <c s="139" r="E7"/>
      <c s="139" r="F7"/>
      <c s="329" r="G7"/>
      <c s="359" r="H7"/>
      <c s="106" r="I7"/>
      <c s="273" r="J7"/>
      <c s="283" r="K7"/>
      <c s="283" r="L7"/>
      <c s="273" r="M7"/>
      <c s="329" r="N7"/>
      <c s="273" r="O7"/>
      <c s="273" r="P7"/>
      <c s="283" r="Q7"/>
      <c s="283" r="R7"/>
      <c s="283" r="S7"/>
      <c s="171" r="T7"/>
      <c s="375" r="U7"/>
      <c s="139" r="V7"/>
      <c s="139" r="W7"/>
      <c s="283" r="X7"/>
      <c s="256" r="Y7"/>
      <c s="139" r="Z7"/>
      <c s="139" r="AA7"/>
      <c s="139" r="AB7"/>
      <c s="139" r="AC7"/>
      <c s="6" r="AD7"/>
      <c s="238" r="AE7"/>
      <c s="214" r="AF7"/>
      <c s="261" r="AG7"/>
      <c s="261" r="AH7"/>
      <c s="261" r="AI7"/>
      <c s="261" r="AJ7"/>
      <c s="261" r="AK7"/>
      <c s="295" r="AL7"/>
      <c s="257" r="AM7"/>
      <c s="18" r="AN7"/>
      <c s="232" r="AO7"/>
      <c s="300" r="AP7"/>
      <c s="298" r="AQ7"/>
      <c s="139" r="AR7"/>
      <c s="139" r="AS7"/>
      <c s="139" r="AT7"/>
      <c s="18" r="AU7"/>
    </row>
    <row customHeight="1" r="8" ht="1.5">
      <c t="s" s="139" r="A8">
        <v>3360</v>
      </c>
      <c t="s" s="139" r="B8">
        <v>3361</v>
      </c>
      <c t="s" s="300" r="C8">
        <v>3362</v>
      </c>
      <c s="204" r="D8">
        <v>-1.5</v>
      </c>
      <c s="259" r="E8">
        <v>1.5</v>
      </c>
      <c s="139" r="F8">
        <v>5</v>
      </c>
      <c s="291" r="G8">
        <f>(23^2)/Q8</f>
        <v>45.4077253218884</v>
      </c>
      <c s="145" r="H8">
        <f>min((Q8*(F8^2)),((20^2)/Q8))</f>
        <v>34.3347639484978</v>
      </c>
      <c s="8" r="I8">
        <v>-0.724</v>
      </c>
      <c s="283" r="J8">
        <f>-.00645*100</f>
        <v>-0.645</v>
      </c>
      <c s="283" r="K8">
        <v>8.041</v>
      </c>
      <c s="283" r="L8">
        <v>7.771</v>
      </c>
      <c s="283" r="M8">
        <v>7.625</v>
      </c>
      <c t="s" s="291" r="N8">
        <v>3363</v>
      </c>
      <c s="283" r="O8"/>
      <c s="283" r="P8"/>
      <c s="283" r="Q8">
        <v>11.65</v>
      </c>
      <c s="283" r="R8">
        <v>10.48</v>
      </c>
      <c s="283" r="S8">
        <v>41.06</v>
      </c>
      <c s="171" r="T8">
        <v>40.87</v>
      </c>
      <c s="375" r="U8">
        <v>5</v>
      </c>
      <c s="139" r="V8">
        <v>20</v>
      </c>
      <c s="139" r="W8">
        <v>0</v>
      </c>
      <c s="283" r="X8">
        <v>0.0316</v>
      </c>
      <c s="256" r="Y8">
        <v>0.000699928</v>
      </c>
      <c s="139" r="Z8">
        <v>0</v>
      </c>
      <c s="139" r="AA8">
        <v>49</v>
      </c>
      <c s="139" r="AB8">
        <v>1</v>
      </c>
      <c t="s" s="139" r="AC8">
        <v>3364</v>
      </c>
      <c t="s" s="6" r="AD8">
        <v>3365</v>
      </c>
      <c t="s" s="238" r="AE8">
        <v>3361</v>
      </c>
      <c t="s" s="257" r="AF8">
        <v>3366</v>
      </c>
      <c t="s" r="AG8">
        <v>3367</v>
      </c>
      <c t="s" r="AH8">
        <v>3368</v>
      </c>
      <c t="s" r="AI8">
        <v>3369</v>
      </c>
      <c t="s" r="AJ8">
        <v>3370</v>
      </c>
      <c t="s" r="AK8">
        <v>3371</v>
      </c>
      <c t="s" s="300" r="AL8">
        <v>3372</v>
      </c>
      <c s="204" r="AM8"/>
      <c s="259" r="AN8"/>
      <c s="232" r="AO8"/>
      <c s="109" r="AP8"/>
      <c t="s" s="67" r="AQ8">
        <v>3373</v>
      </c>
      <c s="139" r="AR8">
        <v>65</v>
      </c>
      <c t="s" s="139" r="AS8">
        <v>25</v>
      </c>
      <c s="356" r="AT8">
        <v>80</v>
      </c>
      <c s="18" r="AU8"/>
    </row>
    <row r="9">
      <c t="s" s="139" r="A9">
        <v>3360</v>
      </c>
      <c t="s" s="139" r="B9">
        <v>3374</v>
      </c>
      <c t="s" s="300" r="C9">
        <v>3362</v>
      </c>
      <c s="204" r="D9">
        <v>-1.5</v>
      </c>
      <c s="259" r="E9">
        <v>1.5</v>
      </c>
      <c s="139" r="F9">
        <v>5</v>
      </c>
      <c s="291" r="G9">
        <f>(23^2)/Q9</f>
        <v>45.1750640478224</v>
      </c>
      <c s="145" r="H9">
        <f>min((Q9*(F9^2)),((20^2)/Q9))</f>
        <v>34.1588385994876</v>
      </c>
      <c s="8" r="I9">
        <v>-0.765</v>
      </c>
      <c s="283" r="J9">
        <f>-.00624*100</f>
        <v>-0.624</v>
      </c>
      <c s="283" r="K9">
        <v>7.515</v>
      </c>
      <c s="283" r="L9">
        <v>8.137</v>
      </c>
      <c s="283" r="M9">
        <v>8.108</v>
      </c>
      <c t="s" s="291" r="N9">
        <v>3363</v>
      </c>
      <c s="283" r="O9"/>
      <c s="283" r="P9"/>
      <c s="283" r="Q9">
        <v>11.71</v>
      </c>
      <c s="283" r="R9">
        <v>10.55</v>
      </c>
      <c s="283" r="S9">
        <v>39.22</v>
      </c>
      <c s="171" r="T9">
        <v>39.02</v>
      </c>
      <c s="375" r="U9">
        <v>5</v>
      </c>
      <c s="139" r="V9">
        <v>20</v>
      </c>
      <c s="139" r="W9">
        <v>0</v>
      </c>
      <c s="283" r="X9">
        <v>0.0316</v>
      </c>
      <c s="256" r="Y9">
        <v>0.000699928</v>
      </c>
      <c s="139" r="Z9">
        <v>0</v>
      </c>
      <c s="139" r="AA9">
        <v>51</v>
      </c>
      <c s="139" r="AB9">
        <v>1</v>
      </c>
      <c t="s" s="139" r="AC9">
        <v>3375</v>
      </c>
      <c t="s" s="6" r="AD9">
        <v>3376</v>
      </c>
      <c t="s" s="238" r="AE9">
        <v>3374</v>
      </c>
      <c t="s" s="257" r="AF9">
        <v>3377</v>
      </c>
      <c t="s" s="18" r="AG9">
        <v>3378</v>
      </c>
      <c t="s" s="18" r="AH9">
        <v>3379</v>
      </c>
      <c t="s" s="18" r="AI9">
        <v>3380</v>
      </c>
      <c t="s" s="18" r="AJ9">
        <v>3381</v>
      </c>
      <c t="s" s="18" r="AK9">
        <v>3382</v>
      </c>
      <c t="s" s="300" r="AL9">
        <v>3383</v>
      </c>
      <c s="204" r="AM9"/>
      <c s="259" r="AN9"/>
      <c s="232" r="AO9"/>
      <c s="109" r="AP9"/>
      <c s="298" r="AQ9"/>
      <c s="139" r="AR9">
        <v>65</v>
      </c>
      <c t="s" s="139" r="AS9">
        <v>25</v>
      </c>
      <c s="356" r="AT9">
        <v>80</v>
      </c>
      <c s="18" r="AU9"/>
    </row>
    <row r="10">
      <c t="s" s="139" r="A10">
        <v>3360</v>
      </c>
      <c t="s" s="139" r="B10">
        <v>3384</v>
      </c>
      <c t="s" s="300" r="C10">
        <v>3362</v>
      </c>
      <c s="204" r="D10">
        <v>-4</v>
      </c>
      <c s="259" r="E10">
        <v>4</v>
      </c>
      <c s="139" r="F10">
        <v>5</v>
      </c>
      <c s="291" r="G10">
        <f>Q10*(6.25^2)</f>
        <v>77.265625</v>
      </c>
      <c s="145" r="H10">
        <f>min((Q10*(F10^2)),((20^2)/Q10))</f>
        <v>49.45</v>
      </c>
      <c s="92" r="I10">
        <v>1</v>
      </c>
      <c s="283" r="J10">
        <f>(.00408*100)/.475</f>
        <v>0.858947368421053</v>
      </c>
      <c s="283" r="K10">
        <v>-0.8833</v>
      </c>
      <c s="283" r="L10">
        <v>-0.845</v>
      </c>
      <c s="283" r="M10">
        <v>-0.8397</v>
      </c>
      <c t="s" s="291" r="N10">
        <v>3363</v>
      </c>
      <c s="283" r="O10"/>
      <c s="283" r="P10"/>
      <c s="283" r="Q10">
        <v>1.978</v>
      </c>
      <c s="283" r="R10">
        <v>0.79</v>
      </c>
      <c s="283" r="S10">
        <v>1.422</v>
      </c>
      <c s="171" r="T10">
        <v>1.395</v>
      </c>
      <c s="375" r="U10">
        <v>5</v>
      </c>
      <c s="139" r="V10">
        <v>20</v>
      </c>
      <c s="139" r="W10">
        <v>0</v>
      </c>
      <c s="283" r="X10">
        <v>0.0567</v>
      </c>
      <c s="256" r="Y10">
        <v>0.00014</v>
      </c>
      <c s="139" r="Z10">
        <v>0</v>
      </c>
      <c s="139" r="AA10">
        <v>62</v>
      </c>
      <c s="139" r="AB10">
        <v>1</v>
      </c>
      <c t="s" s="139" r="AC10">
        <v>3385</v>
      </c>
      <c t="s" s="6" r="AD10">
        <v>3386</v>
      </c>
      <c t="s" s="238" r="AE10">
        <v>3384</v>
      </c>
      <c t="s" s="257" r="AF10">
        <v>3387</v>
      </c>
      <c t="s" s="18" r="AG10">
        <v>3388</v>
      </c>
      <c t="s" s="18" r="AH10">
        <v>3389</v>
      </c>
      <c t="s" s="18" r="AI10">
        <v>3390</v>
      </c>
      <c t="s" s="18" r="AJ10">
        <v>3391</v>
      </c>
      <c t="s" s="18" r="AK10">
        <v>3392</v>
      </c>
      <c t="s" s="300" r="AL10">
        <v>3393</v>
      </c>
      <c s="204" r="AM10"/>
      <c s="259" r="AN10"/>
      <c s="232" r="AO10">
        <v>0.83</v>
      </c>
      <c s="109" r="AP10"/>
      <c s="67" r="AQ10"/>
      <c s="139" r="AR10">
        <v>65</v>
      </c>
      <c t="s" s="139" r="AS10">
        <v>25</v>
      </c>
      <c s="356" r="AT10">
        <v>80</v>
      </c>
      <c s="18" r="AU10"/>
    </row>
    <row r="11">
      <c t="s" s="139" r="A11">
        <v>3360</v>
      </c>
      <c t="s" s="139" r="B11">
        <v>3394</v>
      </c>
      <c t="s" s="300" r="C11">
        <v>3362</v>
      </c>
      <c s="204" r="D11">
        <v>-4</v>
      </c>
      <c s="259" r="E11">
        <v>4</v>
      </c>
      <c s="139" r="F11">
        <v>5</v>
      </c>
      <c s="291" r="G11">
        <f>Q11*(6.25^2)</f>
        <v>80.8984375</v>
      </c>
      <c s="145" r="H11">
        <f>min((Q11*(F11^2)),((20^2)/Q11))</f>
        <v>51.775</v>
      </c>
      <c s="92" r="I11">
        <v>1</v>
      </c>
      <c s="283" r="J11">
        <f>(.01115*100)/1.36</f>
        <v>0.81985294117647</v>
      </c>
      <c s="283" r="K11">
        <f>-2.28/1.36</f>
        <v>-1.67647058823529</v>
      </c>
      <c s="283" r="L11">
        <v>-0.846</v>
      </c>
      <c s="283" r="M11">
        <v>-0.84</v>
      </c>
      <c t="s" s="291" r="N11">
        <v>3363</v>
      </c>
      <c s="283" r="O11"/>
      <c s="283" r="P11"/>
      <c s="283" r="Q11">
        <v>2.071</v>
      </c>
      <c s="283" r="R11">
        <v>0.796</v>
      </c>
      <c s="283" r="S11">
        <v>1.44</v>
      </c>
      <c s="171" r="T11">
        <v>1.414</v>
      </c>
      <c s="375" r="U11">
        <v>5</v>
      </c>
      <c s="139" r="V11">
        <v>20</v>
      </c>
      <c s="139" r="W11">
        <v>0</v>
      </c>
      <c s="283" r="X11">
        <v>0.0567</v>
      </c>
      <c s="256" r="Y11">
        <v>0.00014</v>
      </c>
      <c s="139" r="Z11">
        <v>0</v>
      </c>
      <c s="139" r="AA11">
        <v>64</v>
      </c>
      <c s="139" r="AB11">
        <v>1</v>
      </c>
      <c t="s" s="139" r="AC11">
        <v>3395</v>
      </c>
      <c t="s" s="6" r="AD11">
        <v>3396</v>
      </c>
      <c t="s" s="238" r="AE11">
        <v>3394</v>
      </c>
      <c t="s" s="336" r="AF11">
        <v>3397</v>
      </c>
      <c t="s" s="134" r="AG11">
        <v>3398</v>
      </c>
      <c t="s" s="18" r="AH11">
        <v>3399</v>
      </c>
      <c t="s" s="18" r="AI11">
        <v>3400</v>
      </c>
      <c t="s" s="18" r="AJ11">
        <v>3401</v>
      </c>
      <c t="s" s="18" r="AK11">
        <v>3402</v>
      </c>
      <c t="s" s="9" r="AL11">
        <v>3403</v>
      </c>
      <c s="204" r="AM11"/>
      <c s="259" r="AN11"/>
      <c s="232" r="AO11">
        <v>0.83</v>
      </c>
      <c s="109" r="AP11"/>
      <c t="s" s="67" r="AQ11">
        <v>3373</v>
      </c>
      <c s="139" r="AR11">
        <v>65</v>
      </c>
      <c t="s" s="139" r="AS11">
        <v>25</v>
      </c>
      <c s="356" r="AT11">
        <v>80</v>
      </c>
      <c s="18" r="AU11"/>
    </row>
    <row r="12">
      <c t="s" s="139" r="A12">
        <v>3404</v>
      </c>
      <c t="s" s="139" r="B12">
        <v>3405</v>
      </c>
      <c t="s" s="300" r="C12">
        <v>3362</v>
      </c>
      <c s="204" r="D12">
        <v>-4</v>
      </c>
      <c s="259" r="E12">
        <v>4</v>
      </c>
      <c s="139" r="F12">
        <v>5</v>
      </c>
      <c s="291" r="G12">
        <f>Q12*(6.25^2)</f>
        <v>59.21875</v>
      </c>
      <c s="145" r="H12">
        <f>min((Q12*(F12^2)),((20^2)/Q12))</f>
        <v>37.9</v>
      </c>
      <c s="92" r="I12">
        <v>1</v>
      </c>
      <c s="283" r="J12"/>
      <c s="283" r="K12">
        <v>-0.284</v>
      </c>
      <c s="283" r="L12">
        <f>-.1583</f>
        <v>-0.1583</v>
      </c>
      <c s="283" r="M12"/>
      <c t="s" s="291" r="N12">
        <v>3363</v>
      </c>
      <c s="283" r="O12"/>
      <c s="283" r="P12"/>
      <c s="283" r="Q12">
        <v>1.516</v>
      </c>
      <c s="283" r="R12"/>
      <c s="283" r="S12">
        <v>1.431</v>
      </c>
      <c s="171" r="T12"/>
      <c s="375" r="U12">
        <v>5</v>
      </c>
      <c s="139" r="V12">
        <v>20</v>
      </c>
      <c s="139" r="W12">
        <v>0</v>
      </c>
      <c s="283" r="X12">
        <v>0.0216717</v>
      </c>
      <c s="256" r="Y12">
        <v>0.000856073</v>
      </c>
      <c s="139" r="Z12">
        <v>0</v>
      </c>
      <c s="139" r="AA12">
        <v>58</v>
      </c>
      <c s="139" r="AB12">
        <v>2</v>
      </c>
      <c t="s" s="139" r="AC12">
        <v>3406</v>
      </c>
      <c t="s" s="6" r="AD12">
        <v>3407</v>
      </c>
      <c t="s" s="238" r="AE12">
        <v>3405</v>
      </c>
      <c t="s" s="257" r="AF12">
        <v>3408</v>
      </c>
      <c t="s" s="18" r="AG12">
        <v>3409</v>
      </c>
      <c t="s" s="18" r="AH12">
        <v>3410</v>
      </c>
      <c t="s" s="18" r="AI12">
        <v>3411</v>
      </c>
      <c t="s" s="18" r="AJ12">
        <v>3412</v>
      </c>
      <c t="s" s="18" r="AK12">
        <v>3413</v>
      </c>
      <c t="s" s="300" r="AL12">
        <v>3414</v>
      </c>
      <c s="204" r="AM12"/>
      <c s="259" r="AN12"/>
      <c s="232" r="AO12">
        <v>0.83</v>
      </c>
      <c s="109" r="AP12"/>
      <c s="67" r="AQ12"/>
      <c s="139" r="AR12">
        <v>66</v>
      </c>
      <c t="s" s="139" r="AS12">
        <v>25</v>
      </c>
      <c s="356" r="AT12">
        <v>55</v>
      </c>
      <c s="18" r="AU12"/>
    </row>
    <row r="13">
      <c t="s" s="139" r="A13">
        <v>3404</v>
      </c>
      <c t="s" s="139" r="B13">
        <v>3415</v>
      </c>
      <c t="s" s="300" r="C13">
        <v>3362</v>
      </c>
      <c s="204" r="D13">
        <v>-4</v>
      </c>
      <c s="259" r="E13">
        <v>4</v>
      </c>
      <c s="139" r="F13">
        <v>5</v>
      </c>
      <c s="291" r="G13">
        <f>Q13*(6.25^2)</f>
        <v>64.0234375</v>
      </c>
      <c s="145" r="H13">
        <f>min((Q13*(F13^2)),((20^2)/Q13))</f>
        <v>40.975</v>
      </c>
      <c s="92" r="I13">
        <v>1</v>
      </c>
      <c s="283" r="J13"/>
      <c s="283" r="K13">
        <v>-1.499</v>
      </c>
      <c s="283" r="L13">
        <f>-.7920</f>
        <v>-0.792</v>
      </c>
      <c s="283" r="M13"/>
      <c t="s" s="291" r="N13">
        <v>3363</v>
      </c>
      <c s="283" r="O13"/>
      <c s="283" r="P13"/>
      <c s="283" r="Q13">
        <v>1.639</v>
      </c>
      <c s="283" r="R13"/>
      <c s="283" r="S13">
        <v>1.429</v>
      </c>
      <c s="171" r="T13"/>
      <c s="375" r="U13">
        <v>5</v>
      </c>
      <c s="139" r="V13">
        <v>20</v>
      </c>
      <c s="139" r="W13">
        <v>0</v>
      </c>
      <c s="283" r="X13">
        <v>0.0216717</v>
      </c>
      <c s="256" r="Y13">
        <v>0.000856073</v>
      </c>
      <c s="139" r="Z13">
        <v>0</v>
      </c>
      <c s="139" r="AA13">
        <v>59</v>
      </c>
      <c s="139" r="AB13">
        <v>2</v>
      </c>
      <c t="s" s="139" r="AC13">
        <v>3416</v>
      </c>
      <c t="s" s="6" r="AD13">
        <v>3417</v>
      </c>
      <c t="s" s="238" r="AE13">
        <v>3415</v>
      </c>
      <c t="s" s="257" r="AF13">
        <v>3418</v>
      </c>
      <c t="s" s="134" r="AG13">
        <v>3419</v>
      </c>
      <c t="s" s="18" r="AH13">
        <v>3420</v>
      </c>
      <c t="s" s="18" r="AI13">
        <v>3421</v>
      </c>
      <c t="s" s="18" r="AJ13">
        <v>3422</v>
      </c>
      <c t="s" s="18" r="AK13">
        <v>3423</v>
      </c>
      <c t="s" s="300" r="AL13">
        <v>3424</v>
      </c>
      <c s="204" r="AM13"/>
      <c s="259" r="AN13"/>
      <c s="232" r="AO13">
        <v>0.83</v>
      </c>
      <c s="109" r="AP13"/>
      <c t="s" s="67" r="AQ13">
        <v>3373</v>
      </c>
      <c s="139" r="AR13">
        <v>66</v>
      </c>
      <c t="s" s="139" r="AS13">
        <v>25</v>
      </c>
      <c s="356" r="AT13">
        <v>55</v>
      </c>
      <c s="18" r="AU13"/>
    </row>
    <row r="14">
      <c t="s" s="139" r="A14">
        <v>3404</v>
      </c>
      <c t="s" s="139" r="B14">
        <v>3425</v>
      </c>
      <c t="s" s="300" r="C14">
        <v>3362</v>
      </c>
      <c s="204" r="D14">
        <v>-4</v>
      </c>
      <c s="259" r="E14">
        <v>4</v>
      </c>
      <c s="139" r="F14">
        <v>5</v>
      </c>
      <c s="291" r="G14">
        <f>Q14*(6.25^2)</f>
        <v>57.34375</v>
      </c>
      <c s="145" r="H14">
        <f>min((Q14*(F14^2)),((20^2)/Q14))</f>
        <v>36.7</v>
      </c>
      <c s="92" r="I14">
        <v>1</v>
      </c>
      <c s="283" r="J14"/>
      <c s="283" r="K14">
        <v>-0.7</v>
      </c>
      <c s="283" r="L14">
        <f>-.3996</f>
        <v>-0.3996</v>
      </c>
      <c s="283" r="M14"/>
      <c t="s" s="291" r="N14">
        <v>3363</v>
      </c>
      <c s="283" r="O14"/>
      <c s="283" r="P14"/>
      <c s="283" r="Q14">
        <v>1.468</v>
      </c>
      <c s="283" r="R14"/>
      <c s="283" r="S14">
        <v>1.39</v>
      </c>
      <c s="171" r="T14"/>
      <c s="375" r="U14">
        <v>5</v>
      </c>
      <c s="139" r="V14">
        <v>20</v>
      </c>
      <c s="139" r="W14">
        <v>0</v>
      </c>
      <c s="283" r="X14">
        <v>0.0216717</v>
      </c>
      <c s="256" r="Y14">
        <v>0.000856073</v>
      </c>
      <c s="139" r="Z14">
        <v>0</v>
      </c>
      <c s="139" r="AA14">
        <v>60</v>
      </c>
      <c s="139" r="AB14">
        <v>2</v>
      </c>
      <c t="s" s="139" r="AC14">
        <v>3426</v>
      </c>
      <c t="s" s="6" r="AD14">
        <v>3427</v>
      </c>
      <c t="s" s="238" r="AE14">
        <v>3425</v>
      </c>
      <c t="s" s="257" r="AF14">
        <v>3428</v>
      </c>
      <c t="s" s="18" r="AG14">
        <v>3429</v>
      </c>
      <c t="s" s="18" r="AH14">
        <v>3430</v>
      </c>
      <c t="s" s="18" r="AI14">
        <v>3431</v>
      </c>
      <c t="s" s="18" r="AJ14">
        <v>3432</v>
      </c>
      <c t="s" s="18" r="AK14">
        <v>3433</v>
      </c>
      <c t="s" s="300" r="AL14">
        <v>3434</v>
      </c>
      <c s="204" r="AM14"/>
      <c s="259" r="AN14"/>
      <c s="232" r="AO14">
        <v>0.83</v>
      </c>
      <c s="109" r="AP14"/>
      <c s="67" r="AQ14"/>
      <c s="139" r="AR14">
        <v>66</v>
      </c>
      <c t="s" s="139" r="AS14">
        <v>25</v>
      </c>
      <c s="356" r="AT14">
        <v>55</v>
      </c>
      <c s="18" r="AU14"/>
    </row>
    <row r="15">
      <c t="s" s="139" r="A15">
        <v>3404</v>
      </c>
      <c t="s" s="139" r="B15">
        <v>3435</v>
      </c>
      <c t="s" s="300" r="C15">
        <v>3362</v>
      </c>
      <c s="204" r="D15">
        <v>-4</v>
      </c>
      <c s="259" r="E15">
        <v>4</v>
      </c>
      <c s="139" r="F15">
        <v>5</v>
      </c>
      <c s="291" r="G15">
        <f>Q15*(6.25^2)</f>
        <v>59.140625</v>
      </c>
      <c s="145" r="H15">
        <f>min((Q15*(F15^2)),((20^2)/Q15))</f>
        <v>37.85</v>
      </c>
      <c s="92" r="I15">
        <v>1</v>
      </c>
      <c s="283" r="J15"/>
      <c s="283" r="K15">
        <v>-0.7936</v>
      </c>
      <c s="283" r="L15">
        <f>-.4439</f>
        <v>-0.4439</v>
      </c>
      <c s="283" r="M15"/>
      <c t="s" s="291" r="N15">
        <v>3363</v>
      </c>
      <c s="283" r="O15"/>
      <c s="283" r="P15"/>
      <c s="283" r="Q15">
        <v>1.514</v>
      </c>
      <c s="283" r="R15"/>
      <c s="283" r="S15">
        <v>1.41</v>
      </c>
      <c s="171" r="T15"/>
      <c s="375" r="U15">
        <v>5</v>
      </c>
      <c s="139" r="V15">
        <v>20</v>
      </c>
      <c s="139" r="W15">
        <v>0</v>
      </c>
      <c s="283" r="X15">
        <v>0.0216717</v>
      </c>
      <c s="256" r="Y15">
        <v>0.000856073</v>
      </c>
      <c s="139" r="Z15">
        <v>0</v>
      </c>
      <c s="139" r="AA15">
        <v>46</v>
      </c>
      <c s="139" r="AB15">
        <v>2</v>
      </c>
      <c t="s" s="139" r="AC15">
        <v>3436</v>
      </c>
      <c t="s" s="6" r="AD15">
        <v>3437</v>
      </c>
      <c t="s" s="238" r="AE15">
        <v>3435</v>
      </c>
      <c t="s" s="257" r="AF15">
        <v>3438</v>
      </c>
      <c t="s" s="18" r="AG15">
        <v>3439</v>
      </c>
      <c t="s" s="18" r="AH15">
        <v>3440</v>
      </c>
      <c t="s" s="18" r="AI15">
        <v>3441</v>
      </c>
      <c t="s" s="18" r="AJ15">
        <v>3442</v>
      </c>
      <c t="s" s="18" r="AK15">
        <v>3443</v>
      </c>
      <c t="s" s="300" r="AL15">
        <v>3444</v>
      </c>
      <c s="204" r="AM15"/>
      <c s="259" r="AN15"/>
      <c s="232" r="AO15">
        <v>0.83</v>
      </c>
      <c s="109" r="AP15"/>
      <c t="s" s="67" r="AQ15">
        <v>3373</v>
      </c>
      <c s="139" r="AR15">
        <v>66</v>
      </c>
      <c t="s" s="139" r="AS15">
        <v>25</v>
      </c>
      <c s="356" r="AT15">
        <v>55</v>
      </c>
      <c s="18" r="AU15"/>
    </row>
    <row r="16">
      <c t="s" s="139" r="A16">
        <v>3404</v>
      </c>
      <c t="s" s="139" r="B16">
        <v>3445</v>
      </c>
      <c t="s" s="300" r="C16">
        <v>3362</v>
      </c>
      <c s="204" r="D16">
        <v>-4</v>
      </c>
      <c s="259" r="E16">
        <v>4</v>
      </c>
      <c s="139" r="F16">
        <v>5</v>
      </c>
      <c s="291" r="G16">
        <f>Q16*(6.25^2)</f>
        <v>56.015625</v>
      </c>
      <c s="145" r="H16">
        <f>min((Q16*(F16^2)),((20^2)/Q16))</f>
        <v>35.85</v>
      </c>
      <c s="92" r="I16">
        <v>1</v>
      </c>
      <c s="283" r="J16"/>
      <c s="283" r="K16">
        <v>-1.347</v>
      </c>
      <c s="283" r="L16">
        <f>-.7810</f>
        <v>-0.781</v>
      </c>
      <c s="283" r="M16"/>
      <c t="s" s="291" r="N16">
        <v>3363</v>
      </c>
      <c s="283" r="O16"/>
      <c s="283" r="P16"/>
      <c s="283" r="Q16">
        <v>1.434</v>
      </c>
      <c s="283" r="R16"/>
      <c s="283" r="S16">
        <v>1.384</v>
      </c>
      <c s="171" r="T16"/>
      <c s="375" r="U16">
        <v>5</v>
      </c>
      <c s="139" r="V16">
        <v>20</v>
      </c>
      <c s="139" r="W16">
        <v>0</v>
      </c>
      <c s="283" r="X16">
        <v>0.0216717</v>
      </c>
      <c s="256" r="Y16">
        <v>0.000856073</v>
      </c>
      <c s="139" r="Z16">
        <v>0</v>
      </c>
      <c s="139" r="AA16">
        <v>41</v>
      </c>
      <c s="139" r="AB16">
        <v>3</v>
      </c>
      <c t="s" s="139" r="AC16">
        <v>3446</v>
      </c>
      <c t="s" s="6" r="AD16">
        <v>3447</v>
      </c>
      <c t="s" s="238" r="AE16">
        <v>3445</v>
      </c>
      <c t="s" s="257" r="AF16">
        <v>3448</v>
      </c>
      <c t="s" s="18" r="AG16">
        <v>3449</v>
      </c>
      <c t="s" s="18" r="AH16">
        <v>3450</v>
      </c>
      <c t="s" s="18" r="AI16">
        <v>3451</v>
      </c>
      <c t="s" s="18" r="AJ16">
        <v>3452</v>
      </c>
      <c t="s" s="18" r="AK16">
        <v>3453</v>
      </c>
      <c t="s" s="300" r="AL16">
        <v>3454</v>
      </c>
      <c s="204" r="AM16"/>
      <c s="259" r="AN16"/>
      <c s="232" r="AO16">
        <v>0.83</v>
      </c>
      <c s="109" r="AP16"/>
      <c s="67" r="AQ16"/>
      <c s="139" r="AR16">
        <v>67</v>
      </c>
      <c t="s" s="139" r="AS16">
        <v>25</v>
      </c>
      <c s="356" r="AT16">
        <v>55</v>
      </c>
      <c s="18" r="AU16"/>
    </row>
    <row r="17">
      <c t="s" s="139" r="A17">
        <v>3404</v>
      </c>
      <c t="s" s="139" r="B17">
        <v>3455</v>
      </c>
      <c t="s" s="300" r="C17">
        <v>3362</v>
      </c>
      <c s="204" r="D17">
        <v>-4</v>
      </c>
      <c s="259" r="E17">
        <v>4</v>
      </c>
      <c s="139" r="F17">
        <v>5</v>
      </c>
      <c s="291" r="G17">
        <f>Q17*(6.25^2)</f>
        <v>56.5234375</v>
      </c>
      <c s="145" r="H17">
        <f>min((Q17*(F17^2)),((20^2)/Q17))</f>
        <v>36.175</v>
      </c>
      <c s="92" r="I17">
        <v>1</v>
      </c>
      <c s="283" r="J17"/>
      <c s="283" r="K17"/>
      <c s="283" r="L17">
        <f>-.7834</f>
        <v>-0.7834</v>
      </c>
      <c s="283" r="M17"/>
      <c t="s" s="291" r="N17">
        <v>3363</v>
      </c>
      <c s="283" r="O17"/>
      <c s="283" r="P17"/>
      <c s="283" r="Q17">
        <v>1.447</v>
      </c>
      <c s="283" r="R17"/>
      <c s="283" r="S17">
        <v>1.392</v>
      </c>
      <c s="171" r="T17"/>
      <c s="375" r="U17">
        <v>5</v>
      </c>
      <c s="139" r="V17">
        <v>20</v>
      </c>
      <c s="139" r="W17">
        <v>0</v>
      </c>
      <c s="283" r="X17">
        <v>0.0216717</v>
      </c>
      <c s="256" r="Y17">
        <v>0.000856073</v>
      </c>
      <c s="139" r="Z17">
        <v>0</v>
      </c>
      <c s="139" r="AA17">
        <v>42</v>
      </c>
      <c s="139" r="AB17">
        <v>3</v>
      </c>
      <c t="s" s="139" r="AC17">
        <v>3456</v>
      </c>
      <c t="s" s="6" r="AD17">
        <v>3457</v>
      </c>
      <c t="s" s="238" r="AE17">
        <v>3455</v>
      </c>
      <c t="s" s="257" r="AF17">
        <v>3458</v>
      </c>
      <c t="s" s="18" r="AG17">
        <v>3459</v>
      </c>
      <c t="s" s="18" r="AH17">
        <v>3460</v>
      </c>
      <c t="s" s="18" r="AI17">
        <v>3461</v>
      </c>
      <c t="s" s="18" r="AJ17">
        <v>3462</v>
      </c>
      <c t="s" s="18" r="AK17">
        <v>3463</v>
      </c>
      <c t="s" s="300" r="AL17">
        <v>3464</v>
      </c>
      <c s="204" r="AM17"/>
      <c s="259" r="AN17"/>
      <c s="232" r="AO17">
        <v>0.83</v>
      </c>
      <c s="109" r="AP17"/>
      <c t="s" s="67" r="AQ17">
        <v>3373</v>
      </c>
      <c s="139" r="AR17">
        <v>67</v>
      </c>
      <c t="s" s="139" r="AS17">
        <v>25</v>
      </c>
      <c s="356" r="AT17">
        <v>55</v>
      </c>
      <c s="18" r="AU17"/>
    </row>
    <row r="18">
      <c t="s" s="139" r="A18">
        <v>3404</v>
      </c>
      <c t="s" s="139" r="B18">
        <v>3465</v>
      </c>
      <c t="s" s="300" r="C18">
        <v>3362</v>
      </c>
      <c s="204" r="D18">
        <v>-4</v>
      </c>
      <c s="259" r="E18">
        <v>4</v>
      </c>
      <c s="139" r="F18">
        <v>5</v>
      </c>
      <c s="291" r="G18">
        <f>Q18*(6.25^2)</f>
        <v>195.9375</v>
      </c>
      <c s="145" r="H18">
        <f>min((Q18*(F18^2)),((20^2)/Q18))</f>
        <v>79.7448165869218</v>
      </c>
      <c s="92" r="I18">
        <v>1</v>
      </c>
      <c s="283" r="J18"/>
      <c s="283" r="K18"/>
      <c s="283" r="L18">
        <f>-1.2577</f>
        <v>-1.2577</v>
      </c>
      <c s="283" r="M18"/>
      <c t="s" s="291" r="N18">
        <v>3363</v>
      </c>
      <c s="283" r="O18"/>
      <c s="283" r="P18"/>
      <c s="283" r="Q18">
        <v>5.016</v>
      </c>
      <c s="283" r="R18"/>
      <c s="283" r="S18">
        <v>14.06</v>
      </c>
      <c s="171" r="T18"/>
      <c s="375" r="U18">
        <v>5</v>
      </c>
      <c s="139" r="V18">
        <v>20</v>
      </c>
      <c s="139" r="W18">
        <v>0</v>
      </c>
      <c s="283" r="X18">
        <v>0.0532275</v>
      </c>
      <c s="256" r="Y18">
        <v>0.000976327</v>
      </c>
      <c s="139" r="Z18">
        <v>0</v>
      </c>
      <c s="139" r="AA18">
        <v>43</v>
      </c>
      <c s="139" r="AB18">
        <v>3</v>
      </c>
      <c t="s" s="139" r="AC18">
        <v>3466</v>
      </c>
      <c t="s" s="6" r="AD18">
        <v>3467</v>
      </c>
      <c t="s" s="238" r="AE18">
        <v>3465</v>
      </c>
      <c t="s" s="257" r="AF18">
        <v>3468</v>
      </c>
      <c t="s" s="18" r="AG18">
        <v>3469</v>
      </c>
      <c t="s" s="18" r="AH18">
        <v>3470</v>
      </c>
      <c t="s" s="18" r="AI18">
        <v>3471</v>
      </c>
      <c t="s" s="18" r="AJ18">
        <v>3472</v>
      </c>
      <c t="s" s="18" r="AK18">
        <v>3473</v>
      </c>
      <c t="s" s="300" r="AL18">
        <v>3474</v>
      </c>
      <c s="204" r="AM18"/>
      <c s="259" r="AN18"/>
      <c s="232" r="AO18">
        <v>4.2</v>
      </c>
      <c s="109" r="AP18"/>
      <c s="67" r="AQ18"/>
      <c s="139" r="AR18">
        <v>68</v>
      </c>
      <c t="s" s="139" r="AS18">
        <v>25</v>
      </c>
      <c s="356" r="AT18">
        <v>55</v>
      </c>
      <c s="18" r="AU18"/>
    </row>
    <row r="19">
      <c t="s" s="139" r="A19">
        <v>3404</v>
      </c>
      <c t="s" s="139" r="B19">
        <v>3475</v>
      </c>
      <c t="s" s="300" r="C19">
        <v>3362</v>
      </c>
      <c s="204" r="D19">
        <v>-4</v>
      </c>
      <c s="259" r="E19">
        <v>4</v>
      </c>
      <c s="139" r="F19">
        <v>5</v>
      </c>
      <c s="291" r="G19">
        <f>Q19*(6.25^2)</f>
        <v>194.21875</v>
      </c>
      <c s="145" r="H19">
        <f>min((Q19*(F19^2)),((20^2)/Q19))</f>
        <v>80.450522928399</v>
      </c>
      <c s="92" r="I19">
        <v>1</v>
      </c>
      <c s="283" r="J19"/>
      <c s="283" r="K19"/>
      <c s="283" r="L19">
        <f>-2.8352</f>
        <v>-2.8352</v>
      </c>
      <c s="283" r="M19"/>
      <c t="s" s="291" r="N19">
        <v>3363</v>
      </c>
      <c s="283" r="O19"/>
      <c s="283" r="P19"/>
      <c s="283" r="Q19">
        <v>4.972</v>
      </c>
      <c s="283" r="R19"/>
      <c s="283" r="S19">
        <v>13.57</v>
      </c>
      <c s="171" r="T19"/>
      <c s="375" r="U19">
        <v>5</v>
      </c>
      <c s="139" r="V19">
        <v>20</v>
      </c>
      <c s="139" r="W19">
        <v>0</v>
      </c>
      <c s="283" r="X19">
        <v>0.0532275</v>
      </c>
      <c s="256" r="Y19">
        <v>0.000976327</v>
      </c>
      <c s="139" r="Z19">
        <v>0</v>
      </c>
      <c s="139" r="AA19">
        <v>44</v>
      </c>
      <c s="139" r="AB19">
        <v>3</v>
      </c>
      <c t="s" s="139" r="AC19">
        <v>3476</v>
      </c>
      <c t="s" s="6" r="AD19">
        <v>3477</v>
      </c>
      <c t="s" s="238" r="AE19">
        <v>3475</v>
      </c>
      <c t="s" s="257" r="AF19">
        <v>3478</v>
      </c>
      <c t="s" s="18" r="AG19">
        <v>3479</v>
      </c>
      <c t="s" s="18" r="AH19">
        <v>3480</v>
      </c>
      <c t="s" s="18" r="AI19">
        <v>3481</v>
      </c>
      <c t="s" s="18" r="AJ19">
        <v>3482</v>
      </c>
      <c t="s" s="18" r="AK19">
        <v>3483</v>
      </c>
      <c t="s" s="300" r="AL19">
        <v>3484</v>
      </c>
      <c s="204" r="AM19"/>
      <c s="259" r="AN19"/>
      <c s="232" r="AO19">
        <v>4.2</v>
      </c>
      <c s="109" r="AP19"/>
      <c t="s" s="67" r="AQ19">
        <v>3373</v>
      </c>
      <c s="139" r="AR19">
        <v>68</v>
      </c>
      <c t="s" s="139" r="AS19">
        <v>25</v>
      </c>
      <c s="356" r="AT19">
        <v>55</v>
      </c>
      <c s="18" r="AU19"/>
    </row>
    <row r="20">
      <c t="s" s="139" r="A20">
        <v>3485</v>
      </c>
      <c t="s" s="139" r="B20">
        <v>3486</v>
      </c>
      <c t="s" s="300" r="C20">
        <v>3362</v>
      </c>
      <c s="204" r="D20">
        <v>-4</v>
      </c>
      <c s="259" r="E20">
        <v>4</v>
      </c>
      <c s="139" r="F20">
        <v>5</v>
      </c>
      <c s="291" r="G20">
        <f>Q20*(6.25^2)</f>
        <v>193.9453125</v>
      </c>
      <c s="145" r="H20">
        <f>min((Q20*(F20^2)),((20^2)/Q20))</f>
        <v>80.563947633434</v>
      </c>
      <c s="92" r="I20">
        <v>1</v>
      </c>
      <c s="283" r="J20"/>
      <c s="283" r="K20"/>
      <c s="283" r="L20"/>
      <c s="283" r="M20"/>
      <c t="s" s="291" r="N20">
        <v>3363</v>
      </c>
      <c s="283" r="O20"/>
      <c s="283" r="P20"/>
      <c s="283" r="Q20">
        <v>4.965</v>
      </c>
      <c s="283" r="R20"/>
      <c s="283" r="S20">
        <v>12.52</v>
      </c>
      <c s="171" r="T20"/>
      <c s="375" r="U20">
        <v>5</v>
      </c>
      <c s="139" r="V20">
        <v>20</v>
      </c>
      <c s="139" r="W20">
        <v>0</v>
      </c>
      <c s="283" r="X20">
        <v>0.0532275</v>
      </c>
      <c s="256" r="Y20">
        <v>0.000976327</v>
      </c>
      <c s="139" r="Z20">
        <v>0</v>
      </c>
      <c s="139" r="AA20">
        <v>54</v>
      </c>
      <c s="139" r="AB20">
        <v>4</v>
      </c>
      <c t="s" s="139" r="AC20">
        <v>3487</v>
      </c>
      <c t="s" s="6" r="AD20">
        <v>3488</v>
      </c>
      <c t="s" s="238" r="AE20">
        <v>3486</v>
      </c>
      <c t="s" s="257" r="AF20">
        <v>3489</v>
      </c>
      <c t="s" s="18" r="AG20">
        <v>3490</v>
      </c>
      <c t="s" s="18" r="AH20">
        <v>3491</v>
      </c>
      <c t="s" s="18" r="AI20">
        <v>3492</v>
      </c>
      <c t="s" s="18" r="AJ20">
        <v>3493</v>
      </c>
      <c t="s" s="18" r="AK20">
        <v>3494</v>
      </c>
      <c t="s" s="300" r="AL20">
        <v>3495</v>
      </c>
      <c s="204" r="AM20"/>
      <c s="259" r="AN20"/>
      <c s="232" r="AO20">
        <v>4.2</v>
      </c>
      <c s="109" r="AP20"/>
      <c t="s" s="67" r="AQ20">
        <v>3496</v>
      </c>
      <c s="139" r="AR20">
        <v>68</v>
      </c>
      <c t="s" s="139" r="AS20">
        <v>25</v>
      </c>
      <c s="356" r="AT20">
        <v>36</v>
      </c>
      <c s="18" r="AU20"/>
    </row>
    <row r="21">
      <c t="s" s="139" r="A21">
        <v>3485</v>
      </c>
      <c t="s" s="139" r="B21">
        <v>3497</v>
      </c>
      <c t="s" s="300" r="C21">
        <v>3362</v>
      </c>
      <c s="204" r="D21">
        <v>-4</v>
      </c>
      <c s="259" r="E21">
        <v>4</v>
      </c>
      <c s="139" r="F21">
        <v>5</v>
      </c>
      <c s="291" r="G21">
        <f>Q21*(6.25^2)</f>
        <v>193.28125</v>
      </c>
      <c s="145" r="H21">
        <f>min((Q21*(F21^2)),((20^2)/Q21))</f>
        <v>80.8407437348424</v>
      </c>
      <c s="92" r="I21">
        <v>1</v>
      </c>
      <c s="283" r="J21"/>
      <c s="283" r="K21"/>
      <c s="283" r="L21">
        <f>-2.084</f>
        <v>-2.084</v>
      </c>
      <c s="283" r="M21"/>
      <c t="s" s="291" r="N21">
        <v>3363</v>
      </c>
      <c s="283" r="O21"/>
      <c s="283" r="P21"/>
      <c s="283" r="Q21">
        <v>4.948</v>
      </c>
      <c s="283" r="R21"/>
      <c s="283" r="S21">
        <v>12.95</v>
      </c>
      <c s="171" r="T21"/>
      <c s="375" r="U21">
        <v>5</v>
      </c>
      <c s="139" r="V21">
        <v>20</v>
      </c>
      <c s="139" r="W21">
        <v>0</v>
      </c>
      <c s="283" r="X21">
        <v>0.0532275</v>
      </c>
      <c s="256" r="Y21">
        <v>0.000976327</v>
      </c>
      <c s="139" r="Z21">
        <v>0</v>
      </c>
      <c s="139" r="AA21">
        <v>56</v>
      </c>
      <c s="139" r="AB21">
        <v>4</v>
      </c>
      <c t="s" s="139" r="AC21">
        <v>3498</v>
      </c>
      <c t="s" s="6" r="AD21">
        <v>3499</v>
      </c>
      <c t="s" s="238" r="AE21">
        <v>3497</v>
      </c>
      <c t="s" s="257" r="AF21">
        <v>3500</v>
      </c>
      <c t="s" s="18" r="AG21">
        <v>3501</v>
      </c>
      <c t="s" s="18" r="AH21">
        <v>3502</v>
      </c>
      <c t="s" s="18" r="AI21">
        <v>3503</v>
      </c>
      <c t="s" s="18" r="AJ21">
        <v>3504</v>
      </c>
      <c t="s" s="18" r="AK21">
        <v>3505</v>
      </c>
      <c t="s" s="300" r="AL21">
        <v>3506</v>
      </c>
      <c s="204" r="AM21"/>
      <c s="259" r="AN21"/>
      <c s="232" r="AO21">
        <v>4.2</v>
      </c>
      <c s="109" r="AP21"/>
      <c t="s" s="67" r="AQ21">
        <v>3373</v>
      </c>
      <c s="139" r="AR21">
        <v>68</v>
      </c>
      <c t="s" s="139" r="AS21">
        <v>25</v>
      </c>
      <c s="356" r="AT21">
        <v>36</v>
      </c>
      <c s="18" r="AU21"/>
    </row>
    <row r="22">
      <c t="s" s="139" r="A22">
        <v>3485</v>
      </c>
      <c t="s" s="139" r="B22">
        <v>3507</v>
      </c>
      <c t="s" s="300" r="C22">
        <v>3508</v>
      </c>
      <c s="204" r="D22">
        <v>0</v>
      </c>
      <c s="259" r="E22">
        <v>10</v>
      </c>
      <c s="139" r="F22">
        <v>10</v>
      </c>
      <c s="291" r="G22">
        <f>Q22*(10^2)</f>
        <v>149.4</v>
      </c>
      <c s="145" r="H22">
        <f>min((Q22*(F22^2)),((20^2)/Q22))</f>
        <v>149.4</v>
      </c>
      <c s="8" r="I22">
        <v>2.13</v>
      </c>
      <c s="273" r="J22"/>
      <c s="283" r="K22">
        <v>3</v>
      </c>
      <c s="283" r="L22">
        <v>2.1</v>
      </c>
      <c s="273" r="M22"/>
      <c t="s" s="291" r="N22">
        <v>3509</v>
      </c>
      <c s="273" r="O22"/>
      <c s="273" r="P22"/>
      <c s="283" r="Q22">
        <v>1.494</v>
      </c>
      <c s="283" r="R22"/>
      <c s="283" r="S22">
        <v>68.5</v>
      </c>
      <c s="171" r="T22"/>
      <c s="375" r="U22">
        <v>0.25</v>
      </c>
      <c s="139" r="V22">
        <v>5</v>
      </c>
      <c s="139" r="W22">
        <v>0</v>
      </c>
      <c s="283" r="X22">
        <v>0.115517</v>
      </c>
      <c s="256" r="Y22">
        <v>0.000134299</v>
      </c>
      <c s="139" r="Z22">
        <v>0</v>
      </c>
      <c s="139" r="AA22">
        <v>27</v>
      </c>
      <c s="139" r="AB22">
        <v>4</v>
      </c>
      <c t="s" s="139" r="AC22">
        <v>3510</v>
      </c>
      <c t="s" s="6" r="AD22">
        <v>3511</v>
      </c>
      <c t="s" s="238" r="AE22">
        <v>3507</v>
      </c>
      <c t="s" s="257" r="AF22">
        <v>3512</v>
      </c>
      <c t="s" s="18" r="AG22">
        <v>3513</v>
      </c>
      <c t="s" s="18" r="AH22">
        <v>3514</v>
      </c>
      <c t="s" s="18" r="AI22">
        <v>3515</v>
      </c>
      <c t="s" s="18" r="AJ22">
        <v>3516</v>
      </c>
      <c t="s" s="18" r="AK22">
        <v>3517</v>
      </c>
      <c t="s" s="300" r="AL22">
        <v>3518</v>
      </c>
      <c s="334" r="AM22"/>
      <c s="259" r="AN22"/>
      <c s="232" r="AO22"/>
      <c s="140" r="AP22"/>
      <c t="s" s="67" r="AQ22">
        <v>3519</v>
      </c>
      <c s="139" r="AR22">
        <v>72</v>
      </c>
      <c t="s" s="139" r="AS22">
        <v>25</v>
      </c>
      <c s="356" r="AT22">
        <v>36</v>
      </c>
      <c s="18" r="AU22"/>
    </row>
    <row r="23">
      <c t="s" s="139" r="A23">
        <v>3485</v>
      </c>
      <c t="s" s="139" r="B23">
        <v>3520</v>
      </c>
      <c t="s" s="300" r="C23">
        <v>3508</v>
      </c>
      <c s="204" r="D23">
        <v>0</v>
      </c>
      <c s="259" r="E23">
        <v>10</v>
      </c>
      <c s="139" r="F23">
        <v>10</v>
      </c>
      <c s="291" r="G23">
        <f>Q23*(10^2)</f>
        <v>96.8</v>
      </c>
      <c s="145" r="H23">
        <f>min((Q23*(F23^2)),((20^2)/Q23))</f>
        <v>96.8</v>
      </c>
      <c s="8" r="I23">
        <v>4.46</v>
      </c>
      <c s="283" r="J23"/>
      <c s="283" r="K23">
        <v>3.9</v>
      </c>
      <c s="283" r="L23">
        <v>2.1872</v>
      </c>
      <c s="283" r="M23"/>
      <c t="s" s="291" r="N23">
        <v>3509</v>
      </c>
      <c s="283" r="O23"/>
      <c s="283" r="P23"/>
      <c s="283" r="Q23">
        <v>0.968</v>
      </c>
      <c s="283" r="R23"/>
      <c s="283" r="S23">
        <v>34.96</v>
      </c>
      <c s="171" r="T23"/>
      <c s="375" r="U23">
        <v>0.25</v>
      </c>
      <c s="139" r="V23">
        <v>5</v>
      </c>
      <c s="139" r="W23">
        <v>0</v>
      </c>
      <c s="283" r="X23">
        <v>0.119057</v>
      </c>
      <c s="256" r="Y23">
        <v>0.000175402</v>
      </c>
      <c s="139" r="Z23">
        <v>0</v>
      </c>
      <c s="139" r="AA23">
        <v>28</v>
      </c>
      <c s="139" r="AB23">
        <v>4</v>
      </c>
      <c t="s" s="139" r="AC23">
        <v>3521</v>
      </c>
      <c t="s" s="6" r="AD23">
        <v>3522</v>
      </c>
      <c t="s" s="238" r="AE23">
        <v>3520</v>
      </c>
      <c t="s" s="257" r="AF23">
        <v>3523</v>
      </c>
      <c t="s" s="18" r="AG23">
        <v>3524</v>
      </c>
      <c t="s" s="18" r="AH23">
        <v>3525</v>
      </c>
      <c t="s" s="18" r="AI23">
        <v>3526</v>
      </c>
      <c t="s" s="18" r="AJ23">
        <v>3527</v>
      </c>
      <c t="s" s="18" r="AK23">
        <v>3528</v>
      </c>
      <c t="s" s="300" r="AL23">
        <v>3529</v>
      </c>
      <c s="204" r="AM23"/>
      <c s="259" r="AN23"/>
      <c s="232" r="AO23"/>
      <c s="109" r="AP23"/>
      <c t="s" s="67" r="AQ23">
        <v>3519</v>
      </c>
      <c s="139" r="AR23">
        <v>72</v>
      </c>
      <c t="s" s="139" r="AS23">
        <v>25</v>
      </c>
      <c s="356" r="AT23">
        <v>36</v>
      </c>
      <c s="18" r="AU23"/>
    </row>
    <row r="24">
      <c t="s" s="139" r="A24">
        <v>3530</v>
      </c>
      <c t="s" s="139" r="B24">
        <v>3531</v>
      </c>
      <c t="s" s="300" r="C24">
        <v>3532</v>
      </c>
      <c s="204" r="D24">
        <v>-0.5</v>
      </c>
      <c s="259" r="E24">
        <v>8</v>
      </c>
      <c s="139" r="F24">
        <v>10</v>
      </c>
      <c s="291" r="G24">
        <f>Q24*(15^2)</f>
        <v>393.75</v>
      </c>
      <c s="145" r="H24">
        <f>min((Q24*(F24^2)),((20^2)/Q24))</f>
        <v>175</v>
      </c>
      <c s="8" r="I24">
        <v>2.5</v>
      </c>
      <c s="283" r="J24"/>
      <c s="283" r="K24"/>
      <c s="283" r="L24">
        <v>2.13</v>
      </c>
      <c s="283" r="M24"/>
      <c t="s" s="291" r="N24">
        <v>3509</v>
      </c>
      <c s="283" r="O24"/>
      <c s="283" r="P24"/>
      <c s="283" r="Q24">
        <v>1.75</v>
      </c>
      <c s="283" r="R24"/>
      <c s="283" r="S24">
        <v>74.79</v>
      </c>
      <c s="171" r="T24"/>
      <c s="375" r="U24">
        <v>0.25</v>
      </c>
      <c s="139" r="V24">
        <v>5</v>
      </c>
      <c s="139" r="W24">
        <v>0</v>
      </c>
      <c s="283" r="X24">
        <v>0.114</v>
      </c>
      <c s="256" r="Y24">
        <v>0.0001394</v>
      </c>
      <c s="139" r="Z24">
        <v>0</v>
      </c>
      <c s="139" r="AA24">
        <v>32</v>
      </c>
      <c s="139" r="AB24">
        <v>5</v>
      </c>
      <c t="s" s="139" r="AC24">
        <v>3533</v>
      </c>
      <c t="s" s="6" r="AD24">
        <v>3534</v>
      </c>
      <c t="s" s="238" r="AE24">
        <v>3531</v>
      </c>
      <c t="s" s="257" r="AF24">
        <v>3535</v>
      </c>
      <c t="s" s="18" r="AG24">
        <v>3536</v>
      </c>
      <c t="s" s="18" r="AH24">
        <v>3537</v>
      </c>
      <c t="s" s="18" r="AI24">
        <v>3538</v>
      </c>
      <c t="s" s="18" r="AJ24">
        <v>3539</v>
      </c>
      <c t="s" s="18" r="AK24">
        <v>3540</v>
      </c>
      <c t="s" s="300" r="AL24">
        <v>3541</v>
      </c>
      <c t="s" s="204" r="AM24">
        <v>3542</v>
      </c>
      <c s="259" r="AN24">
        <v>5</v>
      </c>
      <c s="232" r="AO24">
        <v>0.91</v>
      </c>
      <c s="109" r="AP24">
        <v>19</v>
      </c>
      <c t="s" s="67" r="AQ24">
        <v>3543</v>
      </c>
      <c s="139" r="AR24">
        <v>77</v>
      </c>
      <c t="s" s="59" r="AS24">
        <v>130</v>
      </c>
      <c s="356" r="AT24">
        <v>8</v>
      </c>
      <c s="18" r="AU24"/>
    </row>
    <row r="25">
      <c t="s" s="139" r="A25">
        <v>3530</v>
      </c>
      <c t="s" s="139" r="B25">
        <v>3544</v>
      </c>
      <c t="s" s="300" r="C25">
        <v>3532</v>
      </c>
      <c s="204" r="D25">
        <v>-0.5</v>
      </c>
      <c s="259" r="E25">
        <v>8</v>
      </c>
      <c s="139" r="F25">
        <v>10</v>
      </c>
      <c s="291" r="G25">
        <f>Q25*(15^2)</f>
        <v>211.5</v>
      </c>
      <c s="145" r="H25">
        <f>min((Q25*(F25^2)),((20^2)/Q25))</f>
        <v>94</v>
      </c>
      <c s="8" r="I25">
        <v>3.5</v>
      </c>
      <c s="283" r="J25"/>
      <c s="283" r="K25"/>
      <c s="283" r="L25">
        <f>-3.001</f>
        <v>-3.001</v>
      </c>
      <c s="283" r="M25"/>
      <c t="s" s="291" r="N25">
        <v>3363</v>
      </c>
      <c s="283" r="O25"/>
      <c s="283" r="P25"/>
      <c s="283" r="Q25">
        <v>0.94</v>
      </c>
      <c s="283" r="R25"/>
      <c s="283" r="S25">
        <v>37.21</v>
      </c>
      <c s="171" r="T25"/>
      <c s="375" r="U25">
        <v>0.25</v>
      </c>
      <c s="139" r="V25">
        <v>5</v>
      </c>
      <c s="139" r="W25">
        <v>0</v>
      </c>
      <c s="283" r="X25">
        <v>0.119057</v>
      </c>
      <c s="256" r="Y25">
        <v>0.000175402</v>
      </c>
      <c s="139" r="Z25">
        <v>0</v>
      </c>
      <c s="139" r="AA25">
        <v>33</v>
      </c>
      <c s="139" r="AB25">
        <v>5</v>
      </c>
      <c t="s" s="139" r="AC25">
        <v>3545</v>
      </c>
      <c t="s" s="6" r="AD25">
        <v>3546</v>
      </c>
      <c t="s" s="238" r="AE25">
        <v>3544</v>
      </c>
      <c t="s" s="257" r="AF25">
        <v>3547</v>
      </c>
      <c t="s" s="18" r="AG25">
        <v>3548</v>
      </c>
      <c t="s" s="18" r="AH25">
        <v>3549</v>
      </c>
      <c t="s" s="18" r="AI25">
        <v>3550</v>
      </c>
      <c t="s" s="18" r="AJ25">
        <v>3551</v>
      </c>
      <c t="s" s="18" r="AK25">
        <v>3552</v>
      </c>
      <c t="s" s="300" r="AL25">
        <v>3553</v>
      </c>
      <c t="s" s="204" r="AM25">
        <v>3542</v>
      </c>
      <c s="259" r="AN25">
        <v>4</v>
      </c>
      <c s="232" r="AO25">
        <v>0.91</v>
      </c>
      <c s="109" r="AP25">
        <v>19</v>
      </c>
      <c s="67" r="AQ25"/>
      <c s="139" r="AR25">
        <v>77</v>
      </c>
      <c t="s" s="59" r="AS25">
        <v>130</v>
      </c>
      <c s="356" r="AT25">
        <v>8</v>
      </c>
      <c s="18" r="AU25"/>
    </row>
    <row r="26">
      <c t="s" s="139" r="A26">
        <v>3530</v>
      </c>
      <c t="s" s="139" r="B26">
        <v>3554</v>
      </c>
      <c t="s" s="300" r="C26">
        <v>3532</v>
      </c>
      <c s="204" r="D26">
        <v>-0.5</v>
      </c>
      <c s="259" r="E26">
        <v>8</v>
      </c>
      <c s="139" r="F26">
        <v>10</v>
      </c>
      <c s="291" r="G26">
        <f>Q26*(15^2)</f>
        <v>216</v>
      </c>
      <c s="145" r="H26">
        <f>min((Q26*(F26^2)),((20^2)/Q26))</f>
        <v>96</v>
      </c>
      <c s="8" r="I26">
        <v>5.5</v>
      </c>
      <c s="283" r="J26"/>
      <c s="283" r="K26"/>
      <c s="283" r="L26">
        <v>4.6729</v>
      </c>
      <c s="283" r="M26"/>
      <c t="s" s="291" r="N26">
        <v>3509</v>
      </c>
      <c s="283" r="O26"/>
      <c s="283" r="P26"/>
      <c s="283" r="Q26">
        <v>0.96</v>
      </c>
      <c s="283" r="R26"/>
      <c s="283" r="S26">
        <v>36.98</v>
      </c>
      <c s="171" r="T26"/>
      <c s="375" r="U26">
        <v>0.25</v>
      </c>
      <c s="139" r="V26">
        <v>5</v>
      </c>
      <c s="139" r="W26">
        <v>0</v>
      </c>
      <c s="283" r="X26">
        <v>0.119057</v>
      </c>
      <c s="256" r="Y26">
        <v>0.000175402</v>
      </c>
      <c s="139" r="Z26">
        <v>0</v>
      </c>
      <c s="139" r="AA26">
        <v>34</v>
      </c>
      <c s="139" r="AB26">
        <v>5</v>
      </c>
      <c t="s" s="139" r="AC26">
        <v>3555</v>
      </c>
      <c t="s" s="6" r="AD26">
        <v>3556</v>
      </c>
      <c t="s" s="238" r="AE26">
        <v>3554</v>
      </c>
      <c t="s" s="257" r="AF26">
        <v>3557</v>
      </c>
      <c t="s" s="18" r="AG26">
        <v>3558</v>
      </c>
      <c t="s" s="18" r="AH26">
        <v>3559</v>
      </c>
      <c t="s" s="18" r="AI26">
        <v>3560</v>
      </c>
      <c t="s" s="18" r="AJ26">
        <v>3561</v>
      </c>
      <c t="s" s="18" r="AK26">
        <v>3562</v>
      </c>
      <c t="s" s="300" r="AL26">
        <v>3563</v>
      </c>
      <c t="s" s="204" r="AM26">
        <v>3542</v>
      </c>
      <c s="259" r="AN26">
        <v>6</v>
      </c>
      <c s="232" r="AO26">
        <v>0.91</v>
      </c>
      <c s="109" r="AP26">
        <v>19</v>
      </c>
      <c s="67" r="AQ26"/>
      <c s="139" r="AR26">
        <v>77</v>
      </c>
      <c t="s" s="59" r="AS26">
        <v>130</v>
      </c>
      <c s="356" r="AT26">
        <v>8</v>
      </c>
      <c s="18" r="AU26"/>
    </row>
    <row r="27">
      <c t="s" s="139" r="A27">
        <v>3530</v>
      </c>
      <c t="s" s="139" r="B27">
        <v>3564</v>
      </c>
      <c t="s" s="300" r="C27">
        <v>3565</v>
      </c>
      <c s="204" r="D27">
        <v>-2.9</v>
      </c>
      <c s="259" r="E27">
        <v>2.9</v>
      </c>
      <c s="139" r="F27">
        <v>5</v>
      </c>
      <c s="291" r="G27">
        <f>Q27*(6.25^2)</f>
        <v>47.03125</v>
      </c>
      <c s="145" r="H27">
        <f>min((Q27*(F27^2)),((20^2)/Q27))</f>
        <v>30.1</v>
      </c>
      <c s="92" r="I27">
        <v>1</v>
      </c>
      <c s="283" r="J27"/>
      <c s="283" r="K27"/>
      <c s="283" r="L27">
        <v>0.7652</v>
      </c>
      <c s="283" r="M27"/>
      <c t="s" s="291" r="N27">
        <v>3509</v>
      </c>
      <c s="283" r="O27"/>
      <c s="283" r="P27"/>
      <c s="283" r="Q27">
        <v>1.204</v>
      </c>
      <c s="283" r="R27"/>
      <c s="283" r="S27">
        <v>47.98</v>
      </c>
      <c s="171" r="T27"/>
      <c s="375" r="U27">
        <v>5</v>
      </c>
      <c s="139" r="V27">
        <v>20</v>
      </c>
      <c s="139" r="W27">
        <v>0</v>
      </c>
      <c s="283" r="X27">
        <v>0.05878</v>
      </c>
      <c s="256" r="Y27">
        <v>0.00007884</v>
      </c>
      <c s="139" r="Z27">
        <v>0</v>
      </c>
      <c s="139" r="AA27">
        <v>48</v>
      </c>
      <c s="139" r="AB27">
        <v>6</v>
      </c>
      <c t="s" s="139" r="AC27">
        <v>3566</v>
      </c>
      <c t="s" s="6" r="AD27">
        <v>3567</v>
      </c>
      <c t="s" s="238" r="AE27">
        <v>3564</v>
      </c>
      <c t="s" s="257" r="AF27">
        <v>3568</v>
      </c>
      <c t="s" s="18" r="AG27">
        <v>3569</v>
      </c>
      <c t="s" s="18" r="AH27">
        <v>3570</v>
      </c>
      <c t="s" s="18" r="AI27">
        <v>3571</v>
      </c>
      <c t="s" s="18" r="AJ27">
        <v>3572</v>
      </c>
      <c t="s" s="18" r="AK27">
        <v>3573</v>
      </c>
      <c t="s" s="300" r="AL27">
        <v>3574</v>
      </c>
      <c t="s" s="204" r="AM27">
        <v>3575</v>
      </c>
      <c s="259" r="AN27"/>
      <c s="232" r="AO27"/>
      <c s="109" r="AP27">
        <v>110</v>
      </c>
      <c t="s" s="67" r="AQ27">
        <v>3576</v>
      </c>
      <c s="139" r="AR27">
        <v>82</v>
      </c>
      <c t="s" s="59" r="AS27">
        <v>130</v>
      </c>
      <c s="356" r="AT27">
        <v>18</v>
      </c>
      <c s="18" r="AU27"/>
    </row>
    <row r="28">
      <c t="s" s="139" r="A28">
        <v>3530</v>
      </c>
      <c t="s" s="139" r="B28">
        <v>3577</v>
      </c>
      <c t="s" s="300" r="C28">
        <v>3565</v>
      </c>
      <c s="204" r="D28">
        <v>-2.9</v>
      </c>
      <c s="259" r="E28">
        <v>2.9</v>
      </c>
      <c s="139" r="F28">
        <v>5</v>
      </c>
      <c s="291" r="G28">
        <f>Q28*(6.25^2)</f>
        <v>43.7890625</v>
      </c>
      <c s="145" r="H28">
        <f>min((Q28*(F28^2)),((20^2)/Q28))</f>
        <v>28.025</v>
      </c>
      <c s="92" r="I28">
        <v>1</v>
      </c>
      <c s="283" r="J28"/>
      <c s="283" r="K28"/>
      <c s="283" r="L28">
        <v>0.7511</v>
      </c>
      <c s="283" r="M28"/>
      <c t="s" s="291" r="N28">
        <v>3509</v>
      </c>
      <c s="283" r="O28"/>
      <c s="283" r="P28"/>
      <c s="283" r="Q28">
        <v>1.121</v>
      </c>
      <c s="283" r="R28"/>
      <c s="283" r="S28">
        <v>49.22</v>
      </c>
      <c s="171" r="T28"/>
      <c s="375" r="U28">
        <v>5</v>
      </c>
      <c s="139" r="V28">
        <v>20</v>
      </c>
      <c s="139" r="W28">
        <v>0</v>
      </c>
      <c s="283" r="X28">
        <v>0.05878</v>
      </c>
      <c s="256" r="Y28">
        <v>0.00007884</v>
      </c>
      <c s="139" r="Z28">
        <v>0</v>
      </c>
      <c s="139" r="AA28">
        <v>50</v>
      </c>
      <c s="139" r="AB28">
        <v>6</v>
      </c>
      <c t="s" s="139" r="AC28">
        <v>3578</v>
      </c>
      <c t="s" s="6" r="AD28">
        <v>3579</v>
      </c>
      <c t="s" s="238" r="AE28">
        <v>3577</v>
      </c>
      <c t="s" s="257" r="AF28">
        <v>3580</v>
      </c>
      <c t="s" s="18" r="AG28">
        <v>3581</v>
      </c>
      <c t="s" s="18" r="AH28">
        <v>3582</v>
      </c>
      <c t="s" s="18" r="AI28">
        <v>3583</v>
      </c>
      <c t="s" s="18" r="AJ28">
        <v>3584</v>
      </c>
      <c t="s" s="18" r="AK28">
        <v>3585</v>
      </c>
      <c t="s" s="300" r="AL28">
        <v>3586</v>
      </c>
      <c t="s" s="204" r="AM28">
        <v>3575</v>
      </c>
      <c s="259" r="AN28"/>
      <c s="232" r="AO28"/>
      <c s="109" r="AP28">
        <v>110</v>
      </c>
      <c s="67" r="AQ28"/>
      <c s="139" r="AR28">
        <v>82</v>
      </c>
      <c t="s" s="59" r="AS28">
        <v>130</v>
      </c>
      <c s="356" r="AT28">
        <v>18</v>
      </c>
      <c s="18" r="AU28"/>
    </row>
    <row r="29">
      <c t="s" s="139" r="A29">
        <v>3530</v>
      </c>
      <c t="s" s="139" r="B29">
        <v>3587</v>
      </c>
      <c t="s" s="300" r="C29">
        <v>3532</v>
      </c>
      <c s="204" r="D29">
        <v>-0.5</v>
      </c>
      <c s="259" r="E29">
        <v>8</v>
      </c>
      <c s="139" r="F29">
        <v>10</v>
      </c>
      <c s="291" r="G29">
        <f>Q29*(15^2)</f>
        <v>219.825</v>
      </c>
      <c s="145" r="H29">
        <f>min((Q29*(F29^2)),((20^2)/Q29))</f>
        <v>97.7</v>
      </c>
      <c s="8" r="I29">
        <v>6.5</v>
      </c>
      <c s="283" r="J29"/>
      <c s="283" r="K29"/>
      <c s="283" r="L29">
        <v>5.3117</v>
      </c>
      <c s="283" r="M29"/>
      <c t="s" s="291" r="N29">
        <v>3509</v>
      </c>
      <c s="283" r="O29"/>
      <c s="283" r="P29"/>
      <c s="283" r="Q29">
        <v>0.977</v>
      </c>
      <c s="283" r="R29"/>
      <c s="283" r="S29">
        <v>37.47</v>
      </c>
      <c s="171" r="T29"/>
      <c s="375" r="U29">
        <v>0.25</v>
      </c>
      <c s="139" r="V29">
        <v>5</v>
      </c>
      <c s="139" r="W29">
        <v>0</v>
      </c>
      <c s="283" r="X29">
        <v>0.119057</v>
      </c>
      <c s="256" r="Y29">
        <v>0.000175402</v>
      </c>
      <c s="139" r="Z29">
        <v>0</v>
      </c>
      <c s="139" r="AA29">
        <v>29</v>
      </c>
      <c s="139" r="AB29">
        <v>6</v>
      </c>
      <c t="s" s="139" r="AC29">
        <v>3588</v>
      </c>
      <c t="s" s="6" r="AD29">
        <v>3589</v>
      </c>
      <c t="s" s="238" r="AE29">
        <v>3587</v>
      </c>
      <c t="s" s="257" r="AF29">
        <v>3590</v>
      </c>
      <c t="s" s="18" r="AG29">
        <v>3591</v>
      </c>
      <c t="s" s="18" r="AH29">
        <v>3592</v>
      </c>
      <c t="s" s="18" r="AI29">
        <v>3593</v>
      </c>
      <c t="s" s="18" r="AJ29">
        <v>3594</v>
      </c>
      <c t="s" s="18" r="AK29">
        <v>3595</v>
      </c>
      <c t="s" s="300" r="AL29">
        <v>3596</v>
      </c>
      <c t="s" s="204" r="AM29">
        <v>3542</v>
      </c>
      <c s="259" r="AN29">
        <v>7</v>
      </c>
      <c s="232" r="AO29">
        <v>0.91</v>
      </c>
      <c s="109" r="AP29">
        <v>19</v>
      </c>
      <c s="67" r="AQ29"/>
      <c s="139" r="AR29">
        <v>82</v>
      </c>
      <c t="s" s="59" r="AS29">
        <v>130</v>
      </c>
      <c s="356" r="AT29">
        <v>8</v>
      </c>
      <c s="18" r="AU29"/>
    </row>
    <row r="30">
      <c t="s" s="139" r="A30">
        <v>3530</v>
      </c>
      <c t="s" s="139" r="B30">
        <v>3597</v>
      </c>
      <c t="s" s="300" r="C30">
        <v>3532</v>
      </c>
      <c s="204" r="D30">
        <v>-0.5</v>
      </c>
      <c s="259" r="E30">
        <v>8</v>
      </c>
      <c s="139" r="F30">
        <v>10</v>
      </c>
      <c s="291" r="G30">
        <f>Q30*(15^2)</f>
        <v>219.375</v>
      </c>
      <c s="145" r="H30">
        <f>min((Q30*(F30^2)),((20^2)/Q30))</f>
        <v>97.5</v>
      </c>
      <c s="8" r="I30">
        <v>5.8</v>
      </c>
      <c s="283" r="J30"/>
      <c s="283" r="K30"/>
      <c s="283" r="L30">
        <f>-4.7024</f>
        <v>-4.7024</v>
      </c>
      <c s="283" r="M30"/>
      <c t="s" s="291" r="N30">
        <v>3363</v>
      </c>
      <c s="283" r="O30"/>
      <c s="283" r="P30"/>
      <c s="283" r="Q30">
        <v>0.975</v>
      </c>
      <c s="283" r="R30"/>
      <c s="283" r="S30">
        <v>37.42</v>
      </c>
      <c s="171" r="T30"/>
      <c s="375" r="U30">
        <v>0.25</v>
      </c>
      <c s="139" r="V30">
        <v>5</v>
      </c>
      <c s="139" r="W30">
        <v>0</v>
      </c>
      <c s="283" r="X30">
        <v>0.119057</v>
      </c>
      <c s="256" r="Y30">
        <v>0.000175402</v>
      </c>
      <c s="139" r="Z30">
        <v>0</v>
      </c>
      <c s="139" r="AA30">
        <v>30</v>
      </c>
      <c s="139" r="AB30">
        <v>6</v>
      </c>
      <c t="s" s="139" r="AC30">
        <v>3598</v>
      </c>
      <c t="s" s="6" r="AD30">
        <v>3599</v>
      </c>
      <c t="s" s="238" r="AE30">
        <v>3597</v>
      </c>
      <c t="s" s="257" r="AF30">
        <v>3600</v>
      </c>
      <c t="s" s="18" r="AG30">
        <v>3601</v>
      </c>
      <c t="s" s="18" r="AH30">
        <v>3602</v>
      </c>
      <c t="s" s="18" r="AI30">
        <v>3603</v>
      </c>
      <c t="s" s="18" r="AJ30">
        <v>3604</v>
      </c>
      <c t="s" s="18" r="AK30">
        <v>3605</v>
      </c>
      <c t="s" s="300" r="AL30">
        <v>3606</v>
      </c>
      <c t="s" s="204" r="AM30">
        <v>3542</v>
      </c>
      <c s="259" r="AN30">
        <v>6</v>
      </c>
      <c s="232" r="AO30">
        <v>0.91</v>
      </c>
      <c s="109" r="AP30">
        <v>19</v>
      </c>
      <c s="67" r="AQ30"/>
      <c s="139" r="AR30">
        <v>82</v>
      </c>
      <c t="s" s="59" r="AS30">
        <v>130</v>
      </c>
      <c s="356" r="AT30">
        <v>8</v>
      </c>
      <c s="18" r="AU30"/>
    </row>
    <row r="31">
      <c t="s" s="139" r="A31">
        <v>3607</v>
      </c>
      <c t="s" s="139" r="B31">
        <v>3608</v>
      </c>
      <c t="s" s="300" r="C31">
        <v>3565</v>
      </c>
      <c s="204" r="D31">
        <v>-2.9</v>
      </c>
      <c s="259" r="E31">
        <v>2.9</v>
      </c>
      <c s="139" r="F31">
        <v>5</v>
      </c>
      <c s="291" r="G31">
        <f>Q31*(6.25^2)</f>
        <v>44.296875</v>
      </c>
      <c s="145" r="H31">
        <f>min((Q31*(F31^2)),((20^2)/Q31))</f>
        <v>28.35</v>
      </c>
      <c s="92" r="I31">
        <v>1</v>
      </c>
      <c s="283" r="J31"/>
      <c s="283" r="K31"/>
      <c s="283" r="L31">
        <v>0.7062</v>
      </c>
      <c s="283" r="M31"/>
      <c t="s" s="291" r="N31">
        <v>3509</v>
      </c>
      <c s="283" r="O31"/>
      <c s="283" r="P31"/>
      <c s="283" r="Q31">
        <v>1.134</v>
      </c>
      <c s="283" r="R31"/>
      <c s="283" r="S31">
        <v>49.13</v>
      </c>
      <c s="171" r="T31"/>
      <c s="375" r="U31">
        <v>5</v>
      </c>
      <c s="139" r="V31">
        <v>20</v>
      </c>
      <c s="139" r="W31">
        <v>0</v>
      </c>
      <c s="283" r="X31">
        <v>0.05938</v>
      </c>
      <c s="256" r="Y31">
        <v>0.00006688</v>
      </c>
      <c s="139" r="Z31">
        <v>0</v>
      </c>
      <c s="139" r="AA31">
        <v>36</v>
      </c>
      <c s="139" r="AB31">
        <v>7</v>
      </c>
      <c t="s" s="139" r="AC31">
        <v>3609</v>
      </c>
      <c t="s" s="6" r="AD31">
        <v>3610</v>
      </c>
      <c t="s" s="238" r="AE31">
        <v>3608</v>
      </c>
      <c t="s" s="257" r="AF31">
        <v>3611</v>
      </c>
      <c t="s" s="18" r="AG31">
        <v>3612</v>
      </c>
      <c t="s" s="18" r="AH31">
        <v>3613</v>
      </c>
      <c t="s" s="18" r="AI31">
        <v>3614</v>
      </c>
      <c t="s" r="AJ31">
        <v>3615</v>
      </c>
      <c t="s" s="18" r="AK31">
        <v>3616</v>
      </c>
      <c t="s" s="300" r="AL31">
        <v>3617</v>
      </c>
      <c t="s" s="204" r="AM31">
        <v>3575</v>
      </c>
      <c s="259" r="AN31"/>
      <c s="232" r="AO31"/>
      <c s="109" r="AP31">
        <v>110</v>
      </c>
      <c s="67" r="AQ31"/>
      <c s="139" r="AR31">
        <v>83</v>
      </c>
      <c t="s" s="59" r="AS31">
        <v>130</v>
      </c>
      <c s="356" r="AT31">
        <v>18</v>
      </c>
      <c s="18" r="AU31"/>
    </row>
    <row r="32">
      <c t="s" s="139" r="A32">
        <v>3607</v>
      </c>
      <c t="s" s="139" r="B32">
        <v>3618</v>
      </c>
      <c t="s" s="300" r="C32">
        <v>3565</v>
      </c>
      <c s="204" r="D32">
        <v>-2.9</v>
      </c>
      <c s="259" r="E32">
        <v>2.9</v>
      </c>
      <c s="139" r="F32">
        <v>5</v>
      </c>
      <c s="291" r="G32">
        <f>Q32*(6.25^2)</f>
        <v>40.4296875</v>
      </c>
      <c s="145" r="H32">
        <f>min((Q32*(F32^2)),((20^2)/Q32))</f>
        <v>25.875</v>
      </c>
      <c s="92" r="I32">
        <v>1</v>
      </c>
      <c s="283" r="J32"/>
      <c s="283" r="K32"/>
      <c s="283" r="L32">
        <v>0.7304</v>
      </c>
      <c s="283" r="M32"/>
      <c t="s" s="291" r="N32">
        <v>3509</v>
      </c>
      <c s="283" r="O32"/>
      <c s="283" r="P32"/>
      <c s="283" r="Q32">
        <v>1.035</v>
      </c>
      <c s="283" r="R32"/>
      <c s="283" r="S32">
        <v>49.29</v>
      </c>
      <c s="171" r="T32"/>
      <c s="375" r="U32">
        <v>5</v>
      </c>
      <c s="139" r="V32">
        <v>20</v>
      </c>
      <c s="139" r="W32">
        <v>0</v>
      </c>
      <c s="283" r="X32">
        <v>0.05938</v>
      </c>
      <c s="256" r="Y32">
        <v>0.00006688</v>
      </c>
      <c s="139" r="Z32">
        <v>0</v>
      </c>
      <c s="139" r="AA32">
        <v>37</v>
      </c>
      <c s="139" r="AB32">
        <v>7</v>
      </c>
      <c t="s" s="139" r="AC32">
        <v>3619</v>
      </c>
      <c t="s" s="6" r="AD32">
        <v>3620</v>
      </c>
      <c t="s" s="238" r="AE32">
        <v>3618</v>
      </c>
      <c t="s" s="257" r="AF32">
        <v>3621</v>
      </c>
      <c t="s" s="18" r="AG32">
        <v>3622</v>
      </c>
      <c t="s" s="18" r="AH32">
        <v>3623</v>
      </c>
      <c t="s" s="18" r="AI32">
        <v>3624</v>
      </c>
      <c t="s" r="AJ32">
        <v>3625</v>
      </c>
      <c t="s" r="AK32">
        <v>3626</v>
      </c>
      <c t="s" s="300" r="AL32">
        <v>3627</v>
      </c>
      <c t="s" s="204" r="AM32">
        <v>3575</v>
      </c>
      <c s="259" r="AN32"/>
      <c s="232" r="AO32"/>
      <c s="109" r="AP32">
        <v>110</v>
      </c>
      <c s="67" r="AQ32"/>
      <c s="139" r="AR32">
        <v>83</v>
      </c>
      <c t="s" s="59" r="AS32">
        <v>130</v>
      </c>
      <c s="356" r="AT32">
        <v>18</v>
      </c>
      <c s="18" r="AU32"/>
    </row>
    <row r="33">
      <c t="s" s="139" r="A33">
        <v>3607</v>
      </c>
      <c t="s" s="139" r="B33">
        <v>3628</v>
      </c>
      <c t="s" s="300" r="C33">
        <v>3565</v>
      </c>
      <c s="204" r="D33">
        <v>-2.9</v>
      </c>
      <c s="259" r="E33">
        <v>2.9</v>
      </c>
      <c s="139" r="F33">
        <v>5</v>
      </c>
      <c s="291" r="G33">
        <f>Q33*(6.25^2)</f>
        <v>42.0703125</v>
      </c>
      <c s="145" r="H33">
        <f>min((Q33*(F33^2)),((20^2)/Q33))</f>
        <v>26.925</v>
      </c>
      <c s="92" r="I33">
        <v>1</v>
      </c>
      <c s="283" r="J33"/>
      <c s="283" r="K33"/>
      <c s="283" r="L33">
        <v>0.6972</v>
      </c>
      <c s="283" r="M33"/>
      <c t="s" s="291" r="N33">
        <v>3509</v>
      </c>
      <c s="283" r="O33"/>
      <c s="283" r="P33"/>
      <c s="283" r="Q33">
        <v>1.077</v>
      </c>
      <c s="283" r="R33"/>
      <c s="283" r="S33">
        <v>48.77</v>
      </c>
      <c s="171" r="T33"/>
      <c s="375" r="U33">
        <v>5</v>
      </c>
      <c s="139" r="V33">
        <v>20</v>
      </c>
      <c s="139" r="W33">
        <v>0</v>
      </c>
      <c s="283" r="X33">
        <v>0.05938</v>
      </c>
      <c s="256" r="Y33">
        <v>0.00006688</v>
      </c>
      <c s="139" r="Z33">
        <v>0</v>
      </c>
      <c s="139" r="AA33">
        <v>38</v>
      </c>
      <c s="139" r="AB33">
        <v>7</v>
      </c>
      <c t="s" s="139" r="AC33">
        <v>3629</v>
      </c>
      <c t="s" s="6" r="AD33">
        <v>3630</v>
      </c>
      <c t="s" s="238" r="AE33">
        <v>3628</v>
      </c>
      <c t="s" s="257" r="AF33">
        <v>3631</v>
      </c>
      <c t="s" s="18" r="AG33">
        <v>3632</v>
      </c>
      <c t="s" s="18" r="AH33">
        <v>3633</v>
      </c>
      <c t="s" s="18" r="AI33">
        <v>3634</v>
      </c>
      <c t="s" s="18" r="AJ33">
        <v>3635</v>
      </c>
      <c t="s" r="AK33">
        <v>3636</v>
      </c>
      <c t="s" s="300" r="AL33">
        <v>3637</v>
      </c>
      <c t="s" s="204" r="AM33">
        <v>3575</v>
      </c>
      <c s="259" r="AN33"/>
      <c s="232" r="AO33"/>
      <c s="109" r="AP33">
        <v>110</v>
      </c>
      <c s="67" r="AQ33"/>
      <c s="139" r="AR33">
        <v>84</v>
      </c>
      <c t="s" s="59" r="AS33">
        <v>130</v>
      </c>
      <c s="356" r="AT33">
        <v>18</v>
      </c>
      <c s="18" r="AU33"/>
    </row>
    <row r="34">
      <c t="s" s="139" r="A34">
        <v>3607</v>
      </c>
      <c t="s" s="139" r="B34">
        <v>3638</v>
      </c>
      <c t="s" s="300" r="C34">
        <v>3565</v>
      </c>
      <c s="204" r="D34">
        <v>-2.9</v>
      </c>
      <c s="259" r="E34">
        <v>2.9</v>
      </c>
      <c s="139" r="F34">
        <v>5</v>
      </c>
      <c s="291" r="G34">
        <f>Q34*(6.25^2)</f>
        <v>44.453125</v>
      </c>
      <c s="145" r="H34">
        <f>min((Q34*(F34^2)),((20^2)/Q34))</f>
        <v>28.45</v>
      </c>
      <c s="92" r="I34">
        <v>1</v>
      </c>
      <c s="283" r="J34"/>
      <c s="283" r="K34"/>
      <c s="283" r="L34">
        <v>0.7336</v>
      </c>
      <c s="283" r="M34"/>
      <c t="s" s="291" r="N34">
        <v>3509</v>
      </c>
      <c s="283" r="O34"/>
      <c s="283" r="P34"/>
      <c s="283" r="Q34">
        <v>1.138</v>
      </c>
      <c s="283" r="R34"/>
      <c s="283" r="S34">
        <v>48.67</v>
      </c>
      <c s="171" r="T34"/>
      <c s="375" r="U34">
        <v>5</v>
      </c>
      <c s="139" r="V34">
        <v>20</v>
      </c>
      <c s="139" r="W34">
        <v>0</v>
      </c>
      <c s="283" r="X34">
        <v>0.05938</v>
      </c>
      <c s="256" r="Y34">
        <v>0.00006688</v>
      </c>
      <c s="139" r="Z34">
        <v>0</v>
      </c>
      <c s="139" r="AA34">
        <v>39</v>
      </c>
      <c s="139" r="AB34">
        <v>7</v>
      </c>
      <c t="s" s="139" r="AC34">
        <v>3639</v>
      </c>
      <c t="s" s="6" r="AD34">
        <v>3640</v>
      </c>
      <c t="s" s="238" r="AE34">
        <v>3638</v>
      </c>
      <c t="s" s="257" r="AF34">
        <v>3641</v>
      </c>
      <c t="s" s="18" r="AG34">
        <v>3642</v>
      </c>
      <c t="s" s="18" r="AH34">
        <v>3643</v>
      </c>
      <c t="s" s="18" r="AI34">
        <v>3644</v>
      </c>
      <c t="s" r="AJ34">
        <v>3645</v>
      </c>
      <c t="s" r="AK34">
        <v>3646</v>
      </c>
      <c t="s" s="300" r="AL34">
        <v>3647</v>
      </c>
      <c t="s" s="204" r="AM34">
        <v>3575</v>
      </c>
      <c s="259" r="AN34"/>
      <c s="232" r="AO34"/>
      <c s="109" r="AP34">
        <v>110</v>
      </c>
      <c s="67" r="AQ34"/>
      <c s="139" r="AR34">
        <v>84</v>
      </c>
      <c t="s" s="59" r="AS34">
        <v>130</v>
      </c>
      <c s="356" r="AT34">
        <v>18</v>
      </c>
      <c s="18" r="AU34"/>
    </row>
    <row r="35">
      <c t="s" s="139" r="A35">
        <v>3648</v>
      </c>
      <c t="s" s="139" r="B35">
        <v>3649</v>
      </c>
      <c t="s" s="300" r="C35">
        <v>3565</v>
      </c>
      <c s="204" r="D35">
        <v>-2.9</v>
      </c>
      <c s="259" r="E35">
        <v>2.9</v>
      </c>
      <c s="139" r="F35">
        <v>5</v>
      </c>
      <c s="291" r="G35">
        <f>Q35*(6.25^2)</f>
        <v>35.5078125</v>
      </c>
      <c s="145" r="H35">
        <f>min((Q35*(F35^2)),((22.4^2)/Q35))</f>
        <v>22.725</v>
      </c>
      <c s="92" r="I35">
        <v>1</v>
      </c>
      <c s="283" r="J35"/>
      <c s="283" r="K35"/>
      <c s="283" r="L35">
        <v>0.7534</v>
      </c>
      <c s="283" r="M35"/>
      <c t="s" s="291" r="N35">
        <v>3509</v>
      </c>
      <c s="283" r="O35"/>
      <c s="283" r="P35"/>
      <c s="283" r="Q35">
        <v>0.909</v>
      </c>
      <c s="283" r="R35"/>
      <c s="283" r="S35">
        <v>48.42</v>
      </c>
      <c s="171" r="T35"/>
      <c s="375" r="U35">
        <v>5</v>
      </c>
      <c s="139" r="V35">
        <v>20</v>
      </c>
      <c s="139" r="W35">
        <v>0</v>
      </c>
      <c s="283" r="X35">
        <v>0.05938</v>
      </c>
      <c s="256" r="Y35">
        <v>0.00006688</v>
      </c>
      <c s="139" r="Z35">
        <v>0</v>
      </c>
      <c s="139" r="AA35">
        <v>45</v>
      </c>
      <c s="139" r="AB35">
        <v>8</v>
      </c>
      <c t="s" s="139" r="AC35">
        <v>3650</v>
      </c>
      <c t="s" s="6" r="AD35">
        <v>3651</v>
      </c>
      <c t="s" s="238" r="AE35">
        <v>3649</v>
      </c>
      <c t="s" s="257" r="AF35">
        <v>3652</v>
      </c>
      <c t="s" s="18" r="AG35">
        <v>3653</v>
      </c>
      <c t="s" s="18" r="AH35">
        <v>3654</v>
      </c>
      <c t="s" s="18" r="AI35">
        <v>3655</v>
      </c>
      <c t="s" r="AJ35">
        <v>3656</v>
      </c>
      <c t="s" r="AK35">
        <v>3657</v>
      </c>
      <c t="s" s="300" r="AL35">
        <v>3658</v>
      </c>
      <c t="s" s="204" r="AM35">
        <v>3575</v>
      </c>
      <c s="259" r="AN35"/>
      <c s="232" r="AO35"/>
      <c s="109" r="AP35">
        <v>110</v>
      </c>
      <c s="67" r="AQ35"/>
      <c s="139" r="AR35">
        <v>87</v>
      </c>
      <c t="s" s="59" r="AS35">
        <v>130</v>
      </c>
      <c s="356" r="AT35">
        <v>25</v>
      </c>
      <c s="18" r="AU35"/>
    </row>
    <row r="36">
      <c t="s" s="139" r="A36">
        <v>3648</v>
      </c>
      <c t="s" s="139" r="B36">
        <v>3659</v>
      </c>
      <c t="s" s="300" r="C36">
        <v>3565</v>
      </c>
      <c s="204" r="D36">
        <v>-2.9</v>
      </c>
      <c s="259" r="E36">
        <v>2.9</v>
      </c>
      <c s="139" r="F36">
        <v>5</v>
      </c>
      <c s="291" r="G36">
        <f>Q36*(6.25^2)</f>
        <v>34.765625</v>
      </c>
      <c s="145" r="H36">
        <f>min((Q36*(F36^2)),((22.4^2)/Q36))</f>
        <v>22.25</v>
      </c>
      <c s="92" r="I36">
        <v>1</v>
      </c>
      <c s="283" r="J36"/>
      <c s="283" r="K36"/>
      <c s="283" r="L36">
        <v>0.7363</v>
      </c>
      <c s="283" r="M36"/>
      <c t="s" s="291" r="N36">
        <v>3509</v>
      </c>
      <c s="283" r="O36"/>
      <c s="283" r="P36"/>
      <c s="283" r="Q36">
        <v>0.89</v>
      </c>
      <c s="283" r="R36"/>
      <c s="283" r="S36">
        <v>48.73</v>
      </c>
      <c s="171" r="T36"/>
      <c s="375" r="U36">
        <v>5</v>
      </c>
      <c s="139" r="V36">
        <v>20</v>
      </c>
      <c s="139" r="W36">
        <v>0</v>
      </c>
      <c s="283" r="X36">
        <v>0.05938</v>
      </c>
      <c s="256" r="Y36">
        <v>0.00006688</v>
      </c>
      <c s="139" r="Z36">
        <v>0</v>
      </c>
      <c s="139" r="AA36">
        <v>47</v>
      </c>
      <c s="139" r="AB36">
        <v>8</v>
      </c>
      <c t="s" s="139" r="AC36">
        <v>3660</v>
      </c>
      <c t="s" s="6" r="AD36">
        <v>3661</v>
      </c>
      <c t="s" s="238" r="AE36">
        <v>3659</v>
      </c>
      <c t="s" s="257" r="AF36">
        <v>3662</v>
      </c>
      <c t="s" s="18" r="AG36">
        <v>3663</v>
      </c>
      <c t="s" s="18" r="AH36">
        <v>3664</v>
      </c>
      <c t="s" s="18" r="AI36">
        <v>3665</v>
      </c>
      <c t="s" r="AJ36">
        <v>3666</v>
      </c>
      <c t="s" r="AK36">
        <v>3667</v>
      </c>
      <c t="s" s="300" r="AL36">
        <v>3668</v>
      </c>
      <c t="s" s="204" r="AM36">
        <v>3575</v>
      </c>
      <c s="259" r="AN36"/>
      <c s="232" r="AO36"/>
      <c s="109" r="AP36">
        <v>110</v>
      </c>
      <c s="67" r="AQ36"/>
      <c s="139" r="AR36">
        <v>87</v>
      </c>
      <c t="s" s="59" r="AS36">
        <v>130</v>
      </c>
      <c s="356" r="AT36">
        <v>25</v>
      </c>
      <c s="18" r="AU36"/>
    </row>
    <row r="37">
      <c t="s" s="139" r="A37">
        <v>3648</v>
      </c>
      <c t="s" s="139" r="B37">
        <v>3669</v>
      </c>
      <c t="s" s="300" r="C37">
        <v>3565</v>
      </c>
      <c s="204" r="D37">
        <v>-2.9</v>
      </c>
      <c s="259" r="E37">
        <v>2.9</v>
      </c>
      <c s="139" r="F37">
        <v>5</v>
      </c>
      <c s="291" r="G37">
        <f>Q37*(6.25^2)</f>
        <v>34.9609375</v>
      </c>
      <c s="145" r="H37">
        <f>min((Q37*(F37^2)),((22.4^2)/Q37))</f>
        <v>22.375</v>
      </c>
      <c s="92" r="I37">
        <v>1</v>
      </c>
      <c s="283" r="J37"/>
      <c s="283" r="K37"/>
      <c s="283" r="L37">
        <v>0.728</v>
      </c>
      <c s="283" r="M37"/>
      <c t="s" s="291" r="N37">
        <v>3509</v>
      </c>
      <c s="283" r="O37"/>
      <c s="283" r="P37"/>
      <c s="283" r="Q37">
        <v>0.895</v>
      </c>
      <c s="283" r="R37"/>
      <c s="283" r="S37">
        <v>47.06</v>
      </c>
      <c s="171" r="T37"/>
      <c s="375" r="U37">
        <v>5</v>
      </c>
      <c s="139" r="V37">
        <v>20</v>
      </c>
      <c s="139" r="W37">
        <v>0</v>
      </c>
      <c s="283" r="X37">
        <v>0.05938</v>
      </c>
      <c s="256" r="Y37">
        <v>0.00006688</v>
      </c>
      <c s="139" r="Z37">
        <v>0</v>
      </c>
      <c s="139" r="AA37">
        <v>61</v>
      </c>
      <c s="139" r="AB37">
        <v>8</v>
      </c>
      <c t="s" s="139" r="AC37">
        <v>3670</v>
      </c>
      <c t="s" s="6" r="AD37">
        <v>3671</v>
      </c>
      <c t="s" s="238" r="AE37">
        <v>3669</v>
      </c>
      <c t="s" s="257" r="AF37">
        <v>3672</v>
      </c>
      <c t="s" s="18" r="AG37">
        <v>3673</v>
      </c>
      <c t="s" s="18" r="AH37">
        <v>3674</v>
      </c>
      <c t="s" s="18" r="AI37">
        <v>3675</v>
      </c>
      <c t="s" r="AJ37">
        <v>3676</v>
      </c>
      <c t="s" r="AK37">
        <v>3677</v>
      </c>
      <c t="s" s="300" r="AL37">
        <v>3678</v>
      </c>
      <c t="s" s="204" r="AM37">
        <v>3575</v>
      </c>
      <c s="259" r="AN37"/>
      <c s="232" r="AO37"/>
      <c s="109" r="AP37">
        <v>110</v>
      </c>
      <c t="s" s="67" r="AQ37">
        <v>3679</v>
      </c>
      <c s="139" r="AR37">
        <v>87</v>
      </c>
      <c t="s" s="59" r="AS37">
        <v>130</v>
      </c>
      <c s="356" r="AT37">
        <v>25</v>
      </c>
      <c s="18" r="AU37"/>
    </row>
    <row r="38">
      <c t="s" s="139" r="A38">
        <v>3648</v>
      </c>
      <c t="s" s="139" r="B38">
        <v>3680</v>
      </c>
      <c t="s" s="300" r="C38">
        <v>3681</v>
      </c>
      <c s="204" r="D38">
        <v>-1</v>
      </c>
      <c s="259" r="E38">
        <v>10</v>
      </c>
      <c s="139" r="F38">
        <v>13</v>
      </c>
      <c s="291" r="G38">
        <f> min((Q38*(15^2)),((36^2)/Q38))</f>
        <v>439.65</v>
      </c>
      <c s="145" r="H38">
        <f>min((Q38*(F38^2)),((22.4^2)/Q38))</f>
        <v>256.786079836233</v>
      </c>
      <c s="8" r="I38">
        <v>9.801</v>
      </c>
      <c s="283" r="J38">
        <v>10.087</v>
      </c>
      <c s="283" r="K38">
        <v>20.322</v>
      </c>
      <c s="283" r="L38">
        <v>19.28</v>
      </c>
      <c s="283" r="M38"/>
      <c t="s" s="291" r="N38">
        <v>3509</v>
      </c>
      <c s="283" r="O38"/>
      <c s="283" r="P38"/>
      <c s="283" r="Q38">
        <v>1.954</v>
      </c>
      <c s="283" r="R38"/>
      <c s="283" r="S38">
        <v>62.71</v>
      </c>
      <c s="171" r="T38"/>
      <c s="375" r="U38">
        <v>0.25</v>
      </c>
      <c s="139" r="V38">
        <v>5</v>
      </c>
      <c s="139" r="W38">
        <v>3</v>
      </c>
      <c s="283" r="X38">
        <v>0.2262</v>
      </c>
      <c s="256" r="Y38">
        <v>0.0003628</v>
      </c>
      <c s="139" r="Z38">
        <v>0</v>
      </c>
      <c s="139" r="AA38">
        <v>27</v>
      </c>
      <c s="139" r="AB38">
        <v>8</v>
      </c>
      <c t="s" s="139" r="AC38">
        <v>3682</v>
      </c>
      <c t="s" s="6" r="AD38">
        <v>3683</v>
      </c>
      <c t="s" s="238" r="AE38">
        <v>3680</v>
      </c>
      <c t="s" s="257" r="AF38">
        <v>3684</v>
      </c>
      <c t="s" s="18" r="AG38">
        <v>3685</v>
      </c>
      <c t="s" s="18" r="AH38">
        <v>3686</v>
      </c>
      <c t="s" s="18" r="AI38">
        <v>3687</v>
      </c>
      <c t="s" s="18" r="AJ38">
        <v>3688</v>
      </c>
      <c t="s" s="18" r="AK38">
        <v>3689</v>
      </c>
      <c t="s" s="300" r="AL38">
        <v>3690</v>
      </c>
      <c s="204" r="AM38"/>
      <c s="259" r="AN38">
        <v>20.5</v>
      </c>
      <c t="s" s="232" r="AO38">
        <v>3691</v>
      </c>
      <c s="109" r="AP38">
        <v>110</v>
      </c>
      <c t="s" s="67" r="AQ38">
        <v>3692</v>
      </c>
      <c s="139" r="AR38">
        <v>87</v>
      </c>
      <c t="s" s="59" r="AS38">
        <v>130</v>
      </c>
      <c s="356" r="AT38">
        <v>25</v>
      </c>
      <c s="18" r="AU38"/>
    </row>
    <row r="39">
      <c t="s" s="139" r="A39">
        <v>3693</v>
      </c>
      <c t="s" s="139" r="B39">
        <v>3694</v>
      </c>
      <c t="s" s="300" r="C39">
        <v>3532</v>
      </c>
      <c s="204" r="D39">
        <v>-0.5</v>
      </c>
      <c s="259" r="E39">
        <v>8</v>
      </c>
      <c s="139" r="F39">
        <v>10</v>
      </c>
      <c s="291" r="G39">
        <f>Q39*(15^2)</f>
        <v>189.9</v>
      </c>
      <c s="145" r="H39">
        <f>min((Q39*(F39^2)),((20^2)/Q39))</f>
        <v>84.4</v>
      </c>
      <c s="8" r="I39">
        <v>6.51</v>
      </c>
      <c s="283" r="J39">
        <v>6.638</v>
      </c>
      <c s="283" r="K39">
        <v>6.458</v>
      </c>
      <c s="283" r="L39">
        <v>5.568</v>
      </c>
      <c s="283" r="M39"/>
      <c t="s" s="291" r="N39">
        <v>3509</v>
      </c>
      <c s="283" r="O39"/>
      <c s="283" r="P39"/>
      <c s="283" r="Q39">
        <v>0.844</v>
      </c>
      <c s="283" r="R39"/>
      <c s="283" r="S39">
        <v>37.43</v>
      </c>
      <c s="171" r="T39"/>
      <c s="375" r="U39">
        <v>0.25</v>
      </c>
      <c s="139" r="V39">
        <v>5</v>
      </c>
      <c s="139" r="W39">
        <v>0</v>
      </c>
      <c s="283" r="X39">
        <v>0.12</v>
      </c>
      <c s="256" r="Y39">
        <v>0.000159</v>
      </c>
      <c s="139" r="Z39">
        <v>0</v>
      </c>
      <c s="139" r="AA39">
        <v>21</v>
      </c>
      <c s="139" r="AB39">
        <v>9</v>
      </c>
      <c t="s" s="139" r="AC39">
        <v>3695</v>
      </c>
      <c t="s" s="6" r="AD39">
        <v>3696</v>
      </c>
      <c t="s" s="238" r="AE39">
        <v>3694</v>
      </c>
      <c t="s" s="257" r="AF39">
        <v>1627</v>
      </c>
      <c t="s" s="18" r="AG39">
        <v>1631</v>
      </c>
      <c t="s" s="18" r="AH39">
        <v>1635</v>
      </c>
      <c t="s" s="18" r="AI39">
        <v>3697</v>
      </c>
      <c t="s" s="18" r="AJ39">
        <v>1645</v>
      </c>
      <c t="s" s="18" r="AK39">
        <v>1644</v>
      </c>
      <c t="s" s="300" r="AL39">
        <v>3698</v>
      </c>
      <c t="s" s="204" r="AM39">
        <v>3542</v>
      </c>
      <c s="259" r="AN39"/>
      <c s="232" r="AO39">
        <v>0.91</v>
      </c>
      <c s="109" r="AP39">
        <v>19</v>
      </c>
      <c s="67" r="AQ39"/>
      <c s="139" r="AR39">
        <v>85</v>
      </c>
      <c t="s" s="59" r="AS39">
        <v>130</v>
      </c>
      <c s="356" r="AT39">
        <v>25</v>
      </c>
      <c s="18" r="AU39"/>
    </row>
    <row r="40">
      <c t="s" s="139" r="A40">
        <v>3693</v>
      </c>
      <c t="s" s="139" r="B40">
        <v>3699</v>
      </c>
      <c t="s" s="300" r="C40">
        <v>3532</v>
      </c>
      <c s="204" r="D40">
        <v>-0.5</v>
      </c>
      <c s="259" r="E40">
        <v>8</v>
      </c>
      <c s="139" r="F40">
        <v>10</v>
      </c>
      <c s="291" r="G40">
        <f>Q40*(15^2)</f>
        <v>189.9</v>
      </c>
      <c s="145" r="H40">
        <f>min((Q40*(F40^2)),((20^2)/Q40))</f>
        <v>84.4</v>
      </c>
      <c s="8" r="I40">
        <v>5.659</v>
      </c>
      <c s="283" r="J40">
        <v>5.562</v>
      </c>
      <c s="283" r="K40">
        <v>5.181</v>
      </c>
      <c s="283" r="L40">
        <v>-4.5727</v>
      </c>
      <c s="283" r="M40"/>
      <c t="s" s="291" r="N40">
        <v>3363</v>
      </c>
      <c s="283" r="O40"/>
      <c s="283" r="P40"/>
      <c s="283" r="Q40">
        <v>0.844</v>
      </c>
      <c s="283" r="R40"/>
      <c s="283" r="S40">
        <v>37.55</v>
      </c>
      <c s="171" r="T40"/>
      <c s="375" r="U40">
        <v>0.25</v>
      </c>
      <c s="139" r="V40">
        <v>5</v>
      </c>
      <c s="139" r="W40">
        <v>0</v>
      </c>
      <c s="283" r="X40">
        <v>0.12</v>
      </c>
      <c s="256" r="Y40">
        <v>0.000159</v>
      </c>
      <c s="139" r="Z40">
        <v>0</v>
      </c>
      <c s="139" r="AA40">
        <v>24</v>
      </c>
      <c s="139" r="AB40">
        <v>9</v>
      </c>
      <c t="s" s="139" r="AC40">
        <v>3700</v>
      </c>
      <c t="s" s="6" r="AD40">
        <v>3701</v>
      </c>
      <c t="s" s="238" r="AE40">
        <v>3699</v>
      </c>
      <c t="s" s="257" r="AF40">
        <v>1628</v>
      </c>
      <c t="s" s="18" r="AG40">
        <v>1632</v>
      </c>
      <c t="s" s="18" r="AH40">
        <v>1636</v>
      </c>
      <c t="s" s="18" r="AI40">
        <v>3702</v>
      </c>
      <c t="s" s="18" r="AJ40">
        <v>1647</v>
      </c>
      <c t="s" s="18" r="AK40">
        <v>1646</v>
      </c>
      <c t="s" s="300" r="AL40">
        <v>3703</v>
      </c>
      <c t="s" s="204" r="AM40">
        <v>3542</v>
      </c>
      <c s="259" r="AN40"/>
      <c s="232" r="AO40">
        <v>0.91</v>
      </c>
      <c s="109" r="AP40">
        <v>19</v>
      </c>
      <c s="67" r="AQ40"/>
      <c s="139" r="AR40">
        <v>85</v>
      </c>
      <c t="s" s="59" r="AS40">
        <v>130</v>
      </c>
      <c s="356" r="AT40">
        <v>25</v>
      </c>
      <c s="18" r="AU40"/>
    </row>
    <row r="41">
      <c t="s" s="139" r="A41">
        <v>3693</v>
      </c>
      <c t="s" s="139" r="B41">
        <v>3704</v>
      </c>
      <c t="s" s="300" r="C41">
        <v>3532</v>
      </c>
      <c s="204" r="D41">
        <v>-0.5</v>
      </c>
      <c s="259" r="E41">
        <v>8</v>
      </c>
      <c s="139" r="F41">
        <v>10</v>
      </c>
      <c s="291" r="G41">
        <f>Q41*(15^2)</f>
        <v>185.175</v>
      </c>
      <c s="145" r="H41">
        <f>min((Q41*(F41^2)),((20^2)/Q41))</f>
        <v>82.3</v>
      </c>
      <c s="8" r="I41">
        <v>4.346</v>
      </c>
      <c s="283" r="J41">
        <v>4.384</v>
      </c>
      <c s="283" r="K41">
        <v>4.179</v>
      </c>
      <c s="283" r="L41">
        <v>3.5664</v>
      </c>
      <c s="283" r="M41"/>
      <c t="s" s="291" r="N41">
        <v>3509</v>
      </c>
      <c s="283" r="O41"/>
      <c s="283" r="P41"/>
      <c s="283" r="Q41">
        <v>0.823</v>
      </c>
      <c s="283" r="R41"/>
      <c s="283" r="S41">
        <v>37.29</v>
      </c>
      <c s="171" r="T41"/>
      <c s="375" r="U41">
        <v>0.25</v>
      </c>
      <c s="139" r="V41">
        <v>5</v>
      </c>
      <c s="139" r="W41">
        <v>0</v>
      </c>
      <c s="283" r="X41">
        <v>0.12</v>
      </c>
      <c s="256" r="Y41">
        <v>0.000159</v>
      </c>
      <c s="139" r="Z41">
        <v>0</v>
      </c>
      <c s="139" r="AA41">
        <v>25</v>
      </c>
      <c s="139" r="AB41">
        <v>9</v>
      </c>
      <c t="s" s="139" r="AC41">
        <v>3705</v>
      </c>
      <c t="s" s="6" r="AD41">
        <v>3706</v>
      </c>
      <c t="s" s="238" r="AE41">
        <v>3704</v>
      </c>
      <c t="s" s="257" r="AF41">
        <v>1629</v>
      </c>
      <c t="s" s="18" r="AG41">
        <v>1633</v>
      </c>
      <c t="s" s="18" r="AH41">
        <v>1637</v>
      </c>
      <c t="s" s="18" r="AI41">
        <v>3707</v>
      </c>
      <c t="s" s="18" r="AJ41">
        <v>1649</v>
      </c>
      <c t="s" s="18" r="AK41">
        <v>1648</v>
      </c>
      <c t="s" s="300" r="AL41">
        <v>3708</v>
      </c>
      <c t="s" s="204" r="AM41">
        <v>3542</v>
      </c>
      <c s="259" r="AN41"/>
      <c s="232" r="AO41">
        <v>0.91</v>
      </c>
      <c s="109" r="AP41">
        <v>19</v>
      </c>
      <c t="s" s="298" r="AQ41">
        <v>3709</v>
      </c>
      <c s="139" r="AR41">
        <v>85</v>
      </c>
      <c t="s" s="59" r="AS41">
        <v>130</v>
      </c>
      <c s="356" r="AT41">
        <v>25</v>
      </c>
      <c s="18" r="AU41"/>
    </row>
    <row r="42">
      <c t="s" s="139" r="A42">
        <v>3693</v>
      </c>
      <c t="s" s="139" r="B42">
        <v>3710</v>
      </c>
      <c t="s" s="300" r="C42">
        <v>3532</v>
      </c>
      <c s="204" r="D42">
        <v>-0.5</v>
      </c>
      <c s="259" r="E42">
        <v>8</v>
      </c>
      <c s="139" r="F42">
        <v>10</v>
      </c>
      <c s="291" r="G42">
        <f>Q42*(15^2)</f>
        <v>184.05</v>
      </c>
      <c s="145" r="H42">
        <f>min((Q42*(F42^2)),((20^2)/Q42))</f>
        <v>81.8</v>
      </c>
      <c s="8" r="I42">
        <v>3.465</v>
      </c>
      <c s="283" r="J42">
        <v>3.565</v>
      </c>
      <c s="283" r="K42">
        <v>3.359</v>
      </c>
      <c s="283" r="L42">
        <f>-2.8928</f>
        <v>-2.8928</v>
      </c>
      <c s="283" r="M42"/>
      <c t="s" s="291" r="N42">
        <v>3363</v>
      </c>
      <c s="283" r="O42"/>
      <c s="283" r="P42"/>
      <c s="283" r="Q42">
        <v>0.818</v>
      </c>
      <c s="283" r="R42"/>
      <c s="283" r="S42">
        <v>37.45</v>
      </c>
      <c s="171" r="T42"/>
      <c s="375" r="U42">
        <v>0.25</v>
      </c>
      <c s="139" r="V42">
        <v>5</v>
      </c>
      <c s="139" r="W42">
        <v>0</v>
      </c>
      <c s="283" r="X42">
        <v>0.12</v>
      </c>
      <c s="256" r="Y42">
        <v>0.000159</v>
      </c>
      <c s="139" r="Z42">
        <v>0</v>
      </c>
      <c s="139" r="AA42">
        <v>31</v>
      </c>
      <c s="139" r="AB42">
        <v>9</v>
      </c>
      <c t="s" s="139" r="AC42">
        <v>3711</v>
      </c>
      <c t="s" s="6" r="AD42">
        <v>3712</v>
      </c>
      <c t="s" s="238" r="AE42">
        <v>3710</v>
      </c>
      <c t="s" s="257" r="AF42">
        <v>3713</v>
      </c>
      <c t="s" s="18" r="AG42">
        <v>3714</v>
      </c>
      <c t="s" s="18" r="AH42">
        <v>3715</v>
      </c>
      <c t="s" s="18" r="AI42">
        <v>3716</v>
      </c>
      <c t="s" s="18" r="AJ42">
        <v>3717</v>
      </c>
      <c t="s" s="18" r="AK42">
        <v>3718</v>
      </c>
      <c t="s" s="300" r="AL42">
        <v>3719</v>
      </c>
      <c t="s" s="204" r="AM42">
        <v>3542</v>
      </c>
      <c s="259" r="AN42"/>
      <c s="232" r="AO42">
        <v>0.91</v>
      </c>
      <c s="109" r="AP42">
        <v>19</v>
      </c>
      <c t="s" s="67" r="AQ42">
        <v>3720</v>
      </c>
      <c s="139" r="AR42">
        <v>86</v>
      </c>
      <c t="s" s="59" r="AS42">
        <v>130</v>
      </c>
      <c s="356" r="AT42">
        <v>25</v>
      </c>
      <c s="18" r="AU42"/>
    </row>
    <row r="43">
      <c t="s" s="139" r="A43">
        <v>3721</v>
      </c>
      <c t="s" s="139" r="B43">
        <v>3722</v>
      </c>
      <c t="s" s="300" r="C43">
        <v>3565</v>
      </c>
      <c s="204" r="D43">
        <v>-6</v>
      </c>
      <c s="259" r="E43">
        <v>6</v>
      </c>
      <c s="139" r="F43">
        <v>10</v>
      </c>
      <c s="291" r="G43">
        <f>Q43*(6.25^2)</f>
        <v>192.578125</v>
      </c>
      <c s="145" r="H43">
        <f>min((Q43*(F43^2)),((22.4^2)/Q43))</f>
        <v>101.776876267748</v>
      </c>
      <c s="92" r="I43">
        <v>1</v>
      </c>
      <c s="283" r="J43"/>
      <c s="283" r="K43"/>
      <c s="283" r="L43">
        <v>0.8094</v>
      </c>
      <c s="283" r="M43"/>
      <c t="s" s="291" r="N43">
        <v>3509</v>
      </c>
      <c s="283" r="O43"/>
      <c s="283" r="P43"/>
      <c s="283" r="Q43">
        <v>4.93</v>
      </c>
      <c s="283" r="R43">
        <v>4.698</v>
      </c>
      <c s="283" r="S43">
        <v>824.2</v>
      </c>
      <c s="171" r="T43">
        <v>823.8</v>
      </c>
      <c s="375" r="U43">
        <v>5</v>
      </c>
      <c s="139" r="V43">
        <v>20</v>
      </c>
      <c s="139" r="W43">
        <v>0</v>
      </c>
      <c s="283" r="X43">
        <v>0.095</v>
      </c>
      <c s="256" r="Y43">
        <v>0.00003</v>
      </c>
      <c s="139" r="Z43">
        <v>0</v>
      </c>
      <c s="139" r="AA43">
        <v>36</v>
      </c>
      <c s="139" r="AB43">
        <v>10</v>
      </c>
      <c t="s" s="139" r="AC43">
        <v>3723</v>
      </c>
      <c t="s" s="6" r="AD43">
        <v>3724</v>
      </c>
      <c t="s" s="238" r="AE43">
        <v>3722</v>
      </c>
      <c t="s" s="257" r="AF43">
        <v>3725</v>
      </c>
      <c t="s" r="AG43">
        <v>3726</v>
      </c>
      <c t="s" r="AH43">
        <v>3727</v>
      </c>
      <c t="s" r="AI43">
        <v>3728</v>
      </c>
      <c t="s" r="AJ43">
        <v>3729</v>
      </c>
      <c t="s" s="18" r="AK43">
        <v>3730</v>
      </c>
      <c t="s" s="300" r="AL43">
        <v>3731</v>
      </c>
      <c t="s" s="204" r="AM43">
        <v>3732</v>
      </c>
      <c s="259" r="AN43"/>
      <c s="232" r="AO43"/>
      <c s="109" r="AP43">
        <v>244</v>
      </c>
      <c t="s" s="67" r="AQ43">
        <v>3733</v>
      </c>
      <c s="139" r="AR43">
        <v>364</v>
      </c>
      <c t="s" s="117" r="AS43">
        <v>165</v>
      </c>
      <c s="356" r="AT43">
        <v>8</v>
      </c>
      <c s="18" r="AU43"/>
    </row>
    <row r="44">
      <c t="s" s="139" r="A44">
        <v>3721</v>
      </c>
      <c t="s" s="139" r="B44">
        <v>3734</v>
      </c>
      <c t="s" s="300" r="C44">
        <v>3565</v>
      </c>
      <c s="204" r="D44">
        <v>-6</v>
      </c>
      <c s="259" r="E44">
        <v>6</v>
      </c>
      <c s="139" r="F44">
        <v>10</v>
      </c>
      <c s="291" r="G44">
        <f>Q44*(6.25^2)</f>
        <v>189.3359375</v>
      </c>
      <c s="145" r="H44">
        <f>min((Q44*(F44^2)),((22.4^2)/Q44))</f>
        <v>103.519702909016</v>
      </c>
      <c s="92" r="I44">
        <v>1</v>
      </c>
      <c s="283" r="J44"/>
      <c s="283" r="K44"/>
      <c s="283" r="L44">
        <v>4.6952</v>
      </c>
      <c s="283" r="M44"/>
      <c t="s" s="291" r="N44">
        <v>3509</v>
      </c>
      <c s="283" r="O44"/>
      <c s="283" r="P44"/>
      <c s="283" r="Q44">
        <v>4.847</v>
      </c>
      <c s="283" r="R44">
        <v>4.631</v>
      </c>
      <c s="283" r="S44">
        <v>826.2</v>
      </c>
      <c s="171" r="T44">
        <v>826.1</v>
      </c>
      <c s="375" r="U44">
        <v>5</v>
      </c>
      <c s="139" r="V44">
        <v>20</v>
      </c>
      <c s="139" r="W44">
        <v>0</v>
      </c>
      <c s="283" r="X44">
        <v>0.095</v>
      </c>
      <c s="256" r="Y44">
        <v>0.00003</v>
      </c>
      <c s="139" r="Z44">
        <v>0</v>
      </c>
      <c s="139" r="AA44">
        <v>37</v>
      </c>
      <c s="139" r="AB44">
        <v>10</v>
      </c>
      <c t="s" s="139" r="AC44">
        <v>3735</v>
      </c>
      <c t="s" s="6" r="AD44">
        <v>3736</v>
      </c>
      <c t="s" s="238" r="AE44">
        <v>3734</v>
      </c>
      <c t="s" s="257" r="AF44">
        <v>3737</v>
      </c>
      <c t="s" r="AG44">
        <v>3738</v>
      </c>
      <c t="s" r="AH44">
        <v>3739</v>
      </c>
      <c t="s" r="AI44">
        <v>3740</v>
      </c>
      <c t="s" r="AJ44">
        <v>3741</v>
      </c>
      <c t="s" s="18" r="AK44">
        <v>3742</v>
      </c>
      <c t="s" s="300" r="AL44">
        <v>3743</v>
      </c>
      <c t="s" s="204" r="AM44">
        <v>3732</v>
      </c>
      <c s="259" r="AN44"/>
      <c s="232" r="AO44"/>
      <c s="109" r="AP44">
        <v>244</v>
      </c>
      <c t="s" s="67" r="AQ44">
        <v>3744</v>
      </c>
      <c s="139" r="AR44">
        <v>364</v>
      </c>
      <c t="s" s="117" r="AS44">
        <v>165</v>
      </c>
      <c s="356" r="AT44">
        <v>8</v>
      </c>
      <c s="18" r="AU44"/>
    </row>
    <row r="45">
      <c t="s" s="139" r="A45">
        <v>3721</v>
      </c>
      <c t="s" s="139" r="B45">
        <v>3745</v>
      </c>
      <c t="s" s="300" r="C45">
        <v>3565</v>
      </c>
      <c s="204" r="D45">
        <v>-6</v>
      </c>
      <c s="259" r="E45">
        <v>6</v>
      </c>
      <c s="139" r="F45">
        <v>10</v>
      </c>
      <c s="291" r="G45">
        <f>Q45*(6.25^2)</f>
        <v>191.40625</v>
      </c>
      <c s="145" r="H45">
        <f>min((Q45*(F45^2)),((22.4^2)/Q45))</f>
        <v>102.4</v>
      </c>
      <c s="92" r="I45">
        <v>1</v>
      </c>
      <c s="283" r="J45"/>
      <c s="283" r="K45"/>
      <c s="283" r="L45">
        <v>4.5931</v>
      </c>
      <c s="283" r="M45"/>
      <c t="s" s="291" r="N45">
        <v>3509</v>
      </c>
      <c s="283" r="O45"/>
      <c s="283" r="P45"/>
      <c s="283" r="Q45">
        <v>4.9</v>
      </c>
      <c s="283" r="R45">
        <v>4.697</v>
      </c>
      <c s="283" r="S45">
        <v>821.1</v>
      </c>
      <c s="171" r="T45">
        <v>821.3</v>
      </c>
      <c s="375" r="U45">
        <v>5</v>
      </c>
      <c s="139" r="V45">
        <v>20</v>
      </c>
      <c s="139" r="W45">
        <v>0</v>
      </c>
      <c s="283" r="X45">
        <v>0.095</v>
      </c>
      <c s="256" r="Y45">
        <v>0.00003</v>
      </c>
      <c s="139" r="Z45">
        <v>0</v>
      </c>
      <c s="139" r="AA45">
        <v>41</v>
      </c>
      <c s="139" r="AB45">
        <v>10</v>
      </c>
      <c t="s" s="139" r="AC45">
        <v>3746</v>
      </c>
      <c t="s" s="6" r="AD45">
        <v>3747</v>
      </c>
      <c t="s" s="238" r="AE45">
        <v>3745</v>
      </c>
      <c t="s" s="257" r="AF45">
        <v>3748</v>
      </c>
      <c t="s" r="AG45">
        <v>3749</v>
      </c>
      <c t="s" s="18" r="AH45">
        <v>3750</v>
      </c>
      <c t="s" s="18" r="AI45">
        <v>3751</v>
      </c>
      <c t="s" r="AJ45">
        <v>3752</v>
      </c>
      <c t="s" r="AK45">
        <v>3753</v>
      </c>
      <c t="s" s="300" r="AL45">
        <v>3754</v>
      </c>
      <c t="s" s="204" r="AM45">
        <v>3732</v>
      </c>
      <c s="259" r="AN45"/>
      <c s="232" r="AO45"/>
      <c s="109" r="AP45">
        <v>244</v>
      </c>
      <c t="s" s="67" r="AQ45">
        <v>3755</v>
      </c>
      <c s="139" r="AR45">
        <v>365</v>
      </c>
      <c t="s" s="117" r="AS45">
        <v>165</v>
      </c>
      <c s="356" r="AT45">
        <v>18</v>
      </c>
      <c s="18" r="AU45"/>
    </row>
    <row r="46">
      <c t="s" s="139" r="A46">
        <v>3721</v>
      </c>
      <c t="s" s="139" r="B46">
        <v>3756</v>
      </c>
      <c t="s" s="300" r="C46">
        <v>3565</v>
      </c>
      <c s="204" r="D46">
        <v>-6</v>
      </c>
      <c s="259" r="E46">
        <v>6</v>
      </c>
      <c s="139" r="F46">
        <v>10</v>
      </c>
      <c s="291" r="G46">
        <f>Q46*(6.25^2)</f>
        <v>187.109375</v>
      </c>
      <c s="145" r="H46">
        <f>min((Q46*(F46^2)),((22.4^2)/Q46))</f>
        <v>104.751565762004</v>
      </c>
      <c s="92" r="I46">
        <v>1</v>
      </c>
      <c s="283" r="J46"/>
      <c s="283" r="K46"/>
      <c s="283" r="L46">
        <v>2.294</v>
      </c>
      <c s="283" r="M46"/>
      <c t="s" s="291" r="N46">
        <v>3509</v>
      </c>
      <c s="283" r="O46"/>
      <c s="283" r="P46"/>
      <c s="283" r="Q46">
        <v>4.79</v>
      </c>
      <c s="283" r="R46">
        <v>4.655</v>
      </c>
      <c s="283" r="S46">
        <v>824.1</v>
      </c>
      <c s="171" r="T46">
        <v>824.2</v>
      </c>
      <c s="375" r="U46">
        <v>5</v>
      </c>
      <c s="139" r="V46">
        <v>20</v>
      </c>
      <c s="139" r="W46">
        <v>0</v>
      </c>
      <c s="283" r="X46">
        <v>0.095</v>
      </c>
      <c s="256" r="Y46">
        <v>0.00003</v>
      </c>
      <c s="139" r="Z46">
        <v>0</v>
      </c>
      <c s="139" r="AA46">
        <v>42</v>
      </c>
      <c s="139" r="AB46">
        <v>10</v>
      </c>
      <c t="s" s="139" r="AC46">
        <v>3757</v>
      </c>
      <c t="s" s="6" r="AD46">
        <v>3758</v>
      </c>
      <c t="s" s="238" r="AE46">
        <v>3756</v>
      </c>
      <c t="s" s="257" r="AF46">
        <v>3759</v>
      </c>
      <c t="s" r="AG46">
        <v>3760</v>
      </c>
      <c t="s" s="18" r="AH46">
        <v>3761</v>
      </c>
      <c t="s" s="18" r="AI46">
        <v>3762</v>
      </c>
      <c t="s" r="AJ46">
        <v>3763</v>
      </c>
      <c t="s" r="AK46">
        <v>3764</v>
      </c>
      <c t="s" s="300" r="AL46">
        <v>3765</v>
      </c>
      <c t="s" s="204" r="AM46">
        <v>3732</v>
      </c>
      <c s="259" r="AN46"/>
      <c s="232" r="AO46"/>
      <c s="109" r="AP46">
        <v>244</v>
      </c>
      <c t="s" s="298" r="AQ46">
        <v>3766</v>
      </c>
      <c s="139" r="AR46">
        <v>365</v>
      </c>
      <c t="s" s="117" r="AS46">
        <v>165</v>
      </c>
      <c s="356" r="AT46">
        <v>18</v>
      </c>
      <c s="18" r="AU46"/>
    </row>
    <row r="47">
      <c t="s" s="139" r="A47">
        <v>3767</v>
      </c>
      <c t="s" s="139" r="B47">
        <v>3768</v>
      </c>
      <c t="s" s="300" r="C47">
        <v>3565</v>
      </c>
      <c s="204" r="D47">
        <v>-6</v>
      </c>
      <c s="259" r="E47">
        <v>6</v>
      </c>
      <c s="139" r="F47">
        <v>10</v>
      </c>
      <c s="291" r="G47">
        <f>Q47*(6.25^2)</f>
        <v>60.8984375</v>
      </c>
      <c s="145" r="H47">
        <f>min((Q47*(F47^2)),((20^2)/Q47))</f>
        <v>155.9</v>
      </c>
      <c s="92" r="I47">
        <v>1</v>
      </c>
      <c s="283" r="J47"/>
      <c s="283" r="K47"/>
      <c s="283" r="L47">
        <v>1.198</v>
      </c>
      <c s="283" r="M47"/>
      <c t="s" s="291" r="N47">
        <v>3509</v>
      </c>
      <c s="283" r="O47"/>
      <c s="283" r="P47"/>
      <c s="283" r="Q47">
        <v>1.559</v>
      </c>
      <c s="283" r="R47">
        <v>1.345</v>
      </c>
      <c s="283" r="S47">
        <v>258.5</v>
      </c>
      <c s="171" r="T47">
        <v>259.9</v>
      </c>
      <c s="375" r="U47">
        <v>5</v>
      </c>
      <c s="139" r="V47">
        <v>20</v>
      </c>
      <c s="139" r="W47">
        <v>0</v>
      </c>
      <c s="283" r="X47">
        <v>0.1145</v>
      </c>
      <c s="256" r="Y47">
        <v>0.0000368</v>
      </c>
      <c s="139" r="Z47">
        <v>0</v>
      </c>
      <c s="139" r="AA47">
        <v>38</v>
      </c>
      <c s="139" r="AB47">
        <v>11</v>
      </c>
      <c t="s" s="139" r="AC47">
        <v>3769</v>
      </c>
      <c t="s" s="6" r="AD47">
        <v>3770</v>
      </c>
      <c t="s" s="238" r="AE47">
        <v>3768</v>
      </c>
      <c t="s" s="257" r="AF47">
        <v>3771</v>
      </c>
      <c t="s" r="AG47">
        <v>3772</v>
      </c>
      <c t="s" r="AH47">
        <v>3773</v>
      </c>
      <c t="s" r="AI47">
        <v>3774</v>
      </c>
      <c t="s" r="AJ47">
        <v>3775</v>
      </c>
      <c t="s" s="18" r="AK47">
        <v>3776</v>
      </c>
      <c t="s" s="300" r="AL47">
        <v>3777</v>
      </c>
      <c t="s" s="204" r="AM47">
        <v>3732</v>
      </c>
      <c s="259" r="AN47"/>
      <c s="232" r="AO47"/>
      <c s="109" r="AP47">
        <v>244</v>
      </c>
      <c t="s" s="298" r="AQ47">
        <v>3778</v>
      </c>
      <c s="139" r="AR47">
        <v>364</v>
      </c>
      <c t="s" s="117" r="AS47">
        <v>165</v>
      </c>
      <c s="356" r="AT47">
        <v>8</v>
      </c>
      <c s="18" r="AU47"/>
    </row>
    <row r="48">
      <c t="s" s="139" r="A48">
        <v>3767</v>
      </c>
      <c t="s" s="139" r="B48">
        <v>3779</v>
      </c>
      <c t="s" s="300" r="C48">
        <v>3565</v>
      </c>
      <c s="204" r="D48">
        <v>-6</v>
      </c>
      <c s="259" r="E48">
        <v>6</v>
      </c>
      <c s="139" r="F48">
        <v>10</v>
      </c>
      <c s="291" r="G48">
        <f>Q48*(6.25^2)</f>
        <v>60.8203125</v>
      </c>
      <c s="145" r="H48">
        <f>min((Q48*(F48^2)),((20^2)/Q48))</f>
        <v>155.7</v>
      </c>
      <c s="92" r="I48">
        <v>1</v>
      </c>
      <c s="283" r="J48"/>
      <c s="283" r="K48"/>
      <c s="283" r="L48"/>
      <c s="283" r="M48"/>
      <c t="s" s="291" r="N48">
        <v>3509</v>
      </c>
      <c s="283" r="O48"/>
      <c s="283" r="P48"/>
      <c s="283" r="Q48">
        <v>1.557</v>
      </c>
      <c s="283" r="R48"/>
      <c s="283" r="S48">
        <v>261.8</v>
      </c>
      <c s="171" r="T48"/>
      <c s="375" r="U48">
        <v>5</v>
      </c>
      <c s="139" r="V48">
        <v>20</v>
      </c>
      <c s="139" r="W48">
        <v>0</v>
      </c>
      <c s="283" r="X48">
        <v>0.1145</v>
      </c>
      <c s="256" r="Y48">
        <v>0.0000368</v>
      </c>
      <c s="139" r="Z48">
        <v>0</v>
      </c>
      <c s="139" r="AA48">
        <v>39</v>
      </c>
      <c s="139" r="AB48">
        <v>11</v>
      </c>
      <c t="s" s="139" r="AC48">
        <v>3780</v>
      </c>
      <c t="s" s="6" r="AD48">
        <v>3781</v>
      </c>
      <c t="s" s="238" r="AE48">
        <v>3779</v>
      </c>
      <c t="s" s="257" r="AF48">
        <v>3782</v>
      </c>
      <c t="s" r="AG48">
        <v>3783</v>
      </c>
      <c t="s" r="AH48">
        <v>3784</v>
      </c>
      <c t="s" r="AI48">
        <v>3785</v>
      </c>
      <c t="s" r="AJ48">
        <v>3786</v>
      </c>
      <c t="s" s="18" r="AK48">
        <v>3787</v>
      </c>
      <c t="s" s="300" r="AL48">
        <v>3788</v>
      </c>
      <c t="s" s="204" r="AM48">
        <v>3732</v>
      </c>
      <c s="259" r="AN48"/>
      <c s="232" r="AO48"/>
      <c s="109" r="AP48">
        <v>244</v>
      </c>
      <c t="s" s="298" r="AQ48">
        <v>3789</v>
      </c>
      <c s="139" r="AR48">
        <v>364</v>
      </c>
      <c t="s" s="117" r="AS48">
        <v>165</v>
      </c>
      <c s="356" r="AT48">
        <v>8</v>
      </c>
      <c s="18" r="AU48"/>
    </row>
    <row r="49">
      <c t="s" s="139" r="A49">
        <v>3767</v>
      </c>
      <c t="s" s="139" r="B49">
        <v>3790</v>
      </c>
      <c t="s" s="300" r="C49">
        <v>3565</v>
      </c>
      <c s="204" r="D49">
        <v>-6</v>
      </c>
      <c s="259" r="E49">
        <v>6</v>
      </c>
      <c s="139" r="F49">
        <v>10</v>
      </c>
      <c s="291" r="G49">
        <f>Q49*(6.25^2)</f>
        <v>59.84375</v>
      </c>
      <c s="145" r="H49">
        <f>min((Q49*(F49^2)),((20^2)/Q49))</f>
        <v>153.2</v>
      </c>
      <c s="92" r="I49">
        <v>1</v>
      </c>
      <c s="283" r="J49"/>
      <c s="283" r="K49"/>
      <c s="283" r="L49">
        <v>1.158</v>
      </c>
      <c s="283" r="M49"/>
      <c t="s" s="291" r="N49">
        <v>3509</v>
      </c>
      <c s="283" r="O49"/>
      <c s="283" r="P49"/>
      <c s="283" r="Q49">
        <v>1.532</v>
      </c>
      <c s="283" r="R49">
        <v>1.164</v>
      </c>
      <c s="283" r="S49">
        <v>261.3</v>
      </c>
      <c s="171" r="T49">
        <v>261</v>
      </c>
      <c s="375" r="U49">
        <v>5</v>
      </c>
      <c s="139" r="V49">
        <v>20</v>
      </c>
      <c s="139" r="W49">
        <v>0</v>
      </c>
      <c s="283" r="X49">
        <v>0.1145</v>
      </c>
      <c s="256" r="Y49">
        <v>0.0000368</v>
      </c>
      <c s="139" r="Z49">
        <v>0</v>
      </c>
      <c s="139" r="AA49">
        <v>43</v>
      </c>
      <c s="139" r="AB49">
        <v>11</v>
      </c>
      <c t="s" s="139" r="AC49">
        <v>3791</v>
      </c>
      <c t="s" s="6" r="AD49">
        <v>3792</v>
      </c>
      <c t="s" s="238" r="AE49">
        <v>3790</v>
      </c>
      <c t="s" s="257" r="AF49">
        <v>3793</v>
      </c>
      <c t="s" r="AG49">
        <v>3794</v>
      </c>
      <c t="s" s="18" r="AH49">
        <v>3795</v>
      </c>
      <c t="s" s="18" r="AI49">
        <v>3796</v>
      </c>
      <c t="s" r="AJ49">
        <v>3797</v>
      </c>
      <c t="s" r="AK49">
        <v>3798</v>
      </c>
      <c t="s" s="300" r="AL49">
        <v>3799</v>
      </c>
      <c t="s" s="204" r="AM49">
        <v>3732</v>
      </c>
      <c s="259" r="AN49"/>
      <c s="232" r="AO49"/>
      <c s="109" r="AP49">
        <v>244</v>
      </c>
      <c t="s" s="298" r="AQ49">
        <v>3800</v>
      </c>
      <c s="139" r="AR49">
        <v>365</v>
      </c>
      <c t="s" s="117" r="AS49">
        <v>165</v>
      </c>
      <c s="356" r="AT49">
        <v>18</v>
      </c>
      <c s="18" r="AU49"/>
    </row>
    <row r="50">
      <c t="s" s="139" r="A50">
        <v>3767</v>
      </c>
      <c t="s" s="139" r="B50">
        <v>3801</v>
      </c>
      <c t="s" s="300" r="C50">
        <v>3565</v>
      </c>
      <c s="204" r="D50">
        <v>-6</v>
      </c>
      <c s="259" r="E50">
        <v>6</v>
      </c>
      <c s="139" r="F50">
        <v>10</v>
      </c>
      <c s="291" r="G50">
        <f>Q50*(6.25^2)</f>
        <v>55.8203125</v>
      </c>
      <c s="145" r="H50">
        <f>min((Q50*(F50^2)),((20^2)/Q50))</f>
        <v>142.9</v>
      </c>
      <c s="92" r="I50">
        <v>1</v>
      </c>
      <c s="283" r="J50"/>
      <c s="283" r="K50"/>
      <c s="283" r="L50"/>
      <c s="283" r="M50"/>
      <c t="s" s="291" r="N50">
        <v>3509</v>
      </c>
      <c s="283" r="O50"/>
      <c s="283" r="P50"/>
      <c s="283" r="Q50">
        <v>1.429</v>
      </c>
      <c s="283" r="R50"/>
      <c s="283" r="S50">
        <v>264.3</v>
      </c>
      <c s="171" r="T50"/>
      <c s="375" r="U50">
        <v>5</v>
      </c>
      <c s="139" r="V50">
        <v>20</v>
      </c>
      <c s="139" r="W50">
        <v>0</v>
      </c>
      <c s="283" r="X50">
        <v>0.1145</v>
      </c>
      <c s="256" r="Y50">
        <v>0.0000368</v>
      </c>
      <c s="139" r="Z50">
        <v>0</v>
      </c>
      <c s="139" r="AA50">
        <v>44</v>
      </c>
      <c s="139" r="AB50">
        <v>11</v>
      </c>
      <c t="s" s="139" r="AC50">
        <v>3802</v>
      </c>
      <c t="s" s="6" r="AD50">
        <v>3803</v>
      </c>
      <c t="s" s="238" r="AE50">
        <v>3801</v>
      </c>
      <c t="s" s="257" r="AF50">
        <v>3804</v>
      </c>
      <c t="s" r="AG50">
        <v>3805</v>
      </c>
      <c t="s" s="18" r="AH50">
        <v>3806</v>
      </c>
      <c t="s" s="18" r="AI50">
        <v>3807</v>
      </c>
      <c t="s" r="AJ50">
        <v>3808</v>
      </c>
      <c t="s" r="AK50">
        <v>3809</v>
      </c>
      <c t="s" s="300" r="AL50">
        <v>3810</v>
      </c>
      <c t="s" s="204" r="AM50">
        <v>3732</v>
      </c>
      <c s="259" r="AN50"/>
      <c s="232" r="AO50"/>
      <c s="109" r="AP50">
        <v>244</v>
      </c>
      <c t="s" s="298" r="AQ50">
        <v>3811</v>
      </c>
      <c s="139" r="AR50">
        <v>365</v>
      </c>
      <c t="s" s="117" r="AS50">
        <v>165</v>
      </c>
      <c s="356" r="AT50">
        <v>18</v>
      </c>
      <c s="18" r="AU50"/>
    </row>
    <row r="51">
      <c t="s" s="139" r="A51">
        <v>3812</v>
      </c>
      <c t="s" s="139" r="B51">
        <v>3813</v>
      </c>
      <c t="s" s="300" r="C51">
        <v>3565</v>
      </c>
      <c s="204" r="D51">
        <v>-6</v>
      </c>
      <c s="259" r="E51">
        <v>6</v>
      </c>
      <c s="139" r="F51">
        <v>10</v>
      </c>
      <c s="291" r="G51">
        <f>Q51*(6.25^2)</f>
        <v>0</v>
      </c>
      <c t="str" s="145" r="H51">
        <f>min((Q51*(F51^2)),((20^2)/Q51))</f>
        <v>#DIV/0!:divZero</v>
      </c>
      <c s="92" r="I51">
        <v>1</v>
      </c>
      <c s="283" r="J51"/>
      <c s="283" r="K51"/>
      <c s="283" r="L51">
        <v>1.1975</v>
      </c>
      <c s="283" r="M51"/>
      <c t="s" s="291" r="N51">
        <v>3509</v>
      </c>
      <c s="283" r="O51"/>
      <c s="283" r="P51"/>
      <c s="283" r="Q51"/>
      <c s="283" r="R51"/>
      <c s="283" r="S51"/>
      <c s="171" r="T51"/>
      <c s="375" r="U51">
        <v>5</v>
      </c>
      <c s="139" r="V51">
        <v>20</v>
      </c>
      <c s="139" r="W51">
        <v>0</v>
      </c>
      <c s="283" r="X51">
        <v>0.1145</v>
      </c>
      <c s="256" r="Y51">
        <v>0.0000368</v>
      </c>
      <c s="139" r="Z51">
        <v>0</v>
      </c>
      <c s="139" r="AA51">
        <v>40</v>
      </c>
      <c s="139" r="AB51">
        <v>12</v>
      </c>
      <c t="s" s="139" r="AC51">
        <v>3814</v>
      </c>
      <c t="s" s="6" r="AD51">
        <v>3815</v>
      </c>
      <c t="s" s="238" r="AE51">
        <v>3813</v>
      </c>
      <c t="s" s="257" r="AF51">
        <v>3816</v>
      </c>
      <c t="s" r="AG51">
        <v>3817</v>
      </c>
      <c t="s" r="AH51">
        <v>3818</v>
      </c>
      <c t="s" r="AI51">
        <v>3819</v>
      </c>
      <c t="s" r="AJ51">
        <v>3820</v>
      </c>
      <c t="s" s="18" r="AK51">
        <v>3821</v>
      </c>
      <c t="s" s="300" r="AL51">
        <v>3822</v>
      </c>
      <c t="s" s="204" r="AM51">
        <v>3732</v>
      </c>
      <c s="259" r="AN51"/>
      <c s="232" r="AO51"/>
      <c s="109" r="AP51">
        <v>244</v>
      </c>
      <c t="s" s="298" r="AQ51">
        <v>3823</v>
      </c>
      <c s="139" r="AR51">
        <v>374</v>
      </c>
      <c t="s" s="117" r="AS51">
        <v>3824</v>
      </c>
      <c s="29" r="AT51">
        <v>22</v>
      </c>
      <c s="18" r="AU51"/>
    </row>
    <row r="52">
      <c t="s" s="139" r="A52">
        <v>3812</v>
      </c>
      <c t="s" s="139" r="B52">
        <v>3825</v>
      </c>
      <c t="s" s="300" r="C52">
        <v>3565</v>
      </c>
      <c s="204" r="D52">
        <v>-6</v>
      </c>
      <c s="259" r="E52">
        <v>6</v>
      </c>
      <c s="139" r="F52">
        <v>10</v>
      </c>
      <c s="291" r="G52">
        <f>Q52*(6.25^2)</f>
        <v>0</v>
      </c>
      <c t="str" s="145" r="H52">
        <f>min((Q52*(F52^2)),((20^2)/Q52))</f>
        <v>#DIV/0!:divZero</v>
      </c>
      <c s="92" r="I52">
        <v>1</v>
      </c>
      <c s="283" r="J52"/>
      <c s="283" r="K52"/>
      <c s="283" r="L52">
        <v>1.208</v>
      </c>
      <c s="283" r="M52"/>
      <c t="s" s="291" r="N52">
        <v>3509</v>
      </c>
      <c s="283" r="O52"/>
      <c s="283" r="P52"/>
      <c s="283" r="Q52"/>
      <c s="283" r="R52"/>
      <c s="283" r="S52"/>
      <c s="171" r="T52"/>
      <c s="375" r="U52">
        <v>5</v>
      </c>
      <c s="139" r="V52">
        <v>20</v>
      </c>
      <c s="139" r="W52">
        <v>0</v>
      </c>
      <c s="283" r="X52">
        <v>0.1145</v>
      </c>
      <c s="256" r="Y52">
        <v>0.0000368</v>
      </c>
      <c s="139" r="Z52">
        <v>0</v>
      </c>
      <c s="139" r="AA52">
        <v>45</v>
      </c>
      <c s="139" r="AB52">
        <v>12</v>
      </c>
      <c t="s" s="139" r="AC52">
        <v>3826</v>
      </c>
      <c t="s" s="6" r="AD52">
        <v>3827</v>
      </c>
      <c t="s" s="238" r="AE52">
        <v>3825</v>
      </c>
      <c t="s" s="257" r="AF52">
        <v>3828</v>
      </c>
      <c t="s" r="AG52">
        <v>3829</v>
      </c>
      <c t="s" r="AH52">
        <v>3830</v>
      </c>
      <c t="s" r="AI52">
        <v>3831</v>
      </c>
      <c t="s" r="AJ52">
        <v>3832</v>
      </c>
      <c t="s" s="18" r="AK52">
        <v>3833</v>
      </c>
      <c t="s" s="300" r="AL52">
        <v>3834</v>
      </c>
      <c t="s" s="204" r="AM52">
        <v>3732</v>
      </c>
      <c s="259" r="AN52"/>
      <c s="232" r="AO52"/>
      <c s="109" r="AP52">
        <v>244</v>
      </c>
      <c t="s" s="298" r="AQ52">
        <v>3835</v>
      </c>
      <c s="139" r="AR52">
        <v>374</v>
      </c>
      <c t="s" s="117" r="AS52">
        <v>3824</v>
      </c>
      <c s="29" r="AT52">
        <v>22</v>
      </c>
      <c s="18" r="AU52"/>
    </row>
    <row r="53">
      <c t="s" s="139" r="A53">
        <v>3812</v>
      </c>
      <c t="s" s="139" r="B53">
        <v>3836</v>
      </c>
      <c t="s" s="300" r="C53">
        <v>3565</v>
      </c>
      <c s="204" r="D53">
        <v>-6</v>
      </c>
      <c s="259" r="E53">
        <v>6</v>
      </c>
      <c s="139" r="F53">
        <v>10</v>
      </c>
      <c s="291" r="G53">
        <f>Q53*(6.25^2)</f>
        <v>0</v>
      </c>
      <c t="str" s="145" r="H53">
        <f>min((Q53*(F53^2)),((20^2)/Q53))</f>
        <v>#DIV/0!:divZero</v>
      </c>
      <c s="92" r="I53">
        <v>1</v>
      </c>
      <c s="283" r="J53"/>
      <c s="283" r="K53"/>
      <c s="283" r="L53">
        <v>1.2143</v>
      </c>
      <c s="283" r="M53"/>
      <c t="s" s="291" r="N53">
        <v>3509</v>
      </c>
      <c s="283" r="O53"/>
      <c s="283" r="P53"/>
      <c s="283" r="Q53"/>
      <c s="283" r="R53"/>
      <c s="283" r="S53"/>
      <c s="171" r="T53"/>
      <c s="375" r="U53">
        <v>5</v>
      </c>
      <c s="139" r="V53">
        <v>20</v>
      </c>
      <c s="139" r="W53">
        <v>0</v>
      </c>
      <c s="283" r="X53">
        <v>0.1145</v>
      </c>
      <c s="256" r="Y53">
        <v>0.0000368</v>
      </c>
      <c s="139" r="Z53">
        <v>0</v>
      </c>
      <c s="139" r="AA53">
        <v>46</v>
      </c>
      <c s="139" r="AB53">
        <v>12</v>
      </c>
      <c t="s" s="139" r="AC53">
        <v>3837</v>
      </c>
      <c t="s" s="6" r="AD53">
        <v>3838</v>
      </c>
      <c t="s" s="238" r="AE53">
        <v>3836</v>
      </c>
      <c t="s" s="257" r="AF53">
        <v>3839</v>
      </c>
      <c t="s" r="AG53">
        <v>3840</v>
      </c>
      <c t="s" r="AH53">
        <v>3841</v>
      </c>
      <c t="s" r="AI53">
        <v>3842</v>
      </c>
      <c t="s" r="AJ53">
        <v>3843</v>
      </c>
      <c t="s" s="18" r="AK53">
        <v>3844</v>
      </c>
      <c t="s" s="300" r="AL53">
        <v>3845</v>
      </c>
      <c t="s" s="204" r="AM53">
        <v>3732</v>
      </c>
      <c s="259" r="AN53"/>
      <c s="232" r="AO53"/>
      <c s="109" r="AP53">
        <v>244</v>
      </c>
      <c t="s" s="67" r="AQ53">
        <v>3846</v>
      </c>
      <c s="139" r="AR53">
        <v>374</v>
      </c>
      <c t="s" s="117" r="AS53">
        <v>3824</v>
      </c>
      <c s="29" r="AT53">
        <v>22</v>
      </c>
      <c s="18" r="AU53"/>
    </row>
    <row r="54">
      <c t="s" s="139" r="A54">
        <v>3847</v>
      </c>
      <c t="s" s="139" r="B54">
        <v>3848</v>
      </c>
      <c t="s" s="300" r="C54">
        <v>3565</v>
      </c>
      <c s="204" r="D54">
        <v>-6</v>
      </c>
      <c s="259" r="E54">
        <v>6</v>
      </c>
      <c s="139" r="F54">
        <v>10</v>
      </c>
      <c s="291" r="G54">
        <f>Q54*(6.25^2)</f>
        <v>37.3505976095618</v>
      </c>
      <c s="145" r="H54">
        <f>min((Q54*(F54^2)),((20^2)/Q54))</f>
        <v>95.6175298804781</v>
      </c>
      <c s="92" r="I54">
        <f>-1.498/-1.498</f>
        <v>1</v>
      </c>
      <c s="283" r="J54">
        <f>(-.01506*100)/-1.498</f>
        <v>1.00534045393858</v>
      </c>
      <c s="283" r="K54">
        <f>-1.44/-1.498</f>
        <v>0.96128170894526</v>
      </c>
      <c s="283" r="L54">
        <v>1.188</v>
      </c>
      <c s="283" r="M54"/>
      <c t="s" s="291" r="N54">
        <v>3509</v>
      </c>
      <c s="283" r="O54"/>
      <c s="283" r="P54"/>
      <c s="283" r="Q54">
        <f>abs((K54/J54))</f>
        <v>0.956175298804781</v>
      </c>
      <c s="283" r="R54">
        <f>L54/I54</f>
        <v>1.188</v>
      </c>
      <c s="283" r="S54"/>
      <c s="171" r="T54"/>
      <c s="375" r="U54">
        <v>5</v>
      </c>
      <c s="139" r="V54">
        <v>20</v>
      </c>
      <c s="139" r="W54">
        <v>0</v>
      </c>
      <c s="283" r="X54">
        <v>0.1145</v>
      </c>
      <c s="256" r="Y54">
        <v>0.0000368</v>
      </c>
      <c s="139" r="Z54">
        <v>0</v>
      </c>
      <c s="139" r="AA54">
        <v>20</v>
      </c>
      <c s="139" r="AB54">
        <v>13</v>
      </c>
      <c t="s" s="139" r="AC54">
        <v>3849</v>
      </c>
      <c t="s" s="6" r="AD54">
        <v>3850</v>
      </c>
      <c t="s" s="238" r="AE54">
        <v>3848</v>
      </c>
      <c t="s" s="257" r="AF54">
        <v>3851</v>
      </c>
      <c t="s" r="AG54">
        <v>3852</v>
      </c>
      <c t="s" s="18" r="AH54">
        <v>3853</v>
      </c>
      <c t="s" s="18" r="AI54">
        <v>3854</v>
      </c>
      <c t="s" s="18" r="AJ54">
        <v>3855</v>
      </c>
      <c t="s" s="18" r="AK54">
        <v>3856</v>
      </c>
      <c t="s" s="300" r="AL54">
        <v>3857</v>
      </c>
      <c t="s" s="204" r="AM54">
        <v>3732</v>
      </c>
      <c s="259" r="AN54"/>
      <c s="232" r="AO54"/>
      <c s="109" r="AP54">
        <v>244</v>
      </c>
      <c t="s" s="67" r="AQ54">
        <v>3858</v>
      </c>
      <c s="139" r="AR54">
        <v>375</v>
      </c>
      <c t="s" s="117" r="AS54">
        <v>3824</v>
      </c>
      <c s="29" r="AT54">
        <v>20</v>
      </c>
      <c s="18" r="AU54"/>
    </row>
    <row r="55">
      <c t="s" s="139" r="A55">
        <v>3847</v>
      </c>
      <c t="s" s="139" r="B55">
        <v>3859</v>
      </c>
      <c t="s" s="300" r="C55">
        <v>3565</v>
      </c>
      <c s="204" r="D55">
        <v>-6</v>
      </c>
      <c s="259" r="E55">
        <v>6</v>
      </c>
      <c s="139" r="F55">
        <v>10</v>
      </c>
      <c s="291" r="G55">
        <f>Q55*(6.25^2)</f>
        <v>36.9932039962825</v>
      </c>
      <c s="145" r="H55">
        <f>min((Q55*(F55^2)),((20^2)/Q55))</f>
        <v>94.7026022304832</v>
      </c>
      <c s="92" r="I55">
        <f>1.365/1.365</f>
        <v>1</v>
      </c>
      <c s="283" r="J55">
        <f>(.01076*100)/1.365</f>
        <v>0.788278388278388</v>
      </c>
      <c s="283" r="K55">
        <f>1.019/1.365</f>
        <v>0.746520146520146</v>
      </c>
      <c s="283" r="L55">
        <v>1.2002</v>
      </c>
      <c s="283" r="M55"/>
      <c t="s" s="291" r="N55">
        <v>3509</v>
      </c>
      <c s="283" r="O55"/>
      <c s="283" r="P55"/>
      <c s="283" r="Q55">
        <f>abs((K55/J55))</f>
        <v>0.947026022304832</v>
      </c>
      <c s="283" r="R55">
        <f>L55/I55</f>
        <v>1.2002</v>
      </c>
      <c s="283" r="S55"/>
      <c s="171" r="T55"/>
      <c s="375" r="U55">
        <v>5</v>
      </c>
      <c s="139" r="V55">
        <v>20</v>
      </c>
      <c s="139" r="W55">
        <v>0</v>
      </c>
      <c s="283" r="X55">
        <v>0.1145</v>
      </c>
      <c s="256" r="Y55">
        <v>0.0000368</v>
      </c>
      <c s="139" r="Z55">
        <v>0</v>
      </c>
      <c s="139" r="AA55">
        <v>22</v>
      </c>
      <c s="139" r="AB55">
        <v>13</v>
      </c>
      <c t="s" s="139" r="AC55">
        <v>3860</v>
      </c>
      <c t="s" s="6" r="AD55">
        <v>3861</v>
      </c>
      <c t="s" s="238" r="AE55">
        <v>3859</v>
      </c>
      <c t="s" s="257" r="AF55">
        <v>3862</v>
      </c>
      <c t="s" r="AG55">
        <v>3863</v>
      </c>
      <c t="s" s="18" r="AH55">
        <v>3864</v>
      </c>
      <c t="s" s="18" r="AI55">
        <v>3865</v>
      </c>
      <c t="s" s="18" r="AJ55">
        <v>3866</v>
      </c>
      <c t="s" s="18" r="AK55">
        <v>3867</v>
      </c>
      <c t="s" s="300" r="AL55">
        <v>3868</v>
      </c>
      <c t="s" s="204" r="AM55">
        <v>3732</v>
      </c>
      <c s="259" r="AN55"/>
      <c s="232" r="AO55"/>
      <c s="109" r="AP55">
        <v>244</v>
      </c>
      <c t="s" s="67" r="AQ55">
        <v>3869</v>
      </c>
      <c s="139" r="AR55">
        <v>375</v>
      </c>
      <c t="s" s="117" r="AS55">
        <v>3824</v>
      </c>
      <c s="29" r="AT55">
        <v>20</v>
      </c>
      <c s="18" r="AU55"/>
    </row>
    <row r="56">
      <c t="s" s="139" r="A56">
        <v>3847</v>
      </c>
      <c t="s" s="30" r="B56">
        <v>3870</v>
      </c>
      <c t="s" s="300" r="C56">
        <v>3565</v>
      </c>
      <c s="204" r="D56">
        <v>-6</v>
      </c>
      <c s="259" r="E56">
        <v>6</v>
      </c>
      <c s="139" r="F56">
        <v>10</v>
      </c>
      <c s="291" r="G56">
        <f>Q56*(6.25^2)</f>
        <v>32.8125</v>
      </c>
      <c s="145" r="H56">
        <f>min((Q56*(F56^2)),((20^2)/Q56))</f>
        <v>84</v>
      </c>
      <c s="92" r="I56">
        <f>-0.089/-0.089</f>
        <v>1</v>
      </c>
      <c s="283" r="J56">
        <f>-.025/-0.089</f>
        <v>0.280898876404494</v>
      </c>
      <c s="283" r="K56">
        <f>-0.021/-0.089</f>
        <v>0.235955056179775</v>
      </c>
      <c s="283" r="L56">
        <v>1.1905</v>
      </c>
      <c s="283" r="M56"/>
      <c t="s" s="291" r="N56">
        <v>3509</v>
      </c>
      <c s="283" r="O56"/>
      <c s="283" r="P56"/>
      <c s="283" r="Q56">
        <f>abs((K56/J56))</f>
        <v>0.84</v>
      </c>
      <c s="283" r="R56">
        <f>L56/I56</f>
        <v>1.1905</v>
      </c>
      <c s="283" r="S56"/>
      <c s="171" r="T56"/>
      <c s="375" r="U56">
        <v>5</v>
      </c>
      <c s="139" r="V56">
        <v>20</v>
      </c>
      <c s="139" r="W56">
        <v>0</v>
      </c>
      <c s="283" r="X56">
        <v>0.1145</v>
      </c>
      <c s="256" r="Y56">
        <v>0.0000368</v>
      </c>
      <c s="139" r="Z56">
        <v>0</v>
      </c>
      <c s="139" r="AA56">
        <v>47</v>
      </c>
      <c s="139" r="AB56">
        <v>13</v>
      </c>
      <c t="s" s="139" r="AC56">
        <v>3871</v>
      </c>
      <c t="s" s="6" r="AD56">
        <v>3872</v>
      </c>
      <c t="s" s="213" r="AE56">
        <v>3870</v>
      </c>
      <c t="s" s="257" r="AF56">
        <v>3873</v>
      </c>
      <c t="s" r="AG56">
        <v>3874</v>
      </c>
      <c t="s" s="18" r="AH56">
        <v>3875</v>
      </c>
      <c t="s" s="18" r="AI56">
        <v>3876</v>
      </c>
      <c t="s" s="18" r="AJ56">
        <v>3877</v>
      </c>
      <c t="s" s="18" r="AK56">
        <v>3878</v>
      </c>
      <c t="s" s="300" r="AL56">
        <v>3879</v>
      </c>
      <c t="s" s="204" r="AM56">
        <v>3732</v>
      </c>
      <c s="259" r="AN56"/>
      <c s="232" r="AO56"/>
      <c s="109" r="AP56">
        <v>244</v>
      </c>
      <c t="s" s="67" r="AQ56">
        <v>3880</v>
      </c>
      <c s="139" r="AR56">
        <v>375</v>
      </c>
      <c t="s" s="117" r="AS56">
        <v>3824</v>
      </c>
      <c s="29" r="AT56">
        <v>20</v>
      </c>
      <c s="18" r="AU56"/>
    </row>
    <row r="57">
      <c t="s" s="139" r="A57">
        <v>3847</v>
      </c>
      <c t="s" s="139" r="B57">
        <v>3881</v>
      </c>
      <c t="s" s="300" r="C57">
        <v>3565</v>
      </c>
      <c s="204" r="D57">
        <v>-6</v>
      </c>
      <c s="259" r="E57">
        <v>6</v>
      </c>
      <c s="139" r="F57">
        <v>10</v>
      </c>
      <c s="291" r="G57">
        <f>Q57*(6.25^2)</f>
        <v>0</v>
      </c>
      <c t="str" s="145" r="H57">
        <f>min((Q57*(F57^2)),((22.4^2)/Q57))</f>
        <v>#DIV/0!:divZero</v>
      </c>
      <c s="92" r="I57">
        <v>1</v>
      </c>
      <c s="283" r="J57"/>
      <c s="283" r="K57"/>
      <c s="283" r="L57">
        <v>4.8342</v>
      </c>
      <c s="283" r="M57"/>
      <c t="s" s="291" r="N57">
        <v>3509</v>
      </c>
      <c s="283" r="O57"/>
      <c s="283" r="P57"/>
      <c s="283" r="Q57"/>
      <c s="283" r="R57"/>
      <c s="283" r="S57"/>
      <c s="171" r="T57"/>
      <c s="375" r="U57">
        <v>5</v>
      </c>
      <c s="139" r="V57">
        <v>20</v>
      </c>
      <c s="139" r="W57">
        <v>0</v>
      </c>
      <c s="283" r="X57">
        <v>0.095</v>
      </c>
      <c s="256" r="Y57">
        <v>0.00003</v>
      </c>
      <c s="139" r="Z57">
        <v>0</v>
      </c>
      <c s="139" r="AA57">
        <v>49</v>
      </c>
      <c s="139" r="AB57">
        <v>14</v>
      </c>
      <c t="s" s="139" r="AC57">
        <v>3882</v>
      </c>
      <c t="s" s="6" r="AD57">
        <v>3883</v>
      </c>
      <c t="s" s="238" r="AE57">
        <v>3881</v>
      </c>
      <c t="s" s="257" r="AF57">
        <v>3884</v>
      </c>
      <c t="s" r="AG57">
        <v>3885</v>
      </c>
      <c t="s" r="AH57">
        <v>3886</v>
      </c>
      <c t="s" r="AI57">
        <v>3887</v>
      </c>
      <c t="s" r="AJ57">
        <v>3888</v>
      </c>
      <c t="s" s="18" r="AK57">
        <v>3889</v>
      </c>
      <c t="s" s="300" r="AL57">
        <v>3890</v>
      </c>
      <c t="s" s="204" r="AM57">
        <v>3732</v>
      </c>
      <c s="259" r="AN57"/>
      <c s="232" r="AO57"/>
      <c s="109" r="AP57">
        <v>244</v>
      </c>
      <c t="s" s="298" r="AQ57">
        <v>3891</v>
      </c>
      <c s="139" r="AR57">
        <v>374</v>
      </c>
      <c t="s" s="117" r="AS57">
        <v>3824</v>
      </c>
      <c s="29" r="AT57">
        <v>20</v>
      </c>
      <c s="18" r="AU57"/>
    </row>
    <row r="58">
      <c t="s" s="139" r="A58">
        <v>3847</v>
      </c>
      <c t="s" s="139" r="B58">
        <v>3892</v>
      </c>
      <c t="s" s="300" r="C58">
        <v>3565</v>
      </c>
      <c s="204" r="D58">
        <v>-6</v>
      </c>
      <c s="259" r="E58">
        <v>6</v>
      </c>
      <c s="139" r="F58">
        <v>10</v>
      </c>
      <c s="291" r="G58">
        <f>Q58*(6.25^2)</f>
        <v>0</v>
      </c>
      <c t="str" s="145" r="H58">
        <f>min((Q58*(F58^2)),((22.4^2)/Q58))</f>
        <v>#DIV/0!:divZero</v>
      </c>
      <c s="92" r="I58">
        <v>1</v>
      </c>
      <c s="283" r="J58"/>
      <c s="283" r="K58"/>
      <c s="283" r="L58">
        <v>4.68</v>
      </c>
      <c s="283" r="M58"/>
      <c t="s" s="291" r="N58">
        <v>3509</v>
      </c>
      <c s="283" r="O58"/>
      <c s="283" r="P58"/>
      <c s="283" r="Q58"/>
      <c s="283" r="R58">
        <f>L58/I58</f>
        <v>4.68</v>
      </c>
      <c s="283" r="S58"/>
      <c s="171" r="T58"/>
      <c s="375" r="U58">
        <v>5</v>
      </c>
      <c s="139" r="V58">
        <v>20</v>
      </c>
      <c s="139" r="W58">
        <v>0</v>
      </c>
      <c s="283" r="X58">
        <v>0.095</v>
      </c>
      <c s="256" r="Y58">
        <v>0.00003</v>
      </c>
      <c s="139" r="Z58">
        <v>0</v>
      </c>
      <c s="139" r="AA58">
        <v>48</v>
      </c>
      <c s="139" r="AB58">
        <v>14</v>
      </c>
      <c t="s" s="139" r="AC58">
        <v>3893</v>
      </c>
      <c t="s" s="6" r="AD58">
        <v>3894</v>
      </c>
      <c t="s" s="238" r="AE58">
        <v>3892</v>
      </c>
      <c t="s" s="257" r="AF58">
        <v>3895</v>
      </c>
      <c t="s" r="AG58">
        <v>3896</v>
      </c>
      <c t="s" s="18" r="AH58">
        <v>3897</v>
      </c>
      <c t="s" s="18" r="AI58">
        <v>3898</v>
      </c>
      <c t="s" s="18" r="AJ58">
        <v>3899</v>
      </c>
      <c t="s" s="18" r="AK58">
        <v>3900</v>
      </c>
      <c t="s" s="300" r="AL58">
        <v>3901</v>
      </c>
      <c t="s" s="204" r="AM58">
        <v>3732</v>
      </c>
      <c s="259" r="AN58"/>
      <c s="232" r="AO58"/>
      <c s="109" r="AP58">
        <v>244</v>
      </c>
      <c t="s" s="67" r="AQ58">
        <v>3902</v>
      </c>
      <c s="139" r="AR58">
        <v>375</v>
      </c>
      <c t="s" s="117" r="AS58">
        <v>3824</v>
      </c>
      <c s="29" r="AT58">
        <v>20</v>
      </c>
      <c s="18" r="AU58"/>
    </row>
    <row r="59">
      <c t="s" s="139" r="A59">
        <v>3847</v>
      </c>
      <c t="s" s="139" r="B59">
        <v>3903</v>
      </c>
      <c t="s" s="300" r="C59">
        <v>3565</v>
      </c>
      <c s="204" r="D59">
        <v>-6</v>
      </c>
      <c s="259" r="E59">
        <v>6</v>
      </c>
      <c s="139" r="F59">
        <v>10</v>
      </c>
      <c s="291" r="G59">
        <f>Q59*(6.25^2)</f>
        <v>0</v>
      </c>
      <c t="str" s="145" r="H59">
        <f>min((Q59*(F59^2)),((22.4^2)/Q59))</f>
        <v>#DIV/0!:divZero</v>
      </c>
      <c s="92" r="I59">
        <v>1</v>
      </c>
      <c s="283" r="J59"/>
      <c s="283" r="K59"/>
      <c s="283" r="L59">
        <v>4.6359</v>
      </c>
      <c s="283" r="M59"/>
      <c t="s" s="291" r="N59">
        <v>3509</v>
      </c>
      <c s="283" r="O59"/>
      <c s="283" r="P59"/>
      <c s="283" r="Q59"/>
      <c s="283" r="R59">
        <f>L59/I59</f>
        <v>4.6359</v>
      </c>
      <c s="283" r="S59"/>
      <c s="171" r="T59"/>
      <c s="375" r="U59">
        <v>5</v>
      </c>
      <c s="139" r="V59">
        <v>20</v>
      </c>
      <c s="139" r="W59">
        <v>0</v>
      </c>
      <c s="283" r="X59">
        <v>0.095</v>
      </c>
      <c s="256" r="Y59">
        <v>0.00003</v>
      </c>
      <c s="139" r="Z59">
        <v>0</v>
      </c>
      <c s="139" r="AA59">
        <v>50</v>
      </c>
      <c s="139" r="AB59">
        <v>14</v>
      </c>
      <c t="s" s="139" r="AC59">
        <v>3904</v>
      </c>
      <c t="s" s="6" r="AD59">
        <v>3905</v>
      </c>
      <c t="s" s="238" r="AE59">
        <v>3903</v>
      </c>
      <c t="s" s="257" r="AF59">
        <v>3906</v>
      </c>
      <c t="s" s="18" r="AG59">
        <v>3907</v>
      </c>
      <c t="s" r="AH59">
        <v>3908</v>
      </c>
      <c t="s" r="AI59">
        <v>3909</v>
      </c>
      <c t="s" r="AJ59">
        <v>3910</v>
      </c>
      <c t="s" s="18" r="AK59">
        <v>3911</v>
      </c>
      <c t="s" s="300" r="AL59">
        <v>3912</v>
      </c>
      <c t="s" s="204" r="AM59">
        <v>3732</v>
      </c>
      <c s="259" r="AN59"/>
      <c s="232" r="AO59"/>
      <c s="109" r="AP59">
        <v>244</v>
      </c>
      <c t="s" s="67" r="AQ59">
        <v>3913</v>
      </c>
      <c s="139" r="AR59">
        <v>376</v>
      </c>
      <c t="s" s="117" r="AS59">
        <v>3824</v>
      </c>
      <c s="29" r="AT59">
        <v>8</v>
      </c>
      <c s="18" r="AU59"/>
    </row>
    <row r="60">
      <c t="s" s="139" r="A60">
        <v>3847</v>
      </c>
      <c t="s" s="139" r="B60">
        <v>3914</v>
      </c>
      <c t="s" s="300" r="C60">
        <v>3565</v>
      </c>
      <c s="204" r="D60">
        <v>-6</v>
      </c>
      <c s="259" r="E60">
        <v>6</v>
      </c>
      <c s="139" r="F60">
        <v>10</v>
      </c>
      <c s="291" r="G60">
        <f>Q60*(6.25^2)</f>
        <v>0</v>
      </c>
      <c t="str" s="145" r="H60">
        <f>min((Q60*(F60^2)),((22.4^2)/Q60))</f>
        <v>#DIV/0!:divZero</v>
      </c>
      <c s="92" r="I60">
        <v>1</v>
      </c>
      <c s="283" r="J60"/>
      <c s="283" r="K60"/>
      <c s="283" r="L60">
        <v>4.6537</v>
      </c>
      <c s="283" r="M60"/>
      <c t="s" s="291" r="N60">
        <v>3509</v>
      </c>
      <c s="283" r="O60"/>
      <c s="283" r="P60"/>
      <c s="283" r="Q60"/>
      <c s="283" r="R60">
        <f>L60/I60</f>
        <v>4.6537</v>
      </c>
      <c s="283" r="S60"/>
      <c s="171" r="T60"/>
      <c s="375" r="U60">
        <v>5</v>
      </c>
      <c s="139" r="V60">
        <v>20</v>
      </c>
      <c s="139" r="W60">
        <v>0</v>
      </c>
      <c s="283" r="X60">
        <v>0.095</v>
      </c>
      <c s="256" r="Y60">
        <v>0.00003</v>
      </c>
      <c s="139" r="Z60">
        <v>0</v>
      </c>
      <c s="139" r="AA60">
        <v>51</v>
      </c>
      <c s="139" r="AB60">
        <v>14</v>
      </c>
      <c t="s" s="139" r="AC60">
        <v>3915</v>
      </c>
      <c t="s" s="6" r="AD60">
        <v>3916</v>
      </c>
      <c t="s" s="238" r="AE60">
        <v>3914</v>
      </c>
      <c t="s" s="257" r="AF60">
        <v>3917</v>
      </c>
      <c t="s" s="18" r="AG60">
        <v>3918</v>
      </c>
      <c t="s" s="18" r="AH60">
        <v>3919</v>
      </c>
      <c t="s" s="18" r="AI60">
        <v>3920</v>
      </c>
      <c t="s" s="18" r="AJ60">
        <v>3921</v>
      </c>
      <c t="s" s="18" r="AK60">
        <v>3922</v>
      </c>
      <c t="s" s="300" r="AL60">
        <v>3923</v>
      </c>
      <c t="s" s="204" r="AM60">
        <v>3732</v>
      </c>
      <c s="259" r="AN60"/>
      <c s="232" r="AO60"/>
      <c s="109" r="AP60">
        <v>244</v>
      </c>
      <c t="s" s="67" r="AQ60">
        <v>3924</v>
      </c>
      <c s="139" r="AR60">
        <v>376</v>
      </c>
      <c t="s" s="117" r="AS60">
        <v>3824</v>
      </c>
      <c s="29" r="AT60">
        <v>8</v>
      </c>
      <c s="18" r="AU60"/>
    </row>
    <row r="61">
      <c t="s" s="139" r="A61">
        <v>3925</v>
      </c>
      <c t="s" s="139" r="B61">
        <v>3926</v>
      </c>
      <c t="s" s="300" r="C61">
        <v>3927</v>
      </c>
      <c s="204" r="D61">
        <v>-0.5</v>
      </c>
      <c s="259" r="E61">
        <v>40</v>
      </c>
      <c s="139" r="F61">
        <v>60</v>
      </c>
      <c s="291" r="G61">
        <f>min((Q61*(50^2)),((15^2)/Q61))</f>
        <v>637.71186440678</v>
      </c>
      <c s="145" r="H61">
        <f>min((Q61*(F61^2)),(( 20^2)/Q61))</f>
        <v>1133.70998116761</v>
      </c>
      <c s="8" r="I61">
        <v>14.41</v>
      </c>
      <c s="283" r="J61">
        <f>.1505*100</f>
        <v>15.05</v>
      </c>
      <c s="283" r="K61">
        <v>5.31</v>
      </c>
      <c s="283" r="L61">
        <f>-4.5379</f>
        <v>-4.5379</v>
      </c>
      <c s="283" r="M61"/>
      <c t="s" s="291" r="N61">
        <v>3363</v>
      </c>
      <c s="283" r="O61"/>
      <c s="283" r="P61"/>
      <c s="283" r="Q61">
        <f>abs((K61/J61))</f>
        <v>0.352823920265781</v>
      </c>
      <c s="283" r="R61"/>
      <c s="283" r="S61"/>
      <c s="171" r="T61"/>
      <c s="375" r="U61">
        <v>4.2</v>
      </c>
      <c s="139" r="V61">
        <v>20</v>
      </c>
      <c s="139" r="W61">
        <v>3</v>
      </c>
      <c s="283" r="X61"/>
      <c s="256" r="Y61"/>
      <c s="139" r="Z61">
        <v>0</v>
      </c>
      <c s="139" r="AA61"/>
      <c s="139" r="AB61">
        <v>15</v>
      </c>
      <c t="s" s="139" r="AC61">
        <v>3928</v>
      </c>
      <c t="s" s="6" r="AD61">
        <v>3929</v>
      </c>
      <c t="s" s="238" r="AE61">
        <v>3926</v>
      </c>
      <c t="s" s="257" r="AF61">
        <v>2276</v>
      </c>
      <c t="s" s="18" r="AG61">
        <v>2278</v>
      </c>
      <c t="s" s="18" r="AH61">
        <v>2281</v>
      </c>
      <c t="s" s="18" r="AI61">
        <v>3930</v>
      </c>
      <c t="s" s="18" r="AJ61">
        <v>2287</v>
      </c>
      <c t="s" s="18" r="AK61">
        <v>2286</v>
      </c>
      <c t="s" s="300" r="AL61">
        <v>3931</v>
      </c>
      <c t="s" s="204" r="AM61">
        <v>3932</v>
      </c>
      <c s="259" r="AN61">
        <v>6</v>
      </c>
      <c s="232" r="AO61">
        <v>0.31</v>
      </c>
      <c s="109" r="AP61">
        <v>0.06</v>
      </c>
      <c t="s" s="67" r="AQ61">
        <v>3933</v>
      </c>
      <c s="139" r="AR61">
        <v>363</v>
      </c>
      <c t="s" s="117" r="AS61">
        <v>165</v>
      </c>
      <c s="356" r="AT61">
        <v>21</v>
      </c>
      <c s="18" r="AU61"/>
    </row>
    <row r="62">
      <c t="s" s="139" r="A62">
        <v>3925</v>
      </c>
      <c t="s" s="139" r="B62">
        <v>3934</v>
      </c>
      <c t="s" s="300" r="C62">
        <v>3927</v>
      </c>
      <c s="204" r="D62">
        <v>-0.5</v>
      </c>
      <c s="259" r="E62">
        <v>40</v>
      </c>
      <c s="139" r="F62">
        <v>60</v>
      </c>
      <c s="291" r="G62">
        <f>min((Q62*(50^2)),((15^2)/Q62))</f>
        <v>628.065872459706</v>
      </c>
      <c s="145" r="H62">
        <f>min((Q62*(F62^2)),(( 20^2)/Q62))</f>
        <v>1116.56155103948</v>
      </c>
      <c s="8" r="I62">
        <v>23.13</v>
      </c>
      <c s="283" r="J62">
        <f>.239*100</f>
        <v>23.9</v>
      </c>
      <c s="283" r="K62">
        <v>8.562</v>
      </c>
      <c s="283" r="L62">
        <f>-7.355</f>
        <v>-7.355</v>
      </c>
      <c s="283" r="M62"/>
      <c t="s" s="291" r="N62">
        <v>3363</v>
      </c>
      <c s="283" r="O62"/>
      <c s="283" r="P62"/>
      <c s="283" r="Q62">
        <f>abs((K62/J62))</f>
        <v>0.358242677824268</v>
      </c>
      <c s="283" r="R62"/>
      <c s="283" r="S62"/>
      <c s="171" r="T62"/>
      <c s="375" r="U62">
        <v>4.2</v>
      </c>
      <c s="139" r="V62">
        <v>20</v>
      </c>
      <c s="139" r="W62">
        <v>3</v>
      </c>
      <c s="283" r="X62"/>
      <c s="256" r="Y62"/>
      <c s="139" r="Z62">
        <v>0</v>
      </c>
      <c s="139" r="AA62"/>
      <c s="139" r="AB62">
        <v>15</v>
      </c>
      <c t="s" s="139" r="AC62">
        <v>3935</v>
      </c>
      <c t="s" s="6" r="AD62">
        <v>3936</v>
      </c>
      <c t="s" s="238" r="AE62">
        <v>3934</v>
      </c>
      <c t="s" s="257" r="AF62">
        <v>2277</v>
      </c>
      <c t="s" s="18" r="AG62">
        <v>2279</v>
      </c>
      <c t="s" s="18" r="AH62">
        <v>2280</v>
      </c>
      <c t="s" s="18" r="AI62">
        <v>3937</v>
      </c>
      <c t="s" s="18" r="AJ62">
        <v>2292</v>
      </c>
      <c t="s" s="18" r="AK62">
        <v>2291</v>
      </c>
      <c t="s" s="300" r="AL62">
        <v>3938</v>
      </c>
      <c t="s" s="204" r="AM62">
        <v>3932</v>
      </c>
      <c s="259" r="AN62">
        <v>8</v>
      </c>
      <c s="232" r="AO62">
        <v>0.31</v>
      </c>
      <c s="109" r="AP62">
        <v>0.06</v>
      </c>
      <c t="s" s="67" r="AQ62">
        <v>3933</v>
      </c>
      <c s="139" r="AR62">
        <v>363</v>
      </c>
      <c t="s" s="117" r="AS62">
        <v>165</v>
      </c>
      <c s="356" r="AT62">
        <v>21</v>
      </c>
      <c s="18" r="AU62"/>
    </row>
    <row r="63">
      <c s="139" r="A63"/>
      <c s="139" r="B63"/>
      <c s="300" r="C63"/>
      <c s="204" r="D63"/>
      <c s="259" r="E63"/>
      <c s="139" r="F63"/>
      <c s="291" r="G63"/>
      <c s="145" r="H63"/>
      <c s="8" r="I63"/>
      <c s="283" r="J63"/>
      <c s="283" r="K63"/>
      <c s="283" r="L63"/>
      <c s="283" r="M63"/>
      <c s="291" r="N63"/>
      <c s="283" r="O63"/>
      <c s="283" r="P63"/>
      <c s="283" r="Q63"/>
      <c s="283" r="R63"/>
      <c s="283" r="S63"/>
      <c s="171" r="T63"/>
      <c s="375" r="U63"/>
      <c s="139" r="V63"/>
      <c s="139" r="W63"/>
      <c s="139" r="X63"/>
      <c s="256" r="Y63"/>
      <c s="139" r="Z63"/>
      <c s="85" r="AA63"/>
      <c s="139" r="AB63"/>
      <c s="6" r="AC63"/>
      <c s="6" r="AD63"/>
      <c s="238" r="AE63"/>
      <c s="257" r="AF63"/>
      <c s="18" r="AG63"/>
      <c s="18" r="AH63"/>
      <c s="18" r="AI63"/>
      <c s="18" r="AJ63"/>
      <c s="18" r="AK63"/>
      <c s="300" r="AL63"/>
      <c s="204" r="AM63"/>
      <c s="259" r="AN63"/>
      <c s="232" r="AO63"/>
      <c s="109" r="AP63"/>
      <c s="67" r="AQ63"/>
      <c s="139" r="AR63"/>
      <c s="139" r="AS63"/>
      <c s="139" r="AT63"/>
      <c s="18" r="AU63"/>
    </row>
    <row r="64">
      <c t="s" s="313" r="A64">
        <v>3939</v>
      </c>
      <c s="135" r="B64"/>
      <c s="313" r="C64"/>
      <c s="152" r="D64"/>
      <c s="236" r="E64"/>
      <c s="135" r="F64"/>
      <c s="11" r="G64"/>
      <c s="128" r="H64"/>
      <c s="326" r="I64"/>
      <c s="240" r="J64"/>
      <c s="88" r="K64"/>
      <c s="88" r="L64"/>
      <c s="240" r="M64"/>
      <c s="11" r="N64"/>
      <c s="240" r="O64"/>
      <c s="240" r="P64"/>
      <c s="88" r="Q64"/>
      <c s="88" r="R64"/>
      <c s="88" r="S64"/>
      <c s="276" r="T64"/>
      <c s="350" r="U64"/>
      <c s="135" r="V64"/>
      <c s="135" r="W64"/>
      <c s="135" r="X64"/>
      <c s="135" r="Y64"/>
      <c s="135" r="Z64"/>
      <c s="135" r="AA64"/>
      <c s="135" r="AB64"/>
      <c s="135" r="AC64"/>
      <c s="144" r="AD64"/>
      <c s="94" r="AE64"/>
      <c t="s" s="350" r="AF64">
        <v>3940</v>
      </c>
      <c t="s" s="135" r="AG64">
        <v>3941</v>
      </c>
      <c t="s" s="135" r="AH64">
        <v>3942</v>
      </c>
      <c s="135" r="AI64"/>
      <c t="s" s="135" r="AJ64">
        <v>3943</v>
      </c>
      <c t="s" s="135" r="AK64">
        <v>3944</v>
      </c>
      <c s="313" r="AL64"/>
      <c s="212" r="AM64"/>
      <c s="72" r="AN64"/>
      <c s="243" r="AO64"/>
      <c s="129" r="AP64"/>
      <c s="266" r="AQ64"/>
      <c t="s" s="135" r="AR64">
        <v>3945</v>
      </c>
      <c s="135" r="AS64"/>
      <c s="135" r="AT64"/>
      <c s="267" r="AU64"/>
    </row>
    <row r="65">
      <c s="139" r="A65"/>
      <c s="139" r="B65"/>
      <c s="300" r="C65"/>
      <c s="204" r="D65"/>
      <c s="259" r="E65"/>
      <c s="139" r="F65"/>
      <c s="291" r="G65"/>
      <c s="145" r="H65"/>
      <c s="8" r="I65"/>
      <c s="283" r="J65"/>
      <c s="283" r="K65"/>
      <c s="283" r="L65"/>
      <c s="283" r="M65"/>
      <c s="291" r="N65"/>
      <c s="283" r="O65"/>
      <c s="283" r="P65"/>
      <c s="283" r="Q65"/>
      <c s="283" r="R65"/>
      <c s="283" r="S65"/>
      <c s="171" r="T65"/>
      <c s="375" r="U65"/>
      <c s="139" r="V65"/>
      <c s="139" r="W65"/>
      <c s="139" r="X65"/>
      <c s="139" r="Y65"/>
      <c s="139" r="Z65"/>
      <c s="139" r="AA65"/>
      <c s="139" r="AB65"/>
      <c s="139" r="AC65"/>
      <c s="6" r="AD65"/>
      <c s="238" r="AE65"/>
      <c s="257" r="AF65"/>
      <c s="18" r="AG65"/>
      <c s="18" r="AH65"/>
      <c s="18" r="AI65"/>
      <c s="18" r="AJ65"/>
      <c s="18" r="AK65"/>
      <c s="300" r="AL65"/>
      <c s="204" r="AM65"/>
      <c s="259" r="AN65"/>
      <c s="232" r="AO65"/>
      <c s="109" r="AP65"/>
      <c s="67" r="AQ65"/>
      <c s="139" r="AR65"/>
      <c s="139" r="AS65"/>
      <c s="139" r="AT65"/>
      <c s="18" r="AU65"/>
    </row>
    <row r="66">
      <c t="s" s="139" r="A66">
        <v>3946</v>
      </c>
      <c t="s" s="139" r="B66">
        <v>3947</v>
      </c>
      <c t="s" s="300" r="C66">
        <v>3948</v>
      </c>
      <c s="204" r="D66">
        <v>0</v>
      </c>
      <c s="259" r="E66">
        <v>90</v>
      </c>
      <c s="18" r="F66"/>
      <c s="291" r="G66"/>
      <c s="145" r="H66"/>
      <c s="346" r="I66">
        <v>60.61</v>
      </c>
      <c s="188" r="J66">
        <f>.6018*100</f>
        <v>60.18</v>
      </c>
      <c s="283" r="K66">
        <v>19.914</v>
      </c>
      <c s="283" r="L66"/>
      <c s="283" r="M66"/>
      <c s="291" r="N66"/>
      <c s="283" r="O66">
        <v>4.6634</v>
      </c>
      <c s="283" r="P66">
        <v>4.6627</v>
      </c>
      <c s="283" r="Q66"/>
      <c s="283" r="R66"/>
      <c s="283" r="S66"/>
      <c s="171" r="T66"/>
      <c s="375" r="U66">
        <v>2.2</v>
      </c>
      <c s="139" r="V66">
        <v>5</v>
      </c>
      <c t="s" s="139" r="W66">
        <v>3949</v>
      </c>
      <c s="139" r="X66"/>
      <c s="139" r="Y66"/>
      <c s="139" r="Z66"/>
      <c s="139" r="AA66"/>
      <c s="139" r="AB66"/>
      <c s="139" r="AC66"/>
      <c s="6" r="AD66"/>
      <c s="238" r="AE66"/>
      <c t="s" s="257" r="AF66">
        <v>2253</v>
      </c>
      <c s="18" r="AG66"/>
      <c s="18" r="AH66"/>
      <c s="18" r="AI66"/>
      <c s="18" r="AJ66"/>
      <c s="18" r="AK66"/>
      <c s="300" r="AL66"/>
      <c t="s" s="204" r="AM66">
        <v>3950</v>
      </c>
      <c s="259" r="AN66"/>
      <c s="232" r="AO66">
        <v>0.31</v>
      </c>
      <c s="109" r="AP66">
        <v>0.06</v>
      </c>
      <c t="s" s="67" r="AQ66">
        <v>3951</v>
      </c>
      <c s="139" r="AR66">
        <v>362</v>
      </c>
      <c t="s" s="139" r="AS66">
        <v>3952</v>
      </c>
      <c s="139" r="AT66"/>
      <c s="18" r="AU66"/>
    </row>
    <row r="67">
      <c t="s" s="139" r="A67">
        <v>3946</v>
      </c>
      <c t="s" s="139" r="B67">
        <v>3953</v>
      </c>
      <c t="s" s="300" r="C67">
        <v>3948</v>
      </c>
      <c s="204" r="D67">
        <v>0</v>
      </c>
      <c s="259" r="E67">
        <v>90</v>
      </c>
      <c s="18" r="F67"/>
      <c s="291" r="G67"/>
      <c s="145" r="H67"/>
      <c s="346" r="I67">
        <v>26.35</v>
      </c>
      <c s="188" r="J67">
        <f>.2705*100</f>
        <v>27.05</v>
      </c>
      <c s="283" r="K67">
        <v>8.657</v>
      </c>
      <c s="283" r="L67"/>
      <c s="283" r="M67"/>
      <c s="291" r="N67"/>
      <c s="283" r="O67">
        <v>2.0259</v>
      </c>
      <c s="283" r="P67">
        <v>2.0273</v>
      </c>
      <c s="283" r="Q67"/>
      <c s="283" r="R67"/>
      <c s="283" r="S67"/>
      <c s="171" r="T67"/>
      <c s="375" r="U67">
        <v>2.2</v>
      </c>
      <c s="139" r="V67">
        <v>5</v>
      </c>
      <c t="s" s="139" r="W67">
        <v>3949</v>
      </c>
      <c s="139" r="X67"/>
      <c s="139" r="Y67"/>
      <c s="139" r="Z67"/>
      <c s="139" r="AA67"/>
      <c s="139" r="AB67"/>
      <c s="139" r="AC67"/>
      <c s="6" r="AD67"/>
      <c s="238" r="AE67"/>
      <c t="s" s="257" r="AF67">
        <v>2254</v>
      </c>
      <c s="18" r="AG67"/>
      <c s="18" r="AH67"/>
      <c s="18" r="AI67"/>
      <c s="18" r="AJ67"/>
      <c s="18" r="AK67"/>
      <c s="300" r="AL67"/>
      <c t="s" s="204" r="AM67">
        <v>3950</v>
      </c>
      <c s="259" r="AN67"/>
      <c s="232" r="AO67">
        <v>0.31</v>
      </c>
      <c s="109" r="AP67">
        <v>0.06</v>
      </c>
      <c t="s" s="67" r="AQ67">
        <v>3951</v>
      </c>
      <c s="139" r="AR67">
        <v>362</v>
      </c>
      <c s="139" r="AS67"/>
      <c s="139" r="AT67"/>
      <c s="18" r="AU67"/>
    </row>
    <row r="68">
      <c t="s" s="139" r="A68">
        <v>3946</v>
      </c>
      <c t="s" s="139" r="B68">
        <v>3954</v>
      </c>
      <c t="s" s="300" r="C68">
        <v>3948</v>
      </c>
      <c s="204" r="D68">
        <v>0</v>
      </c>
      <c s="259" r="E68">
        <v>90</v>
      </c>
      <c s="18" r="F68"/>
      <c s="291" r="G68"/>
      <c s="145" r="H68"/>
      <c s="346" r="I68">
        <v>71.6</v>
      </c>
      <c s="188" r="J68">
        <f>.717*100</f>
        <v>71.7</v>
      </c>
      <c s="283" r="K68">
        <v>24.284</v>
      </c>
      <c s="283" r="L68"/>
      <c s="283" r="M68"/>
      <c s="291" r="N68"/>
      <c s="283" r="O68">
        <v>5.51</v>
      </c>
      <c s="283" r="P68">
        <v>5.508</v>
      </c>
      <c s="283" r="Q68"/>
      <c s="283" r="R68"/>
      <c s="283" r="S68"/>
      <c s="171" r="T68"/>
      <c s="375" r="U68">
        <v>2.2</v>
      </c>
      <c s="139" r="V68">
        <v>5</v>
      </c>
      <c t="s" s="139" r="W68">
        <v>3949</v>
      </c>
      <c s="139" r="X68"/>
      <c s="139" r="Y68"/>
      <c s="139" r="Z68"/>
      <c s="139" r="AA68"/>
      <c s="139" r="AB68"/>
      <c s="139" r="AC68"/>
      <c s="6" r="AD68"/>
      <c s="238" r="AE68"/>
      <c t="s" s="257" r="AF68">
        <v>2255</v>
      </c>
      <c s="18" r="AG68"/>
      <c s="18" r="AH68"/>
      <c s="18" r="AI68"/>
      <c s="18" r="AJ68"/>
      <c s="18" r="AK68"/>
      <c s="300" r="AL68"/>
      <c t="s" s="204" r="AM68">
        <v>3950</v>
      </c>
      <c s="259" r="AN68"/>
      <c s="232" r="AO68">
        <v>0.31</v>
      </c>
      <c s="109" r="AP68">
        <v>0.06</v>
      </c>
      <c t="s" s="67" r="AQ68">
        <v>3951</v>
      </c>
      <c s="139" r="AR68">
        <v>362</v>
      </c>
      <c s="139" r="AS68"/>
      <c s="139" r="AT68"/>
      <c s="18" r="AU68"/>
    </row>
    <row r="69">
      <c t="s" s="139" r="A69">
        <v>3955</v>
      </c>
      <c t="s" s="139" r="B69">
        <v>3956</v>
      </c>
      <c t="s" s="300" r="C69">
        <v>3948</v>
      </c>
      <c s="204" r="D69">
        <v>0</v>
      </c>
      <c s="259" r="E69">
        <v>90</v>
      </c>
      <c s="18" r="F69"/>
      <c s="291" r="G69"/>
      <c s="145" r="H69"/>
      <c s="346" r="I69">
        <v>82.18</v>
      </c>
      <c s="188" r="J69">
        <f>.813*100</f>
        <v>81.3</v>
      </c>
      <c s="283" r="K69">
        <v>28.743</v>
      </c>
      <c s="283" r="L69"/>
      <c s="283" r="M69"/>
      <c s="291" r="N69"/>
      <c s="283" r="O69">
        <v>6.321</v>
      </c>
      <c s="283" r="P69">
        <v>6.321</v>
      </c>
      <c s="283" r="Q69"/>
      <c s="283" r="R69"/>
      <c s="283" r="S69"/>
      <c s="171" r="T69"/>
      <c s="375" r="U69">
        <v>4.2</v>
      </c>
      <c s="139" r="V69">
        <v>5</v>
      </c>
      <c t="s" s="139" r="W69">
        <v>3949</v>
      </c>
      <c s="139" r="X69"/>
      <c s="139" r="Y69"/>
      <c s="139" r="Z69"/>
      <c s="139" r="AA69"/>
      <c s="139" r="AB69"/>
      <c s="139" r="AC69"/>
      <c s="6" r="AD69"/>
      <c s="238" r="AE69"/>
      <c t="s" s="257" r="AF69">
        <v>2293</v>
      </c>
      <c s="18" r="AG69"/>
      <c s="18" r="AH69"/>
      <c s="18" r="AI69"/>
      <c s="18" r="AJ69"/>
      <c s="18" r="AK69"/>
      <c s="300" r="AL69"/>
      <c t="s" s="204" r="AM69">
        <v>3950</v>
      </c>
      <c s="259" r="AN69"/>
      <c s="232" r="AO69">
        <v>0.31</v>
      </c>
      <c s="109" r="AP69">
        <v>0.06</v>
      </c>
      <c t="s" s="67" r="AQ69">
        <v>3951</v>
      </c>
      <c s="139" r="AR69">
        <v>372</v>
      </c>
      <c s="139" r="AS69"/>
      <c s="139" r="AT69"/>
      <c s="18" r="AU69"/>
    </row>
    <row r="70">
      <c t="s" s="139" r="A70">
        <v>3955</v>
      </c>
      <c t="s" s="139" r="B70">
        <v>3957</v>
      </c>
      <c t="s" s="300" r="C70">
        <v>3948</v>
      </c>
      <c s="204" r="D70">
        <v>0</v>
      </c>
      <c s="259" r="E70">
        <v>110</v>
      </c>
      <c s="18" r="F70"/>
      <c s="291" r="G70"/>
      <c s="145" r="H70"/>
      <c s="346" r="I70">
        <v>90.112</v>
      </c>
      <c s="188" r="J70"/>
      <c s="283" r="K70">
        <v>31.81</v>
      </c>
      <c s="283" r="L70"/>
      <c s="283" r="M70"/>
      <c s="291" r="N70"/>
      <c s="283" r="O70">
        <v>6.93</v>
      </c>
      <c s="283" r="P70">
        <v>6.931</v>
      </c>
      <c s="283" r="Q70"/>
      <c s="283" r="R70"/>
      <c s="283" r="S70"/>
      <c s="171" r="T70"/>
      <c s="375" r="U70">
        <v>4.2</v>
      </c>
      <c s="139" r="V70">
        <v>5</v>
      </c>
      <c t="s" s="139" r="W70">
        <v>3949</v>
      </c>
      <c s="139" r="X70"/>
      <c s="139" r="Y70"/>
      <c s="139" r="Z70"/>
      <c s="139" r="AA70"/>
      <c s="139" r="AB70"/>
      <c s="139" r="AC70"/>
      <c s="6" r="AD70"/>
      <c s="238" r="AE70"/>
      <c t="s" s="257" r="AF70">
        <v>2294</v>
      </c>
      <c s="18" r="AG70"/>
      <c s="18" r="AH70"/>
      <c s="18" r="AI70"/>
      <c s="18" r="AJ70"/>
      <c s="18" r="AK70"/>
      <c s="300" r="AL70"/>
      <c t="s" s="204" r="AM70">
        <v>3958</v>
      </c>
      <c s="259" r="AN70"/>
      <c s="232" r="AO70">
        <v>0.31</v>
      </c>
      <c s="109" r="AP70">
        <v>0.06</v>
      </c>
      <c t="s" s="67" r="AQ70">
        <v>3951</v>
      </c>
      <c s="139" r="AR70">
        <v>372</v>
      </c>
      <c s="139" r="AS70"/>
      <c s="139" r="AT70"/>
      <c s="18" r="AU70"/>
    </row>
    <row r="71">
      <c t="s" s="139" r="A71">
        <v>3824</v>
      </c>
      <c t="s" s="139" r="B71">
        <v>3959</v>
      </c>
      <c t="s" s="300" r="C71">
        <v>3948</v>
      </c>
      <c s="204" r="D71">
        <v>0</v>
      </c>
      <c s="259" r="E71">
        <v>110</v>
      </c>
      <c s="18" r="F71"/>
      <c s="291" r="G71"/>
      <c s="145" r="H71"/>
      <c s="346" r="I71">
        <v>104.7</v>
      </c>
      <c s="188" r="J71"/>
      <c s="283" r="K71">
        <v>37.94</v>
      </c>
      <c s="283" r="L71"/>
      <c s="283" r="M71"/>
      <c s="291" r="N71"/>
      <c s="283" r="O71">
        <v>8.053</v>
      </c>
      <c s="283" r="P71">
        <v>8.053</v>
      </c>
      <c s="283" r="Q71"/>
      <c s="283" r="R71"/>
      <c s="283" r="S71"/>
      <c s="171" r="T71"/>
      <c s="375" r="U71">
        <v>4.2</v>
      </c>
      <c s="139" r="V71">
        <v>5</v>
      </c>
      <c t="s" s="139" r="W71">
        <v>3949</v>
      </c>
      <c s="139" r="X71"/>
      <c s="139" r="Y71"/>
      <c s="139" r="Z71"/>
      <c s="139" r="AA71"/>
      <c s="139" r="AB71"/>
      <c s="139" r="AC71"/>
      <c s="6" r="AD71"/>
      <c s="238" r="AE71"/>
      <c t="s" s="257" r="AF71">
        <v>2295</v>
      </c>
      <c s="18" r="AG71"/>
      <c s="18" r="AH71"/>
      <c s="18" r="AI71"/>
      <c s="18" r="AJ71"/>
      <c s="18" r="AK71"/>
      <c s="300" r="AL71"/>
      <c t="s" s="204" r="AM71">
        <v>3958</v>
      </c>
      <c s="259" r="AN71"/>
      <c s="232" r="AO71">
        <v>0.31</v>
      </c>
      <c s="109" r="AP71">
        <v>0.06</v>
      </c>
      <c t="s" s="67" r="AQ71">
        <v>3951</v>
      </c>
      <c s="139" r="AR71">
        <v>372</v>
      </c>
      <c s="139" r="AS71"/>
      <c s="139" r="AT71"/>
      <c s="18" r="AU71"/>
    </row>
    <row r="72">
      <c t="s" s="139" r="A72">
        <v>3824</v>
      </c>
      <c t="s" s="139" r="B72">
        <v>3960</v>
      </c>
      <c t="s" s="300" r="C72">
        <v>3948</v>
      </c>
      <c s="204" r="D72">
        <v>0</v>
      </c>
      <c s="259" r="E72">
        <v>90</v>
      </c>
      <c s="18" r="F72"/>
      <c s="291" r="G72"/>
      <c s="145" r="H72"/>
      <c s="346" r="I72">
        <v>67.46</v>
      </c>
      <c s="188" r="J72">
        <f>.669*100</f>
        <v>66.9</v>
      </c>
      <c s="283" r="K72">
        <v>23.776</v>
      </c>
      <c s="283" r="L72"/>
      <c s="283" r="M72"/>
      <c s="291" r="N72"/>
      <c s="283" r="O72">
        <v>5.1887</v>
      </c>
      <c s="283" r="P72">
        <v>5.1878</v>
      </c>
      <c s="283" r="Q72"/>
      <c s="283" r="R72"/>
      <c s="283" r="S72"/>
      <c s="171" r="T72"/>
      <c s="375" r="U72">
        <v>4.2</v>
      </c>
      <c s="139" r="V72">
        <v>5</v>
      </c>
      <c t="s" s="139" r="W72">
        <v>3949</v>
      </c>
      <c s="139" r="X72"/>
      <c s="139" r="Y72"/>
      <c s="139" r="Z72"/>
      <c s="139" r="AA72"/>
      <c s="139" r="AB72"/>
      <c s="139" r="AC72"/>
      <c s="6" r="AD72"/>
      <c s="238" r="AE72"/>
      <c t="s" s="257" r="AF72">
        <v>2314</v>
      </c>
      <c s="18" r="AG72"/>
      <c s="18" r="AH72"/>
      <c s="18" r="AI72"/>
      <c s="18" r="AJ72"/>
      <c s="18" r="AK72"/>
      <c s="300" r="AL72"/>
      <c t="s" s="204" r="AM72">
        <v>3950</v>
      </c>
      <c s="259" r="AN72"/>
      <c s="232" r="AO72">
        <v>0.31</v>
      </c>
      <c s="109" r="AP72">
        <v>0.06</v>
      </c>
      <c t="s" s="67" r="AQ72">
        <v>3951</v>
      </c>
      <c s="139" r="AR72">
        <v>373</v>
      </c>
      <c s="139" r="AS72"/>
      <c s="139" r="AT72"/>
      <c s="18" r="AU72"/>
    </row>
    <row r="73">
      <c t="s" s="139" r="A73">
        <v>3824</v>
      </c>
      <c t="s" s="139" r="B73">
        <v>3961</v>
      </c>
      <c t="s" s="300" r="C73">
        <v>3948</v>
      </c>
      <c s="204" r="D73">
        <v>0</v>
      </c>
      <c s="259" r="E73">
        <v>90</v>
      </c>
      <c s="18" r="F73"/>
      <c s="291" r="G73"/>
      <c s="145" r="H73"/>
      <c s="346" r="I73">
        <v>78.962</v>
      </c>
      <c s="188" r="J73">
        <f>.782*100</f>
        <v>78.2</v>
      </c>
      <c s="283" r="K73">
        <v>28.118</v>
      </c>
      <c s="283" r="L73"/>
      <c s="283" r="M73"/>
      <c s="291" r="N73"/>
      <c s="283" r="O73">
        <v>6.073</v>
      </c>
      <c s="283" r="P73">
        <v>6.073</v>
      </c>
      <c s="283" r="Q73"/>
      <c s="283" r="R73"/>
      <c s="283" r="S73"/>
      <c s="171" r="T73"/>
      <c s="375" r="U73">
        <v>4.2</v>
      </c>
      <c s="139" r="V73">
        <v>5</v>
      </c>
      <c t="s" s="139" r="W73">
        <v>3949</v>
      </c>
      <c s="139" r="X73"/>
      <c s="139" r="Y73"/>
      <c s="139" r="Z73"/>
      <c s="139" r="AA73"/>
      <c s="139" r="AB73"/>
      <c s="139" r="AC73"/>
      <c s="6" r="AD73"/>
      <c s="238" r="AE73"/>
      <c t="s" s="257" r="AF73">
        <v>2315</v>
      </c>
      <c s="18" r="AG73"/>
      <c s="18" r="AH73"/>
      <c s="18" r="AI73"/>
      <c s="18" r="AJ73"/>
      <c s="18" r="AK73"/>
      <c s="300" r="AL73"/>
      <c t="s" s="204" r="AM73">
        <v>3950</v>
      </c>
      <c s="259" r="AN73"/>
      <c s="232" r="AO73">
        <v>0.31</v>
      </c>
      <c s="109" r="AP73">
        <v>0.06</v>
      </c>
      <c t="s" s="67" r="AQ73">
        <v>3951</v>
      </c>
      <c s="139" r="AR73">
        <v>373</v>
      </c>
      <c s="139" r="AS73"/>
      <c s="139" r="AT73"/>
      <c s="18" r="AU73"/>
    </row>
    <row r="74">
      <c t="s" s="139" r="A74">
        <v>3824</v>
      </c>
      <c t="s" s="139" r="B74">
        <v>3962</v>
      </c>
      <c t="s" s="300" r="C74">
        <v>3948</v>
      </c>
      <c s="204" r="D74">
        <v>0</v>
      </c>
      <c s="259" r="E74">
        <v>90</v>
      </c>
      <c s="18" r="F74"/>
      <c s="291" r="G74"/>
      <c s="145" r="H74"/>
      <c s="346" r="I74">
        <v>64.224</v>
      </c>
      <c s="188" r="J74">
        <f>.649*100</f>
        <v>64.9</v>
      </c>
      <c s="283" r="K74">
        <v>22.919</v>
      </c>
      <c s="283" r="L74"/>
      <c s="283" r="M74"/>
      <c s="291" r="N74"/>
      <c s="283" r="O74">
        <v>4.94</v>
      </c>
      <c s="283" r="P74">
        <v>4.9396</v>
      </c>
      <c s="283" r="Q74"/>
      <c s="283" r="R74"/>
      <c s="283" r="S74"/>
      <c s="171" r="T74"/>
      <c s="375" r="U74">
        <v>4.2</v>
      </c>
      <c s="139" r="V74">
        <v>5</v>
      </c>
      <c t="s" s="139" r="W74">
        <v>3949</v>
      </c>
      <c s="139" r="X74"/>
      <c s="139" r="Y74"/>
      <c s="139" r="Z74"/>
      <c s="139" r="AA74"/>
      <c s="139" r="AB74"/>
      <c s="139" r="AC74"/>
      <c s="6" r="AD74"/>
      <c s="238" r="AE74"/>
      <c t="s" s="257" r="AF74">
        <v>2316</v>
      </c>
      <c s="18" r="AG74"/>
      <c s="18" r="AH74"/>
      <c s="18" r="AI74"/>
      <c s="18" r="AJ74"/>
      <c s="18" r="AK74"/>
      <c s="300" r="AL74"/>
      <c t="s" s="204" r="AM74">
        <v>3950</v>
      </c>
      <c s="259" r="AN74"/>
      <c s="232" r="AO74">
        <v>0.31</v>
      </c>
      <c s="109" r="AP74">
        <v>0.06</v>
      </c>
      <c t="s" s="67" r="AQ74">
        <v>3951</v>
      </c>
      <c s="139" r="AR74">
        <v>373</v>
      </c>
      <c s="139" r="AS74"/>
      <c s="139" r="AT74"/>
      <c s="18" r="AU74"/>
    </row>
    <row r="75">
      <c s="139" r="A75"/>
      <c s="139" r="B75"/>
      <c s="300" r="C75"/>
      <c s="375" r="D75"/>
      <c s="139" r="E75"/>
      <c s="139" r="F75"/>
      <c s="291" r="G75"/>
      <c s="145" r="H75"/>
      <c s="8" r="I75"/>
      <c s="283" r="J75"/>
      <c s="283" r="K75"/>
      <c s="283" r="L75"/>
      <c s="283" r="M75"/>
      <c s="291" r="N75"/>
      <c s="283" r="O75"/>
      <c s="283" r="P75"/>
      <c s="283" r="Q75"/>
      <c s="283" r="R75"/>
      <c s="283" r="S75"/>
      <c s="171" r="T75"/>
      <c s="375" r="U75"/>
      <c s="139" r="V75"/>
      <c s="139" r="W75"/>
      <c s="139" r="X75"/>
      <c s="139" r="Y75"/>
      <c s="139" r="Z75"/>
      <c s="139" r="AA75"/>
      <c s="139" r="AB75"/>
      <c s="139" r="AC75"/>
      <c s="6" r="AD75"/>
      <c s="238" r="AE75"/>
      <c s="257" r="AF75"/>
      <c s="18" r="AG75"/>
      <c s="18" r="AH75"/>
      <c s="18" r="AI75"/>
      <c s="18" r="AJ75"/>
      <c s="18" r="AK75"/>
      <c s="300" r="AL75"/>
      <c s="375" r="AM75"/>
      <c s="139" r="AN75"/>
      <c s="232" r="AO75"/>
      <c s="109" r="AP75"/>
      <c s="67" r="AQ75"/>
      <c s="139" r="AR75"/>
      <c s="139" r="AS75"/>
      <c s="139" r="AT75"/>
      <c s="18" r="AU75"/>
    </row>
    <row r="76">
      <c t="s" s="313" r="A76">
        <v>3963</v>
      </c>
      <c s="135" r="B76"/>
      <c s="313" r="C76"/>
      <c s="152" r="D76"/>
      <c s="236" r="E76"/>
      <c s="135" r="F76"/>
      <c s="11" r="G76"/>
      <c s="128" r="H76"/>
      <c s="326" r="I76"/>
      <c s="240" r="J76"/>
      <c s="88" r="K76"/>
      <c s="88" r="L76"/>
      <c s="240" r="M76"/>
      <c s="11" r="N76"/>
      <c s="240" r="O76"/>
      <c s="240" r="P76"/>
      <c s="88" r="Q76"/>
      <c s="88" r="R76"/>
      <c s="88" r="S76"/>
      <c s="276" r="T76"/>
      <c s="350" r="U76"/>
      <c s="135" r="V76"/>
      <c s="135" r="W76"/>
      <c s="135" r="X76"/>
      <c s="135" r="Y76"/>
      <c s="135" r="Z76"/>
      <c s="135" r="AA76"/>
      <c s="135" r="AB76"/>
      <c s="135" r="AC76"/>
      <c s="144" r="AD76"/>
      <c s="94" r="AE76"/>
      <c s="266" r="AF76"/>
      <c s="267" r="AG76"/>
      <c s="267" r="AH76"/>
      <c s="267" r="AI76"/>
      <c s="267" r="AJ76"/>
      <c s="267" r="AK76"/>
      <c s="313" r="AL76"/>
      <c s="212" r="AM76"/>
      <c s="72" r="AN76"/>
      <c s="243" r="AO76"/>
      <c s="129" r="AP76"/>
      <c s="266" r="AQ76"/>
      <c t="s" s="135" r="AR76">
        <v>3964</v>
      </c>
      <c s="135" r="AS76"/>
      <c s="135" r="AT76"/>
      <c s="267" r="AU76"/>
    </row>
    <row r="77">
      <c s="235" r="A77"/>
      <c s="139" r="B77"/>
      <c s="300" r="C77"/>
      <c s="63" r="D77"/>
      <c s="48" r="E77"/>
      <c s="139" r="F77"/>
      <c s="291" r="G77"/>
      <c s="145" r="H77"/>
      <c s="8" r="I77"/>
      <c s="283" r="J77"/>
      <c s="283" r="K77"/>
      <c s="283" r="L77"/>
      <c s="283" r="M77"/>
      <c s="291" r="N77"/>
      <c s="283" r="O77"/>
      <c s="283" r="P77"/>
      <c s="283" r="Q77"/>
      <c s="283" r="R77"/>
      <c s="283" r="S77"/>
      <c s="171" r="T77"/>
      <c s="375" r="U77"/>
      <c s="139" r="V77"/>
      <c s="139" r="W77"/>
      <c s="139" r="X77"/>
      <c s="139" r="Y77"/>
      <c s="139" r="Z77"/>
      <c s="139" r="AA77"/>
      <c s="139" r="AB77"/>
      <c s="139" r="AC77"/>
      <c s="6" r="AD77"/>
      <c s="238" r="AE77"/>
      <c s="257" r="AF77"/>
      <c s="18" r="AG77"/>
      <c s="18" r="AH77"/>
      <c s="18" r="AI77"/>
      <c s="18" r="AJ77"/>
      <c s="18" r="AK77"/>
      <c s="300" r="AL77"/>
      <c s="63" r="AM77"/>
      <c s="48" r="AN77"/>
      <c s="232" r="AO77"/>
      <c s="109" r="AP77"/>
      <c s="67" r="AQ77"/>
      <c s="139" r="AR77"/>
      <c s="235" r="AS77"/>
      <c s="235" r="AT77"/>
      <c s="18" r="AU77"/>
    </row>
    <row r="78">
      <c t="s" s="139" r="A78">
        <v>3404</v>
      </c>
      <c t="s" s="139" r="B78">
        <v>3965</v>
      </c>
      <c t="s" s="300" r="C78">
        <v>3966</v>
      </c>
      <c s="63" r="D78">
        <v>0</v>
      </c>
      <c s="48" r="E78">
        <v>115</v>
      </c>
      <c s="139" r="F78"/>
      <c s="291" r="G78"/>
      <c s="145" r="H78"/>
      <c s="8" r="I78">
        <v>31.8</v>
      </c>
      <c s="283" r="J78"/>
      <c s="283" r="K78"/>
      <c s="283" r="L78"/>
      <c s="283" r="M78"/>
      <c s="291" r="N78"/>
      <c s="283" r="O78"/>
      <c s="283" r="P78"/>
      <c s="283" r="Q78"/>
      <c s="283" r="R78"/>
      <c s="283" r="S78"/>
      <c s="171" r="T78"/>
      <c s="375" r="U78"/>
      <c s="139" r="V78"/>
      <c s="139" r="W78"/>
      <c s="139" r="X78"/>
      <c s="139" r="Y78"/>
      <c s="139" r="Z78"/>
      <c s="139" r="AA78"/>
      <c s="139" r="AB78"/>
      <c s="139" r="AC78"/>
      <c s="6" r="AD78"/>
      <c s="238" r="AE78"/>
      <c t="s" s="257" r="AF78">
        <v>907</v>
      </c>
      <c s="18" r="AG78"/>
      <c s="18" r="AH78"/>
      <c s="18" r="AI78"/>
      <c s="18" r="AJ78"/>
      <c s="18" r="AK78"/>
      <c s="300" r="AL78"/>
      <c s="63" r="AM78"/>
      <c s="48" r="AN78">
        <v>1.8</v>
      </c>
      <c s="232" r="AO78"/>
      <c s="109" r="AP78"/>
      <c t="s" s="67" r="AQ78">
        <v>3967</v>
      </c>
      <c s="139" r="AR78">
        <v>70</v>
      </c>
      <c t="s" s="139" r="AS78">
        <v>3952</v>
      </c>
      <c s="139" r="AT78"/>
      <c s="18" r="AU78"/>
    </row>
    <row r="79">
      <c t="s" s="139" r="A79">
        <v>3404</v>
      </c>
      <c t="s" s="139" r="B79">
        <v>3968</v>
      </c>
      <c t="s" s="300" r="C79">
        <v>3966</v>
      </c>
      <c s="63" r="D79">
        <v>0</v>
      </c>
      <c s="48" r="E79">
        <v>115</v>
      </c>
      <c s="139" r="F79"/>
      <c s="291" r="G79"/>
      <c s="145" r="H79"/>
      <c s="8" r="I79">
        <v>86.1</v>
      </c>
      <c s="283" r="J79"/>
      <c s="283" r="K79"/>
      <c s="283" r="L79"/>
      <c s="283" r="M79"/>
      <c s="291" r="N79"/>
      <c s="283" r="O79"/>
      <c s="283" r="P79"/>
      <c s="283" r="Q79"/>
      <c s="283" r="R79"/>
      <c s="283" r="S79"/>
      <c s="171" r="T79"/>
      <c s="375" r="U79"/>
      <c s="139" r="V79"/>
      <c s="139" r="W79"/>
      <c s="139" r="X79"/>
      <c s="139" r="Y79"/>
      <c s="139" r="Z79"/>
      <c s="139" r="AA79"/>
      <c s="139" r="AB79"/>
      <c s="139" r="AC79"/>
      <c s="6" r="AD79"/>
      <c s="238" r="AE79"/>
      <c t="s" s="257" r="AF79">
        <v>910</v>
      </c>
      <c s="18" r="AG79"/>
      <c s="18" r="AH79"/>
      <c s="18" r="AI79"/>
      <c s="18" r="AJ79"/>
      <c s="18" r="AK79"/>
      <c s="300" r="AL79"/>
      <c s="63" r="AM79"/>
      <c s="48" r="AN79">
        <v>4.6</v>
      </c>
      <c s="232" r="AO79"/>
      <c s="109" r="AP79"/>
      <c t="s" s="67" r="AQ79">
        <v>3967</v>
      </c>
      <c s="139" r="AR79">
        <v>70</v>
      </c>
      <c s="139" r="AS79"/>
      <c s="139" r="AT79"/>
      <c s="18" r="AU79"/>
    </row>
    <row r="80">
      <c t="s" s="139" r="A80">
        <v>3404</v>
      </c>
      <c t="s" s="139" r="B80">
        <v>3969</v>
      </c>
      <c t="s" s="300" r="C80">
        <v>3966</v>
      </c>
      <c s="63" r="D80">
        <v>0</v>
      </c>
      <c s="48" r="E80">
        <v>115</v>
      </c>
      <c s="139" r="F80"/>
      <c s="291" r="G80"/>
      <c s="145" r="H80"/>
      <c s="8" r="I80">
        <v>73.5</v>
      </c>
      <c s="283" r="J80"/>
      <c s="283" r="K80"/>
      <c s="283" r="L80"/>
      <c s="283" r="M80"/>
      <c s="291" r="N80"/>
      <c s="283" r="O80"/>
      <c s="283" r="P80"/>
      <c s="283" r="Q80"/>
      <c s="283" r="R80"/>
      <c s="283" r="S80"/>
      <c s="171" r="T80"/>
      <c s="375" r="U80"/>
      <c s="139" r="V80"/>
      <c s="139" r="W80"/>
      <c s="139" r="X80"/>
      <c s="139" r="Y80"/>
      <c s="139" r="Z80"/>
      <c s="139" r="AA80"/>
      <c s="139" r="AB80"/>
      <c s="139" r="AC80"/>
      <c s="6" r="AD80"/>
      <c s="238" r="AE80"/>
      <c t="s" s="257" r="AF80">
        <v>913</v>
      </c>
      <c s="18" r="AG80"/>
      <c s="18" r="AH80"/>
      <c s="18" r="AI80"/>
      <c s="18" r="AJ80"/>
      <c s="18" r="AK80"/>
      <c s="300" r="AL80"/>
      <c s="63" r="AM80"/>
      <c t="s" s="48" r="AN80">
        <v>3352</v>
      </c>
      <c s="232" r="AO80"/>
      <c s="109" r="AP80"/>
      <c t="s" s="67" r="AQ80">
        <v>3967</v>
      </c>
      <c s="139" r="AR80">
        <v>70</v>
      </c>
      <c s="139" r="AS80"/>
      <c s="139" r="AT80"/>
      <c s="18" r="AU80"/>
    </row>
    <row r="81">
      <c s="235" r="A81"/>
      <c s="139" r="B81"/>
      <c s="300" r="C81"/>
      <c s="63" r="D81"/>
      <c s="48" r="E81"/>
      <c s="139" r="F81"/>
      <c s="291" r="G81"/>
      <c s="145" r="H81"/>
      <c s="8" r="I81"/>
      <c s="283" r="J81"/>
      <c s="283" r="K81"/>
      <c s="283" r="L81"/>
      <c s="283" r="M81"/>
      <c s="291" r="N81"/>
      <c s="283" r="O81"/>
      <c s="283" r="P81"/>
      <c s="283" r="Q81"/>
      <c s="283" r="R81"/>
      <c s="283" r="S81"/>
      <c s="171" r="T81"/>
      <c s="375" r="U81"/>
      <c s="139" r="V81"/>
      <c s="139" r="W81"/>
      <c s="139" r="X81"/>
      <c s="139" r="Y81"/>
      <c s="139" r="Z81"/>
      <c s="139" r="AA81"/>
      <c s="139" r="AB81"/>
      <c s="139" r="AC81"/>
      <c s="6" r="AD81"/>
      <c s="238" r="AE81"/>
      <c s="257" r="AF81"/>
      <c s="18" r="AG81"/>
      <c s="18" r="AH81"/>
      <c s="18" r="AI81"/>
      <c s="18" r="AJ81"/>
      <c s="18" r="AK81"/>
      <c s="300" r="AL81"/>
      <c s="63" r="AM81"/>
      <c s="48" r="AN81"/>
      <c s="232" r="AO81"/>
      <c s="109" r="AP81"/>
      <c s="67" r="AQ81"/>
      <c s="139" r="AR81"/>
      <c s="235" r="AS81"/>
      <c s="235" r="AT81"/>
      <c s="18" r="AU81"/>
    </row>
    <row r="82">
      <c t="s" s="139" r="A82">
        <v>3970</v>
      </c>
      <c t="s" s="139" r="B82">
        <v>3971</v>
      </c>
      <c t="s" s="300" r="C82">
        <v>3966</v>
      </c>
      <c s="63" r="D82">
        <v>0</v>
      </c>
      <c s="48" r="E82">
        <v>495</v>
      </c>
      <c s="139" r="F82"/>
      <c s="291" r="G82"/>
      <c s="145" r="H82"/>
      <c s="8" r="I82">
        <v>278.9</v>
      </c>
      <c s="283" r="J82"/>
      <c s="283" r="K82"/>
      <c s="283" r="L82"/>
      <c s="283" r="M82"/>
      <c s="291" r="N82"/>
      <c s="283" r="O82"/>
      <c s="283" r="P82"/>
      <c s="283" r="Q82"/>
      <c s="283" r="R82"/>
      <c s="283" r="S82"/>
      <c s="171" r="T82"/>
      <c s="375" r="U82"/>
      <c s="139" r="V82"/>
      <c s="139" r="W82"/>
      <c s="139" r="X82"/>
      <c s="139" r="Y82"/>
      <c s="139" r="Z82"/>
      <c s="139" r="AA82"/>
      <c s="139" r="AB82"/>
      <c s="139" r="AC82"/>
      <c s="6" r="AD82"/>
      <c s="238" r="AE82"/>
      <c t="s" s="257" r="AF82">
        <v>940</v>
      </c>
      <c s="18" r="AG82"/>
      <c s="18" r="AH82"/>
      <c s="18" r="AI82"/>
      <c s="18" r="AJ82"/>
      <c s="18" r="AK82"/>
      <c s="300" r="AL82"/>
      <c s="63" r="AM82"/>
      <c s="48" r="AN82">
        <v>10</v>
      </c>
      <c s="232" r="AO82"/>
      <c s="109" r="AP82"/>
      <c t="s" s="67" r="AQ82">
        <v>3972</v>
      </c>
      <c s="139" r="AR82">
        <v>71</v>
      </c>
      <c s="139" r="AS82"/>
      <c s="139" r="AT82"/>
      <c s="18" r="AU82"/>
    </row>
    <row r="83">
      <c t="s" s="139" r="A83">
        <v>3970</v>
      </c>
      <c t="s" s="139" r="B83">
        <v>3973</v>
      </c>
      <c t="s" s="300" r="C83">
        <v>3966</v>
      </c>
      <c s="63" r="D83">
        <v>0</v>
      </c>
      <c s="48" r="E83">
        <v>446</v>
      </c>
      <c s="139" r="F83"/>
      <c s="291" r="G83"/>
      <c s="145" r="H83"/>
      <c s="8" r="I83">
        <v>238.9</v>
      </c>
      <c s="283" r="J83"/>
      <c s="283" r="K83"/>
      <c s="283" r="L83"/>
      <c s="283" r="M83"/>
      <c s="291" r="N83"/>
      <c s="283" r="O83"/>
      <c s="283" r="P83"/>
      <c s="283" r="Q83"/>
      <c s="283" r="R83"/>
      <c s="283" r="S83"/>
      <c s="171" r="T83"/>
      <c s="375" r="U83"/>
      <c s="139" r="V83"/>
      <c s="139" r="W83"/>
      <c s="139" r="X83"/>
      <c s="139" r="Y83"/>
      <c s="139" r="Z83"/>
      <c s="139" r="AA83"/>
      <c s="139" r="AB83"/>
      <c s="139" r="AC83"/>
      <c s="6" r="AD83"/>
      <c s="238" r="AE83"/>
      <c t="s" s="257" r="AF83">
        <v>941</v>
      </c>
      <c s="18" r="AG83"/>
      <c s="18" r="AH83"/>
      <c s="18" r="AI83"/>
      <c s="18" r="AJ83"/>
      <c s="18" r="AK83"/>
      <c s="300" r="AL83"/>
      <c s="63" r="AM83"/>
      <c s="48" r="AN83">
        <v>17</v>
      </c>
      <c s="232" r="AO83"/>
      <c s="109" r="AP83"/>
      <c t="s" s="67" r="AQ83">
        <v>3972</v>
      </c>
      <c s="139" r="AR83">
        <v>71</v>
      </c>
      <c s="139" r="AS83"/>
      <c s="139" r="AT83"/>
      <c s="18" r="AU83"/>
    </row>
    <row r="84">
      <c t="s" s="139" r="A84">
        <v>3970</v>
      </c>
      <c t="s" s="139" r="B84">
        <v>3974</v>
      </c>
      <c t="s" s="300" r="C84">
        <v>3966</v>
      </c>
      <c s="63" r="D84">
        <v>0</v>
      </c>
      <c s="48" r="E84">
        <v>492</v>
      </c>
      <c s="139" r="F84"/>
      <c s="291" r="G84"/>
      <c s="145" r="H84"/>
      <c s="8" r="I84">
        <v>277.6</v>
      </c>
      <c s="283" r="J84"/>
      <c s="283" r="K84"/>
      <c s="283" r="L84"/>
      <c s="283" r="M84"/>
      <c s="291" r="N84"/>
      <c s="283" r="O84"/>
      <c s="283" r="P84"/>
      <c s="283" r="Q84"/>
      <c s="283" r="R84"/>
      <c s="283" r="S84"/>
      <c s="171" r="T84"/>
      <c s="375" r="U84"/>
      <c s="139" r="V84"/>
      <c s="139" r="W84"/>
      <c s="139" r="X84"/>
      <c s="139" r="Y84"/>
      <c s="139" r="Z84"/>
      <c s="139" r="AA84"/>
      <c s="139" r="AB84"/>
      <c s="139" r="AC84"/>
      <c s="6" r="AD84"/>
      <c s="238" r="AE84"/>
      <c t="s" s="257" r="AF84">
        <v>942</v>
      </c>
      <c s="18" r="AG84"/>
      <c s="18" r="AH84"/>
      <c s="18" r="AI84"/>
      <c s="18" r="AJ84"/>
      <c s="18" r="AK84"/>
      <c s="300" r="AL84"/>
      <c s="63" r="AM84"/>
      <c s="48" r="AN84">
        <v>12</v>
      </c>
      <c s="232" r="AO84"/>
      <c s="109" r="AP84"/>
      <c t="s" s="67" r="AQ84">
        <v>3972</v>
      </c>
      <c s="139" r="AR84">
        <v>71</v>
      </c>
      <c s="139" r="AS84"/>
      <c s="139" r="AT84"/>
      <c s="18" r="AU84"/>
    </row>
    <row r="85">
      <c t="s" s="139" r="A85">
        <v>3970</v>
      </c>
      <c t="s" s="139" r="B85">
        <v>3975</v>
      </c>
      <c t="s" s="300" r="C85">
        <v>3966</v>
      </c>
      <c s="63" r="D85">
        <v>0</v>
      </c>
      <c s="48" r="E85">
        <v>503</v>
      </c>
      <c s="139" r="F85"/>
      <c s="291" r="G85"/>
      <c s="145" r="H85"/>
      <c s="8" r="I85">
        <v>238</v>
      </c>
      <c s="283" r="J85"/>
      <c s="283" r="K85"/>
      <c s="283" r="L85"/>
      <c s="283" r="M85"/>
      <c s="291" r="N85"/>
      <c s="283" r="O85"/>
      <c s="283" r="P85"/>
      <c s="283" r="Q85"/>
      <c s="283" r="R85"/>
      <c s="283" r="S85"/>
      <c s="171" r="T85"/>
      <c s="375" r="U85"/>
      <c s="139" r="V85"/>
      <c s="139" r="W85"/>
      <c s="139" r="X85"/>
      <c s="139" r="Y85"/>
      <c s="139" r="Z85"/>
      <c s="139" r="AA85"/>
      <c s="139" r="AB85"/>
      <c s="139" r="AC85"/>
      <c s="6" r="AD85"/>
      <c s="238" r="AE85"/>
      <c t="s" s="257" r="AF85">
        <v>943</v>
      </c>
      <c s="18" r="AG85"/>
      <c s="18" r="AH85"/>
      <c s="18" r="AI85"/>
      <c s="18" r="AJ85"/>
      <c s="18" r="AK85"/>
      <c s="300" r="AL85"/>
      <c s="63" r="AM85"/>
      <c s="48" r="AN85">
        <v>9.5</v>
      </c>
      <c s="232" r="AO85"/>
      <c s="109" r="AP85"/>
      <c t="s" s="67" r="AQ85">
        <v>3972</v>
      </c>
      <c s="139" r="AR85">
        <v>71</v>
      </c>
      <c s="139" r="AS85"/>
      <c s="139" r="AT85"/>
      <c s="18" r="AU85"/>
    </row>
    <row r="86">
      <c s="139" r="A86"/>
      <c s="139" r="B86"/>
      <c s="300" r="C86"/>
      <c s="63" r="D86"/>
      <c s="48" r="E86"/>
      <c s="139" r="F86"/>
      <c s="291" r="G86"/>
      <c s="145" r="H86"/>
      <c s="8" r="I86"/>
      <c s="283" r="J86"/>
      <c s="283" r="K86"/>
      <c s="283" r="L86"/>
      <c s="283" r="M86"/>
      <c s="291" r="N86"/>
      <c s="283" r="O86"/>
      <c s="283" r="P86"/>
      <c s="283" r="Q86"/>
      <c s="283" r="R86"/>
      <c s="283" r="S86"/>
      <c s="171" r="T86"/>
      <c s="375" r="U86"/>
      <c s="139" r="V86"/>
      <c s="139" r="W86"/>
      <c s="139" r="X86"/>
      <c s="139" r="Y86"/>
      <c s="139" r="Z86"/>
      <c s="139" r="AA86"/>
      <c s="139" r="AB86"/>
      <c s="139" r="AC86"/>
      <c s="6" r="AD86"/>
      <c s="238" r="AE86"/>
      <c s="257" r="AF86"/>
      <c s="18" r="AG86"/>
      <c s="18" r="AH86"/>
      <c s="18" r="AI86"/>
      <c s="18" r="AJ86"/>
      <c s="18" r="AK86"/>
      <c s="300" r="AL86"/>
      <c s="63" r="AM86"/>
      <c s="48" r="AN86"/>
      <c s="232" r="AO86"/>
      <c s="109" r="AP86"/>
      <c s="67" r="AQ86"/>
      <c s="139" r="AR86"/>
      <c s="139" r="AS86"/>
      <c s="139" r="AT86"/>
      <c s="18" r="AU86"/>
    </row>
    <row r="87">
      <c t="s" s="139" r="A87">
        <v>3976</v>
      </c>
      <c t="s" s="139" r="B87">
        <v>3977</v>
      </c>
      <c t="s" s="300" r="C87">
        <v>3978</v>
      </c>
      <c s="63" r="D87">
        <v>-220</v>
      </c>
      <c s="48" r="E87">
        <v>220</v>
      </c>
      <c s="139" r="F87"/>
      <c s="291" r="G87"/>
      <c s="145" r="H87"/>
      <c s="8" r="I87">
        <v>199.9</v>
      </c>
      <c s="283" r="J87"/>
      <c s="283" r="K87"/>
      <c s="283" r="L87"/>
      <c s="283" r="M87"/>
      <c s="291" r="N87"/>
      <c s="283" r="O87"/>
      <c s="283" r="P87"/>
      <c s="283" r="Q87"/>
      <c s="283" r="R87"/>
      <c s="283" r="S87"/>
      <c s="171" r="T87"/>
      <c s="375" r="U87">
        <v>2</v>
      </c>
      <c s="139" r="V87">
        <v>2.5</v>
      </c>
      <c s="139" r="W87"/>
      <c s="139" r="X87"/>
      <c s="139" r="Y87"/>
      <c s="139" r="Z87"/>
      <c s="139" r="AA87"/>
      <c s="139" r="AB87"/>
      <c s="139" r="AC87"/>
      <c s="6" r="AD87"/>
      <c s="238" r="AE87"/>
      <c t="s" s="257" r="AF87">
        <v>1589</v>
      </c>
      <c s="18" r="AG87"/>
      <c s="18" r="AH87"/>
      <c s="18" r="AI87"/>
      <c s="18" r="AJ87"/>
      <c s="18" r="AK87"/>
      <c s="300" r="AL87"/>
      <c s="63" r="AM87">
        <v>10</v>
      </c>
      <c s="48" r="AN87">
        <v>9.8</v>
      </c>
      <c s="232" r="AO87">
        <v>0.052</v>
      </c>
      <c s="109" r="AP87"/>
      <c t="s" s="57" r="AQ87">
        <v>3979</v>
      </c>
      <c s="139" r="AR87">
        <v>76</v>
      </c>
      <c s="139" r="AS87"/>
      <c s="139" r="AT87"/>
      <c s="18" r="AU87"/>
    </row>
    <row r="88">
      <c t="s" s="139" r="A88">
        <v>3976</v>
      </c>
      <c t="s" s="139" r="B88">
        <v>3980</v>
      </c>
      <c t="s" s="300" r="C88">
        <v>3978</v>
      </c>
      <c s="63" r="D88">
        <v>-2.2</v>
      </c>
      <c s="48" r="E88">
        <v>220</v>
      </c>
      <c s="139" r="F88"/>
      <c s="291" r="G88"/>
      <c s="145" r="H88"/>
      <c s="8" r="I88">
        <v>203.7</v>
      </c>
      <c s="283" r="J88"/>
      <c s="283" r="K88"/>
      <c s="283" r="L88"/>
      <c s="283" r="M88"/>
      <c s="291" r="N88"/>
      <c s="283" r="O88"/>
      <c s="283" r="P88"/>
      <c s="283" r="Q88"/>
      <c s="283" r="R88"/>
      <c s="283" r="S88"/>
      <c s="171" r="T88"/>
      <c s="375" r="U88">
        <v>2</v>
      </c>
      <c s="139" r="V88">
        <v>2.5</v>
      </c>
      <c s="139" r="W88"/>
      <c s="139" r="X88"/>
      <c s="139" r="Y88"/>
      <c s="139" r="Z88"/>
      <c s="139" r="AA88"/>
      <c s="139" r="AB88"/>
      <c s="139" r="AC88"/>
      <c s="6" r="AD88"/>
      <c s="238" r="AE88"/>
      <c t="s" s="257" r="AF88">
        <v>1591</v>
      </c>
      <c s="18" r="AG88"/>
      <c s="18" r="AH88"/>
      <c s="18" r="AI88"/>
      <c s="18" r="AJ88"/>
      <c s="18" r="AK88"/>
      <c s="300" r="AL88"/>
      <c s="63" r="AM88">
        <v>7.8</v>
      </c>
      <c s="48" r="AN88">
        <v>9.1</v>
      </c>
      <c s="232" r="AO88">
        <v>0.039</v>
      </c>
      <c s="109" r="AP88"/>
      <c t="s" s="57" r="AQ88">
        <v>3979</v>
      </c>
      <c s="139" r="AR88">
        <v>76</v>
      </c>
      <c s="139" r="AS88"/>
      <c s="139" r="AT88"/>
      <c s="18" r="AU88"/>
    </row>
    <row r="89">
      <c t="s" s="235" r="A89">
        <v>3648</v>
      </c>
      <c t="s" s="139" r="B89">
        <v>3981</v>
      </c>
      <c t="s" s="300" r="C89">
        <v>3978</v>
      </c>
      <c s="63" r="D89">
        <v>-2.2</v>
      </c>
      <c s="48" r="E89">
        <v>250</v>
      </c>
      <c s="139" r="F89"/>
      <c s="291" r="G89"/>
      <c s="145" r="H89"/>
      <c s="8" r="I89">
        <v>217.5</v>
      </c>
      <c s="283" r="J89"/>
      <c s="283" r="K89"/>
      <c s="283" r="L89"/>
      <c s="283" r="M89"/>
      <c s="291" r="N89"/>
      <c s="283" r="O89"/>
      <c s="283" r="P89"/>
      <c s="283" r="Q89"/>
      <c s="283" r="R89"/>
      <c s="283" r="S89"/>
      <c s="171" r="T89"/>
      <c s="375" r="U89">
        <v>7</v>
      </c>
      <c s="139" r="V89">
        <v>9</v>
      </c>
      <c s="139" r="W89"/>
      <c s="139" r="X89"/>
      <c s="139" r="Y89"/>
      <c s="139" r="Z89"/>
      <c s="139" r="AA89"/>
      <c s="139" r="AB89"/>
      <c s="139" r="AC89"/>
      <c s="6" r="AD89"/>
      <c s="238" r="AE89"/>
      <c t="s" s="257" r="AF89">
        <v>1626</v>
      </c>
      <c s="18" r="AG89"/>
      <c s="18" r="AH89"/>
      <c s="18" r="AI89"/>
      <c s="18" r="AJ89"/>
      <c s="18" r="AK89"/>
      <c s="300" r="AL89"/>
      <c s="63" r="AM89">
        <v>4</v>
      </c>
      <c s="48" r="AN89">
        <v>5.5</v>
      </c>
      <c s="232" r="AO89">
        <v>0.02</v>
      </c>
      <c s="109" r="AP89"/>
      <c t="s" s="57" r="AQ89">
        <v>3979</v>
      </c>
      <c s="139" r="AR89">
        <v>85</v>
      </c>
      <c s="235" r="AS89"/>
      <c s="235" r="AT89"/>
      <c s="18" r="AU89"/>
    </row>
    <row r="90">
      <c s="139" r="A90"/>
      <c s="139" r="B90"/>
      <c s="300" r="C90"/>
      <c s="375" r="D90"/>
      <c s="139" r="E90"/>
      <c s="139" r="F90"/>
      <c s="291" r="G90"/>
      <c s="145" r="H90"/>
      <c s="8" r="I90"/>
      <c s="283" r="J90"/>
      <c s="283" r="K90"/>
      <c s="283" r="L90"/>
      <c s="283" r="M90"/>
      <c s="291" r="N90"/>
      <c s="283" r="O90"/>
      <c s="283" r="P90"/>
      <c s="283" r="Q90"/>
      <c s="283" r="R90"/>
      <c s="283" r="S90"/>
      <c s="171" r="T90"/>
      <c s="375" r="U90"/>
      <c s="139" r="V90"/>
      <c s="139" r="W90"/>
      <c s="139" r="X90"/>
      <c s="139" r="Y90"/>
      <c s="139" r="Z90"/>
      <c s="139" r="AA90"/>
      <c s="139" r="AB90"/>
      <c s="139" r="AC90"/>
      <c s="6" r="AD90"/>
      <c s="238" r="AE90"/>
      <c s="257" r="AF90"/>
      <c s="18" r="AG90"/>
      <c s="18" r="AH90"/>
      <c s="18" r="AI90"/>
      <c s="18" r="AJ90"/>
      <c s="18" r="AK90"/>
      <c s="300" r="AL90"/>
      <c s="375" r="AM90"/>
      <c s="139" r="AN90"/>
      <c s="232" r="AO90"/>
      <c s="109" r="AP90"/>
      <c s="67" r="AQ90"/>
      <c s="139" r="AR90"/>
      <c s="139" r="AS90"/>
      <c s="139" r="AT90"/>
      <c s="18" r="AU90"/>
    </row>
    <row r="91">
      <c t="s" s="139" r="A91">
        <v>3982</v>
      </c>
      <c t="s" s="139" r="B91">
        <v>3983</v>
      </c>
      <c t="s" s="300" r="C91">
        <v>3984</v>
      </c>
      <c s="63" r="D91">
        <v>-7</v>
      </c>
      <c s="48" r="E91">
        <v>825</v>
      </c>
      <c s="139" r="F91"/>
      <c s="291" r="G91"/>
      <c s="145" r="H91"/>
      <c s="8" r="I91">
        <v>0</v>
      </c>
      <c s="283" r="J91"/>
      <c s="283" r="K91"/>
      <c s="283" r="L91"/>
      <c s="283" r="M91"/>
      <c s="291" r="N91"/>
      <c s="283" r="O91"/>
      <c s="283" r="P91"/>
      <c s="283" r="Q91"/>
      <c s="283" r="R91"/>
      <c s="283" r="S91"/>
      <c s="171" r="T91"/>
      <c s="375" r="U91">
        <v>150</v>
      </c>
      <c s="139" r="V91">
        <v>200</v>
      </c>
      <c s="139" r="W91"/>
      <c s="139" r="X91"/>
      <c s="139" r="Y91"/>
      <c s="139" r="Z91"/>
      <c s="139" r="AA91"/>
      <c s="139" r="AB91"/>
      <c s="139" r="AC91"/>
      <c s="6" r="AD91"/>
      <c s="238" r="AE91"/>
      <c t="s" s="257" r="AF91">
        <v>3068</v>
      </c>
      <c s="18" r="AG91"/>
      <c s="18" r="AH91"/>
      <c s="18" r="AI91"/>
      <c s="18" r="AJ91"/>
      <c s="18" r="AK91"/>
      <c s="300" r="AL91"/>
      <c s="63" r="AM91"/>
      <c s="48" r="AN91">
        <v>0</v>
      </c>
      <c s="232" r="AO91"/>
      <c s="109" r="AP91"/>
      <c s="67" r="AQ91"/>
      <c s="139" r="AR91">
        <v>742</v>
      </c>
      <c s="139" r="AS91"/>
      <c s="139" r="AT91"/>
      <c s="18" r="AU91"/>
    </row>
    <row r="92">
      <c s="139" r="A92"/>
      <c s="139" r="B92"/>
      <c s="300" r="C92"/>
      <c s="63" r="D92"/>
      <c s="48" r="E92"/>
      <c s="139" r="F92"/>
      <c s="291" r="G92"/>
      <c s="145" r="H92"/>
      <c s="8" r="I92"/>
      <c s="283" r="J92"/>
      <c s="283" r="K92"/>
      <c s="283" r="L92"/>
      <c s="283" r="M92"/>
      <c s="291" r="N92"/>
      <c s="283" r="O92"/>
      <c s="283" r="P92"/>
      <c s="283" r="Q92"/>
      <c s="283" r="R92"/>
      <c s="283" r="S92"/>
      <c s="171" r="T92"/>
      <c s="375" r="U92"/>
      <c s="139" r="V92"/>
      <c s="139" r="W92"/>
      <c s="139" r="X92"/>
      <c s="139" r="Y92"/>
      <c s="139" r="Z92"/>
      <c s="139" r="AA92"/>
      <c s="139" r="AB92"/>
      <c s="139" r="AC92"/>
      <c s="6" r="AD92"/>
      <c s="238" r="AE92"/>
      <c s="257" r="AF92"/>
      <c s="18" r="AG92"/>
      <c s="18" r="AH92"/>
      <c s="18" r="AI92"/>
      <c s="18" r="AJ92"/>
      <c s="18" r="AK92"/>
      <c s="300" r="AL92"/>
      <c s="63" r="AM92"/>
      <c s="48" r="AN92"/>
      <c s="232" r="AO92"/>
      <c s="319" r="AP92"/>
      <c s="336" r="AQ92"/>
      <c s="139" r="AR92"/>
      <c s="139" r="AS92"/>
      <c s="139" r="AT92"/>
      <c s="18" r="AU92"/>
    </row>
    <row r="93">
      <c t="s" s="313" r="A93">
        <v>3985</v>
      </c>
      <c s="135" r="B93"/>
      <c s="313" r="C93"/>
      <c s="152" r="D93"/>
      <c s="236" r="E93"/>
      <c s="135" r="F93"/>
      <c s="11" r="G93"/>
      <c s="128" r="H93"/>
      <c s="326" r="I93"/>
      <c s="240" r="J93"/>
      <c s="88" r="K93"/>
      <c s="88" r="L93"/>
      <c s="240" r="M93"/>
      <c s="11" r="N93"/>
      <c s="240" r="O93"/>
      <c s="240" r="P93"/>
      <c s="88" r="Q93"/>
      <c s="88" r="R93"/>
      <c s="88" r="S93"/>
      <c s="276" r="T93"/>
      <c s="350" r="U93"/>
      <c s="135" r="V93"/>
      <c s="135" r="W93"/>
      <c s="135" r="X93"/>
      <c s="135" r="Y93"/>
      <c s="135" r="Z93"/>
      <c s="135" r="AA93"/>
      <c s="135" r="AB93"/>
      <c s="135" r="AC93"/>
      <c s="144" r="AD93"/>
      <c s="94" r="AE93"/>
      <c s="266" r="AF93"/>
      <c s="267" r="AG93"/>
      <c s="267" r="AH93"/>
      <c s="267" r="AI93"/>
      <c s="267" r="AJ93"/>
      <c s="267" r="AK93"/>
      <c s="313" r="AL93"/>
      <c s="212" r="AM93"/>
      <c s="72" r="AN93"/>
      <c s="243" r="AO93"/>
      <c s="129" r="AP93"/>
      <c s="266" r="AQ93"/>
      <c t="s" s="135" r="AR93">
        <v>353</v>
      </c>
      <c s="135" r="AS93"/>
      <c s="135" r="AT93"/>
      <c s="267" r="AU93"/>
    </row>
    <row r="94">
      <c s="139" r="A94"/>
      <c s="139" r="B94"/>
      <c s="300" r="C94"/>
      <c s="63" r="D94"/>
      <c s="48" r="E94"/>
      <c s="139" r="F94"/>
      <c s="291" r="G94"/>
      <c s="145" r="H94"/>
      <c s="8" r="I94"/>
      <c s="283" r="J94"/>
      <c s="283" r="K94"/>
      <c s="283" r="L94"/>
      <c s="283" r="M94"/>
      <c s="291" r="N94"/>
      <c s="283" r="O94"/>
      <c s="283" r="P94"/>
      <c s="283" r="Q94"/>
      <c s="283" r="R94"/>
      <c s="283" r="S94"/>
      <c s="171" r="T94"/>
      <c s="375" r="U94"/>
      <c s="139" r="V94"/>
      <c s="139" r="W94"/>
      <c s="139" r="X94"/>
      <c s="139" r="Y94"/>
      <c s="139" r="Z94"/>
      <c s="139" r="AA94"/>
      <c s="139" r="AB94"/>
      <c s="139" r="AC94"/>
      <c s="6" r="AD94"/>
      <c s="238" r="AE94"/>
      <c s="257" r="AF94"/>
      <c s="18" r="AG94"/>
      <c s="18" r="AH94"/>
      <c s="18" r="AI94"/>
      <c s="18" r="AJ94"/>
      <c s="18" r="AK94"/>
      <c s="300" r="AL94"/>
      <c s="63" r="AM94"/>
      <c s="48" r="AN94"/>
      <c s="232" r="AO94"/>
      <c s="319" r="AP94"/>
      <c s="336" r="AQ94"/>
      <c s="139" r="AR94"/>
      <c s="139" r="AS94"/>
      <c s="139" r="AT94"/>
      <c s="18" r="AU94"/>
    </row>
    <row r="95">
      <c t="s" s="139" r="A95">
        <v>3986</v>
      </c>
      <c t="s" s="139" r="B95">
        <v>3987</v>
      </c>
      <c t="s" s="300" r="C95">
        <v>3988</v>
      </c>
      <c s="63" r="D95"/>
      <c s="48" r="E95"/>
      <c s="139" r="F95"/>
      <c s="291" r="G95"/>
      <c s="145" r="H95"/>
      <c s="8" r="I95">
        <v>790</v>
      </c>
      <c s="283" r="J95"/>
      <c s="283" r="K95"/>
      <c s="283" r="L95"/>
      <c s="283" r="M95"/>
      <c s="291" r="N95"/>
      <c s="283" r="O95"/>
      <c s="283" r="P95"/>
      <c s="283" r="Q95"/>
      <c s="283" r="R95"/>
      <c s="283" r="S95"/>
      <c s="171" r="T95"/>
      <c s="375" r="U95"/>
      <c s="139" r="V95"/>
      <c s="139" r="W95"/>
      <c s="139" r="X95"/>
      <c s="139" r="Y95"/>
      <c s="139" r="Z95"/>
      <c s="139" r="AA95"/>
      <c s="139" r="AB95"/>
      <c s="139" r="AC95"/>
      <c s="6" r="AD95"/>
      <c s="238" r="AE95"/>
      <c t="s" s="257" r="AF95">
        <v>3989</v>
      </c>
      <c s="18" r="AG95"/>
      <c s="18" r="AH95"/>
      <c s="18" r="AI95"/>
      <c s="18" r="AJ95"/>
      <c s="18" r="AK95"/>
      <c s="300" r="AL95"/>
      <c s="63" r="AM95"/>
      <c s="139" r="AN95">
        <v>37.4</v>
      </c>
      <c s="232" r="AO95"/>
      <c s="319" r="AP95"/>
      <c t="s" s="336" r="AQ95">
        <v>3990</v>
      </c>
      <c s="139" r="AR95"/>
      <c s="139" r="AS95"/>
      <c s="139" r="AT95"/>
      <c s="18" r="AU95"/>
    </row>
    <row r="96">
      <c t="s" s="139" r="A96">
        <v>3991</v>
      </c>
      <c t="s" s="139" r="B96">
        <v>3992</v>
      </c>
      <c t="s" s="300" r="C96">
        <v>3988</v>
      </c>
      <c s="63" r="D96"/>
      <c s="48" r="E96"/>
      <c s="139" r="F96"/>
      <c s="291" r="G96"/>
      <c s="145" r="H96"/>
      <c s="8" r="I96">
        <v>802</v>
      </c>
      <c s="283" r="J96"/>
      <c s="283" r="K96"/>
      <c s="283" r="L96"/>
      <c s="283" r="M96"/>
      <c s="291" r="N96"/>
      <c s="283" r="O96"/>
      <c s="283" r="P96"/>
      <c s="283" r="Q96"/>
      <c s="283" r="R96"/>
      <c s="283" r="S96"/>
      <c s="171" r="T96"/>
      <c s="375" r="U96"/>
      <c s="139" r="V96"/>
      <c s="139" r="W96"/>
      <c s="139" r="X96"/>
      <c s="139" r="Y96"/>
      <c s="139" r="Z96"/>
      <c s="139" r="AA96"/>
      <c s="139" r="AB96"/>
      <c s="139" r="AC96"/>
      <c s="6" r="AD96"/>
      <c s="238" r="AE96"/>
      <c t="s" s="257" r="AF96">
        <v>3993</v>
      </c>
      <c s="18" r="AG96"/>
      <c s="18" r="AH96"/>
      <c s="18" r="AI96"/>
      <c s="18" r="AJ96"/>
      <c s="18" r="AK96"/>
      <c s="300" r="AL96"/>
      <c s="63" r="AM96"/>
      <c s="48" r="AN96">
        <v>36.7</v>
      </c>
      <c s="232" r="AO96"/>
      <c s="319" r="AP96"/>
      <c t="s" s="336" r="AQ96">
        <v>3990</v>
      </c>
      <c s="139" r="AR96"/>
      <c s="139" r="AS96"/>
      <c s="139" r="AT96"/>
      <c s="18" r="AU96"/>
    </row>
    <row r="97">
      <c t="s" s="139" r="A97">
        <v>3994</v>
      </c>
      <c t="s" s="139" r="B97">
        <v>3995</v>
      </c>
      <c t="s" s="300" r="C97">
        <v>3988</v>
      </c>
      <c s="63" r="D97"/>
      <c s="48" r="E97"/>
      <c s="139" r="F97"/>
      <c s="291" r="G97"/>
      <c s="145" r="H97"/>
      <c s="8" r="I97">
        <v>800</v>
      </c>
      <c s="283" r="J97"/>
      <c s="283" r="K97"/>
      <c s="283" r="L97"/>
      <c s="283" r="M97"/>
      <c s="291" r="N97"/>
      <c s="283" r="O97"/>
      <c s="283" r="P97"/>
      <c s="283" r="Q97"/>
      <c s="283" r="R97"/>
      <c s="283" r="S97"/>
      <c s="171" r="T97"/>
      <c s="375" r="U97"/>
      <c s="139" r="V97"/>
      <c s="139" r="W97"/>
      <c s="139" r="X97"/>
      <c s="139" r="Y97"/>
      <c s="139" r="Z97"/>
      <c s="139" r="AA97"/>
      <c s="139" r="AB97"/>
      <c s="139" r="AC97"/>
      <c s="6" r="AD97"/>
      <c s="238" r="AE97"/>
      <c t="s" s="257" r="AF97">
        <v>3996</v>
      </c>
      <c s="18" r="AG97"/>
      <c s="18" r="AH97"/>
      <c s="18" r="AI97"/>
      <c s="18" r="AJ97"/>
      <c s="18" r="AK97"/>
      <c s="300" r="AL97"/>
      <c s="63" r="AM97"/>
      <c s="48" r="AN97">
        <v>38.2</v>
      </c>
      <c s="232" r="AO97"/>
      <c s="319" r="AP97"/>
      <c t="s" s="336" r="AQ97">
        <v>3990</v>
      </c>
      <c s="139" r="AR97"/>
      <c s="139" r="AS97"/>
      <c s="139" r="AT97"/>
      <c s="18" r="AU97"/>
    </row>
    <row r="98">
      <c t="s" s="139" r="A98">
        <v>3997</v>
      </c>
      <c t="s" s="139" r="B98">
        <v>3998</v>
      </c>
      <c t="s" s="300" r="C98">
        <v>3988</v>
      </c>
      <c s="63" r="D98"/>
      <c s="48" r="E98"/>
      <c s="139" r="F98"/>
      <c s="291" r="G98"/>
      <c s="145" r="H98"/>
      <c s="8" r="I98">
        <v>728</v>
      </c>
      <c s="283" r="J98"/>
      <c s="283" r="K98"/>
      <c s="283" r="L98"/>
      <c s="283" r="M98"/>
      <c s="291" r="N98"/>
      <c s="283" r="O98"/>
      <c s="283" r="P98"/>
      <c s="283" r="Q98"/>
      <c s="283" r="R98"/>
      <c s="283" r="S98"/>
      <c s="171" r="T98"/>
      <c s="375" r="U98"/>
      <c s="139" r="V98"/>
      <c s="139" r="W98"/>
      <c s="139" r="X98"/>
      <c s="139" r="Y98"/>
      <c s="139" r="Z98"/>
      <c s="139" r="AA98"/>
      <c s="139" r="AB98"/>
      <c s="139" r="AC98"/>
      <c s="6" r="AD98"/>
      <c s="238" r="AE98"/>
      <c t="s" s="257" r="AF98">
        <v>3999</v>
      </c>
      <c s="18" r="AG98"/>
      <c s="18" r="AH98"/>
      <c s="18" r="AI98"/>
      <c s="18" r="AJ98"/>
      <c s="18" r="AK98"/>
      <c s="300" r="AL98"/>
      <c s="63" r="AM98"/>
      <c s="48" r="AN98">
        <v>33.3</v>
      </c>
      <c s="232" r="AO98"/>
      <c s="319" r="AP98"/>
      <c t="s" s="336" r="AQ98">
        <v>3990</v>
      </c>
      <c s="139" r="AR98"/>
      <c s="139" r="AS98"/>
      <c s="139" r="AT98"/>
      <c s="18" r="AU98"/>
    </row>
    <row r="99">
      <c s="139" r="A99"/>
      <c s="139" r="B99"/>
      <c s="300" r="C99"/>
      <c s="63" r="D99"/>
      <c s="48" r="E99"/>
      <c s="139" r="F99"/>
      <c s="291" r="G99"/>
      <c s="145" r="H99"/>
      <c s="8" r="I99"/>
      <c s="283" r="J99"/>
      <c s="283" r="K99"/>
      <c s="283" r="L99"/>
      <c s="283" r="M99"/>
      <c s="291" r="N99"/>
      <c s="283" r="O99"/>
      <c s="283" r="P99"/>
      <c s="283" r="Q99"/>
      <c s="283" r="R99"/>
      <c s="283" r="S99"/>
      <c s="171" r="T99"/>
      <c s="375" r="U99"/>
      <c s="139" r="V99"/>
      <c s="139" r="W99"/>
      <c s="139" r="X99"/>
      <c s="139" r="Y99"/>
      <c s="139" r="Z99"/>
      <c s="139" r="AA99"/>
      <c s="139" r="AB99"/>
      <c s="139" r="AC99"/>
      <c s="6" r="AD99"/>
      <c s="238" r="AE99"/>
      <c s="257" r="AF99"/>
      <c s="18" r="AG99"/>
      <c s="18" r="AH99"/>
      <c s="18" r="AI99"/>
      <c s="18" r="AJ99"/>
      <c s="18" r="AK99"/>
      <c s="300" r="AL99"/>
      <c s="63" r="AM99"/>
      <c s="48" r="AN99"/>
      <c s="232" r="AO99"/>
      <c s="319" r="AP99"/>
      <c s="336" r="AQ99"/>
      <c s="139" r="AR99"/>
      <c s="139" r="AS99"/>
      <c s="139" r="AT99"/>
      <c s="18" r="AU99"/>
    </row>
    <row r="100">
      <c t="s" s="196" r="A100">
        <v>4000</v>
      </c>
      <c s="73" r="B100"/>
      <c s="98" r="C100"/>
      <c s="324" r="D100"/>
      <c s="120" r="E100"/>
      <c s="73" r="F100"/>
      <c s="12" r="G100"/>
      <c s="345" r="H100"/>
      <c s="337" r="I100"/>
      <c s="191" r="J100"/>
      <c s="191" r="K100"/>
      <c s="191" r="L100"/>
      <c s="191" r="M100"/>
      <c s="12" r="N100"/>
      <c s="191" r="O100"/>
      <c s="191" r="P100"/>
      <c s="191" r="Q100"/>
      <c s="191" r="R100"/>
      <c s="191" r="S100"/>
      <c s="64" r="T100"/>
      <c s="179" r="U100"/>
      <c s="73" r="V100"/>
      <c s="73" r="W100"/>
      <c s="73" r="X100"/>
      <c s="73" r="Y100"/>
      <c s="73" r="Z100"/>
      <c s="73" r="AA100"/>
      <c s="73" r="AB100"/>
      <c s="73" r="AC100"/>
      <c s="107" r="AD100"/>
      <c s="65" r="AE100"/>
      <c s="377" r="AF100"/>
      <c s="242" r="AG100"/>
      <c s="242" r="AH100"/>
      <c s="242" r="AI100"/>
      <c s="242" r="AJ100"/>
      <c s="242" r="AK100"/>
      <c s="379" r="AL100"/>
      <c s="324" r="AM100"/>
      <c s="120" r="AN100"/>
      <c s="96" r="AO100"/>
      <c s="84" r="AP100"/>
      <c s="377" r="AQ100"/>
      <c t="s" s="135" r="AR100">
        <v>4001</v>
      </c>
      <c s="362" r="AS100"/>
      <c s="362" r="AT100"/>
      <c s="242" r="AU100"/>
    </row>
    <row r="101">
      <c s="134" r="A101"/>
      <c s="139" r="B101"/>
      <c s="300" r="C101"/>
      <c s="63" r="D101"/>
      <c s="48" r="E101"/>
      <c s="139" r="F101"/>
      <c s="291" r="G101"/>
      <c s="145" r="H101"/>
      <c s="8" r="I101"/>
      <c s="283" r="J101"/>
      <c s="283" r="K101"/>
      <c s="283" r="L101"/>
      <c s="283" r="M101"/>
      <c s="291" r="N101"/>
      <c s="283" r="O101"/>
      <c s="283" r="P101"/>
      <c s="283" r="Q101"/>
      <c s="283" r="R101"/>
      <c s="283" r="S101"/>
      <c s="171" r="T101"/>
      <c s="375" r="U101"/>
      <c s="139" r="V101"/>
      <c s="139" r="W101"/>
      <c s="139" r="X101"/>
      <c s="139" r="Y101"/>
      <c s="139" r="Z101"/>
      <c s="139" r="AA101"/>
      <c s="139" r="AB101"/>
      <c s="139" r="AC101"/>
      <c s="6" r="AD101"/>
      <c s="238" r="AE101"/>
      <c s="257" r="AF101"/>
      <c s="18" r="AG101"/>
      <c s="18" r="AI101"/>
      <c s="18" r="AJ101"/>
      <c s="18" r="AK101"/>
      <c s="300" r="AL101"/>
      <c s="63" r="AM101"/>
      <c s="48" r="AN101"/>
      <c s="232" r="AO101"/>
      <c s="319" r="AP101"/>
      <c s="257" r="AQ101"/>
      <c s="139" r="AR101"/>
      <c s="235" r="AS101"/>
      <c s="235" r="AT101"/>
      <c s="18" r="AU101"/>
    </row>
    <row r="102">
      <c t="s" s="9" r="A102">
        <v>4002</v>
      </c>
      <c t="s" s="257" r="B102">
        <v>4003</v>
      </c>
      <c s="300" r="C102"/>
      <c s="375" r="D102">
        <v>-20</v>
      </c>
      <c s="139" r="E102">
        <v>20</v>
      </c>
      <c s="139" r="F102">
        <v>20</v>
      </c>
      <c s="329" r="G102"/>
      <c s="359" r="H102"/>
      <c s="106" r="I102"/>
      <c s="273" r="J102"/>
      <c s="283" r="K102"/>
      <c s="283" r="L102"/>
      <c s="273" r="M102"/>
      <c s="329" r="N102"/>
      <c s="273" r="O102"/>
      <c s="273" r="P102"/>
      <c s="283" r="Q102"/>
      <c s="283" r="R102"/>
      <c s="283" r="S102"/>
      <c s="171" r="T102"/>
      <c s="257" r="U102"/>
      <c s="18" r="V102"/>
      <c s="18" r="W102"/>
      <c s="18" r="X102"/>
      <c s="18" r="Y102"/>
      <c s="139" r="Z102"/>
      <c s="139" r="AA102"/>
      <c s="139" r="AB102">
        <v>1</v>
      </c>
      <c s="139" r="AC102"/>
      <c s="6" r="AD102"/>
      <c s="300" r="AE102"/>
      <c t="s" s="257" r="AF102">
        <v>4004</v>
      </c>
      <c s="18" r="AG102"/>
      <c s="18" r="AH102"/>
      <c s="18" r="AI102"/>
      <c s="18" r="AJ102"/>
      <c s="18" r="AK102"/>
      <c s="300" r="AL102"/>
      <c s="257" r="AM102"/>
      <c s="18" r="AN102"/>
      <c s="232" r="AO102"/>
      <c s="300" r="AP102"/>
      <c s="257" r="AQ102"/>
      <c s="139" r="AR102">
        <v>1</v>
      </c>
      <c s="235" r="AS102"/>
      <c s="235" r="AT102"/>
      <c s="18" r="AU102"/>
    </row>
    <row r="103">
      <c t="s" s="300" r="A103">
        <v>4005</v>
      </c>
      <c t="s" s="257" r="B103">
        <v>4006</v>
      </c>
      <c t="s" s="300" r="C103">
        <v>4007</v>
      </c>
      <c s="375" r="D103">
        <v>-20</v>
      </c>
      <c s="139" r="E103">
        <v>20</v>
      </c>
      <c s="139" r="F103">
        <v>20</v>
      </c>
      <c s="329" r="G103"/>
      <c s="359" r="H103"/>
      <c s="106" r="I103"/>
      <c s="273" r="J103"/>
      <c s="283" r="K103"/>
      <c s="283" r="L103"/>
      <c s="273" r="M103"/>
      <c s="329" r="N103"/>
      <c s="273" r="O103"/>
      <c s="273" r="P103"/>
      <c s="283" r="Q103"/>
      <c s="283" r="R103"/>
      <c s="283" r="S103"/>
      <c s="171" r="T103"/>
      <c s="257" r="U103"/>
      <c s="18" r="V103"/>
      <c s="18" r="W103"/>
      <c s="18" r="X103"/>
      <c s="18" r="Y103"/>
      <c s="139" r="Z103"/>
      <c s="139" r="AA103"/>
      <c s="139" r="AB103">
        <v>1</v>
      </c>
      <c s="139" r="AC103"/>
      <c s="6" r="AD103"/>
      <c s="300" r="AE103"/>
      <c t="s" s="257" r="AF103">
        <v>4008</v>
      </c>
      <c s="18" r="AG103"/>
      <c s="18" r="AH103"/>
      <c s="18" r="AI103"/>
      <c s="18" r="AJ103"/>
      <c s="18" r="AK103"/>
      <c s="300" r="AL103"/>
      <c s="257" r="AM103"/>
      <c s="18" r="AN103"/>
      <c s="232" r="AO103"/>
      <c s="300" r="AP103"/>
      <c s="257" r="AQ103"/>
      <c s="139" r="AR103">
        <v>2</v>
      </c>
      <c s="139" r="AS103"/>
      <c s="139" r="AT103"/>
      <c s="18" r="AU103"/>
    </row>
    <row r="104">
      <c t="s" s="300" r="A104">
        <v>4009</v>
      </c>
      <c t="s" s="257" r="B104">
        <v>4010</v>
      </c>
      <c t="s" s="300" r="C104">
        <v>4007</v>
      </c>
      <c s="375" r="D104">
        <v>-20</v>
      </c>
      <c s="139" r="E104">
        <v>20</v>
      </c>
      <c s="139" r="F104">
        <v>20</v>
      </c>
      <c s="329" r="G104"/>
      <c s="359" r="H104"/>
      <c s="106" r="I104"/>
      <c s="273" r="J104"/>
      <c s="283" r="K104"/>
      <c s="283" r="L104"/>
      <c s="273" r="M104"/>
      <c s="329" r="N104"/>
      <c s="273" r="O104"/>
      <c s="273" r="P104"/>
      <c s="283" r="Q104"/>
      <c s="283" r="R104"/>
      <c s="283" r="S104"/>
      <c s="171" r="T104"/>
      <c s="257" r="U104"/>
      <c s="18" r="V104"/>
      <c s="18" r="W104"/>
      <c s="18" r="X104"/>
      <c s="18" r="Y104"/>
      <c s="139" r="Z104"/>
      <c s="139" r="AA104"/>
      <c s="139" r="AB104">
        <v>2</v>
      </c>
      <c s="139" r="AC104"/>
      <c s="6" r="AD104"/>
      <c s="300" r="AE104"/>
      <c t="s" s="257" r="AF104">
        <v>4011</v>
      </c>
      <c s="18" r="AG104"/>
      <c s="18" r="AH104"/>
      <c s="18" r="AI104"/>
      <c s="18" r="AJ104"/>
      <c s="18" r="AK104"/>
      <c s="300" r="AL104"/>
      <c s="257" r="AM104"/>
      <c s="18" r="AN104"/>
      <c s="232" r="AO104"/>
      <c s="300" r="AP104"/>
      <c s="257" r="AQ104"/>
      <c s="139" r="AR104">
        <v>3</v>
      </c>
      <c s="139" r="AS104"/>
      <c s="139" r="AT104"/>
      <c s="18" r="AU104"/>
    </row>
    <row r="105">
      <c t="s" s="300" r="A105">
        <v>4012</v>
      </c>
      <c t="s" s="257" r="B105">
        <v>4013</v>
      </c>
      <c s="300" r="C105"/>
      <c s="375" r="D105">
        <v>-20</v>
      </c>
      <c s="139" r="E105">
        <v>20</v>
      </c>
      <c s="139" r="F105">
        <v>20</v>
      </c>
      <c s="329" r="G105"/>
      <c s="359" r="H105"/>
      <c s="106" r="I105"/>
      <c s="273" r="J105"/>
      <c s="283" r="K105"/>
      <c s="283" r="L105"/>
      <c s="273" r="M105"/>
      <c s="329" r="N105"/>
      <c s="273" r="O105"/>
      <c s="273" r="P105"/>
      <c s="283" r="Q105"/>
      <c s="283" r="R105"/>
      <c s="283" r="S105"/>
      <c s="171" r="T105"/>
      <c s="257" r="U105"/>
      <c s="18" r="V105"/>
      <c s="18" r="W105"/>
      <c s="18" r="X105"/>
      <c s="18" r="Y105"/>
      <c s="139" r="Z105"/>
      <c s="139" r="AA105"/>
      <c s="139" r="AB105">
        <v>2</v>
      </c>
      <c s="139" r="AC105"/>
      <c s="6" r="AD105"/>
      <c s="300" r="AE105"/>
      <c t="s" s="257" r="AF105">
        <v>4014</v>
      </c>
      <c s="18" r="AG105"/>
      <c s="18" r="AH105"/>
      <c s="18" r="AI105"/>
      <c s="18" r="AJ105"/>
      <c s="18" r="AK105"/>
      <c s="300" r="AL105"/>
      <c s="257" r="AM105"/>
      <c s="18" r="AN105"/>
      <c s="232" r="AO105"/>
      <c s="300" r="AP105"/>
      <c s="257" r="AQ105"/>
      <c s="139" r="AR105">
        <v>4</v>
      </c>
      <c s="139" r="AS105"/>
      <c s="139" r="AT105"/>
      <c s="18" r="AU105"/>
    </row>
    <row r="106">
      <c t="s" s="300" r="A106">
        <v>4015</v>
      </c>
      <c t="s" s="257" r="B106">
        <v>4016</v>
      </c>
      <c t="s" s="300" r="C106">
        <v>4007</v>
      </c>
      <c s="375" r="D106">
        <v>-20</v>
      </c>
      <c s="139" r="E106">
        <v>20</v>
      </c>
      <c s="139" r="F106">
        <v>20</v>
      </c>
      <c s="329" r="G106"/>
      <c s="359" r="H106"/>
      <c s="106" r="I106"/>
      <c s="273" r="J106"/>
      <c s="283" r="K106"/>
      <c s="283" r="L106"/>
      <c s="273" r="M106"/>
      <c s="329" r="N106"/>
      <c s="273" r="O106"/>
      <c s="273" r="P106"/>
      <c s="283" r="Q106"/>
      <c s="283" r="R106"/>
      <c s="283" r="S106"/>
      <c s="171" r="T106"/>
      <c s="257" r="U106"/>
      <c s="18" r="V106"/>
      <c s="18" r="W106"/>
      <c s="18" r="X106"/>
      <c s="18" r="Y106"/>
      <c s="139" r="Z106"/>
      <c s="139" r="AA106"/>
      <c s="139" r="AB106">
        <v>3</v>
      </c>
      <c s="139" r="AC106"/>
      <c s="6" r="AD106"/>
      <c s="300" r="AE106"/>
      <c t="s" s="257" r="AF106">
        <v>4017</v>
      </c>
      <c s="18" r="AG106"/>
      <c s="18" r="AH106"/>
      <c s="18" r="AI106"/>
      <c s="18" r="AJ106"/>
      <c s="18" r="AK106"/>
      <c s="300" r="AL106"/>
      <c s="257" r="AM106"/>
      <c s="18" r="AN106"/>
      <c s="232" r="AO106"/>
      <c s="300" r="AP106"/>
      <c s="257" r="AQ106"/>
      <c s="139" r="AR106">
        <v>5</v>
      </c>
      <c s="139" r="AS106"/>
      <c s="139" r="AT106"/>
      <c s="18" r="AU106"/>
    </row>
    <row r="107">
      <c t="s" s="300" r="A107">
        <v>4018</v>
      </c>
      <c t="s" s="257" r="B107">
        <v>4019</v>
      </c>
      <c t="s" s="300" r="C107">
        <v>4007</v>
      </c>
      <c s="375" r="D107">
        <v>-20</v>
      </c>
      <c s="139" r="E107">
        <v>20</v>
      </c>
      <c s="139" r="F107">
        <v>20</v>
      </c>
      <c s="329" r="G107"/>
      <c s="359" r="H107"/>
      <c s="106" r="I107"/>
      <c s="273" r="J107"/>
      <c s="283" r="K107"/>
      <c s="283" r="L107"/>
      <c s="273" r="M107"/>
      <c s="329" r="N107"/>
      <c s="273" r="O107"/>
      <c s="273" r="P107"/>
      <c s="283" r="Q107"/>
      <c s="283" r="R107"/>
      <c s="283" r="S107"/>
      <c s="171" r="T107"/>
      <c s="257" r="U107"/>
      <c s="18" r="V107"/>
      <c s="18" r="W107"/>
      <c s="18" r="X107"/>
      <c s="18" r="Y107"/>
      <c s="139" r="Z107"/>
      <c s="139" r="AA107"/>
      <c s="139" r="AB107">
        <v>3</v>
      </c>
      <c s="139" r="AC107"/>
      <c s="6" r="AD107"/>
      <c s="300" r="AE107"/>
      <c t="s" s="257" r="AF107">
        <v>4020</v>
      </c>
      <c s="18" r="AG107"/>
      <c s="18" r="AH107"/>
      <c s="18" r="AI107"/>
      <c s="18" r="AJ107"/>
      <c s="18" r="AK107"/>
      <c s="300" r="AL107"/>
      <c s="257" r="AM107"/>
      <c s="18" r="AN107"/>
      <c s="232" r="AO107"/>
      <c s="300" r="AP107"/>
      <c s="257" r="AQ107"/>
      <c s="139" r="AR107">
        <v>6</v>
      </c>
      <c s="139" r="AS107"/>
      <c s="139" r="AT107"/>
      <c s="18" r="AU107"/>
    </row>
    <row r="108">
      <c t="s" s="300" r="A108">
        <v>4021</v>
      </c>
      <c t="s" s="257" r="B108">
        <v>4022</v>
      </c>
      <c t="s" s="300" r="C108">
        <v>4007</v>
      </c>
      <c s="375" r="D108">
        <v>-20</v>
      </c>
      <c s="139" r="E108">
        <v>20</v>
      </c>
      <c s="139" r="F108">
        <v>20</v>
      </c>
      <c s="329" r="G108"/>
      <c s="359" r="H108"/>
      <c s="106" r="I108"/>
      <c s="273" r="J108"/>
      <c s="283" r="K108"/>
      <c s="283" r="L108"/>
      <c s="273" r="M108"/>
      <c s="329" r="N108"/>
      <c s="273" r="O108"/>
      <c s="273" r="P108"/>
      <c s="283" r="Q108"/>
      <c s="283" r="R108"/>
      <c s="283" r="S108"/>
      <c s="171" r="T108"/>
      <c s="257" r="U108"/>
      <c s="18" r="V108"/>
      <c s="18" r="W108"/>
      <c s="18" r="X108"/>
      <c s="18" r="Y108"/>
      <c s="139" r="Z108"/>
      <c s="139" r="AA108"/>
      <c s="139" r="AB108">
        <v>3</v>
      </c>
      <c s="139" r="AC108"/>
      <c s="6" r="AD108"/>
      <c s="300" r="AE108"/>
      <c t="s" s="257" r="AF108">
        <v>4023</v>
      </c>
      <c s="18" r="AG108"/>
      <c s="18" r="AH108"/>
      <c s="18" r="AI108"/>
      <c s="18" r="AJ108"/>
      <c s="18" r="AK108"/>
      <c s="300" r="AL108"/>
      <c s="257" r="AM108"/>
      <c s="18" r="AN108"/>
      <c s="232" r="AO108"/>
      <c s="300" r="AP108"/>
      <c s="257" r="AQ108"/>
      <c s="139" r="AR108">
        <v>7</v>
      </c>
      <c s="139" r="AS108"/>
      <c s="139" r="AT108"/>
      <c s="18" r="AU108"/>
    </row>
    <row r="109">
      <c t="s" s="300" r="A109">
        <v>4024</v>
      </c>
      <c t="s" s="257" r="B109">
        <v>4025</v>
      </c>
      <c t="s" s="300" r="C109">
        <v>4007</v>
      </c>
      <c s="375" r="D109">
        <v>-20</v>
      </c>
      <c s="139" r="E109">
        <v>20</v>
      </c>
      <c s="139" r="F109">
        <v>20</v>
      </c>
      <c s="329" r="G109"/>
      <c s="359" r="H109"/>
      <c s="106" r="I109"/>
      <c s="273" r="J109"/>
      <c s="283" r="K109"/>
      <c s="283" r="L109"/>
      <c s="273" r="M109"/>
      <c s="329" r="N109"/>
      <c s="273" r="O109"/>
      <c s="273" r="P109"/>
      <c s="283" r="Q109"/>
      <c s="283" r="R109"/>
      <c s="283" r="S109"/>
      <c s="171" r="T109"/>
      <c s="257" r="U109"/>
      <c s="18" r="V109"/>
      <c s="18" r="W109"/>
      <c s="18" r="X109"/>
      <c s="18" r="Y109"/>
      <c s="139" r="Z109"/>
      <c s="139" r="AA109"/>
      <c s="139" r="AB109">
        <v>3</v>
      </c>
      <c s="139" r="AC109"/>
      <c s="6" r="AD109"/>
      <c s="300" r="AE109"/>
      <c t="s" s="257" r="AF109">
        <v>4026</v>
      </c>
      <c s="18" r="AG109"/>
      <c s="18" r="AH109"/>
      <c s="18" r="AI109"/>
      <c s="18" r="AJ109"/>
      <c s="18" r="AK109"/>
      <c s="300" r="AL109"/>
      <c s="257" r="AM109"/>
      <c s="18" r="AN109"/>
      <c s="232" r="AO109"/>
      <c s="300" r="AP109"/>
      <c s="257" r="AQ109"/>
      <c s="139" r="AR109">
        <v>8</v>
      </c>
      <c s="139" r="AS109"/>
      <c s="139" r="AT109"/>
      <c s="18" r="AU109"/>
    </row>
    <row r="110">
      <c t="s" s="300" r="A110">
        <v>4027</v>
      </c>
      <c t="s" s="257" r="B110">
        <v>4028</v>
      </c>
      <c t="s" s="300" r="C110">
        <v>4007</v>
      </c>
      <c s="375" r="D110">
        <v>-20</v>
      </c>
      <c s="139" r="E110">
        <v>20</v>
      </c>
      <c s="139" r="F110">
        <v>20</v>
      </c>
      <c s="329" r="G110"/>
      <c s="359" r="H110"/>
      <c s="106" r="I110"/>
      <c s="273" r="J110"/>
      <c s="283" r="K110"/>
      <c s="283" r="L110"/>
      <c s="273" r="M110"/>
      <c s="329" r="N110"/>
      <c s="273" r="O110"/>
      <c s="273" r="P110"/>
      <c s="283" r="Q110"/>
      <c s="283" r="R110"/>
      <c s="283" r="S110"/>
      <c s="171" r="T110"/>
      <c s="257" r="U110"/>
      <c s="18" r="V110"/>
      <c s="18" r="W110"/>
      <c s="18" r="X110"/>
      <c s="18" r="Y110"/>
      <c s="139" r="Z110"/>
      <c s="139" r="AA110"/>
      <c s="139" r="AB110">
        <v>4</v>
      </c>
      <c s="139" r="AC110"/>
      <c s="6" r="AD110"/>
      <c s="300" r="AE110"/>
      <c t="s" s="257" r="AF110">
        <v>4029</v>
      </c>
      <c s="18" r="AG110"/>
      <c s="18" r="AH110"/>
      <c s="18" r="AI110"/>
      <c s="18" r="AJ110"/>
      <c s="18" r="AK110"/>
      <c s="300" r="AL110"/>
      <c s="257" r="AM110"/>
      <c s="18" r="AN110"/>
      <c s="232" r="AO110"/>
      <c s="300" r="AP110"/>
      <c s="257" r="AQ110"/>
      <c s="139" r="AR110">
        <v>9</v>
      </c>
      <c s="139" r="AS110"/>
      <c s="139" r="AT110"/>
      <c s="18" r="AU110"/>
    </row>
    <row r="111">
      <c t="s" s="300" r="A111">
        <v>4030</v>
      </c>
      <c t="s" s="257" r="B111">
        <v>4031</v>
      </c>
      <c s="300" r="C111"/>
      <c s="375" r="D111">
        <v>-20</v>
      </c>
      <c s="139" r="E111">
        <v>20</v>
      </c>
      <c s="139" r="F111">
        <v>20</v>
      </c>
      <c s="329" r="G111"/>
      <c s="359" r="H111"/>
      <c s="106" r="I111"/>
      <c s="273" r="J111"/>
      <c s="283" r="K111"/>
      <c s="283" r="L111"/>
      <c s="273" r="M111"/>
      <c s="329" r="N111"/>
      <c s="273" r="O111"/>
      <c s="273" r="P111"/>
      <c s="283" r="Q111"/>
      <c s="283" r="R111"/>
      <c s="283" r="S111"/>
      <c s="171" r="T111"/>
      <c s="257" r="U111"/>
      <c s="18" r="V111"/>
      <c s="18" r="W111"/>
      <c s="18" r="X111"/>
      <c s="18" r="Y111"/>
      <c s="139" r="Z111"/>
      <c s="139" r="AA111"/>
      <c s="139" r="AB111">
        <v>4</v>
      </c>
      <c s="139" r="AC111"/>
      <c s="6" r="AD111"/>
      <c s="300" r="AE111"/>
      <c t="s" s="257" r="AF111">
        <v>4032</v>
      </c>
      <c s="18" r="AG111"/>
      <c s="18" r="AH111"/>
      <c s="18" r="AI111"/>
      <c s="18" r="AJ111"/>
      <c s="18" r="AK111"/>
      <c s="300" r="AL111"/>
      <c s="257" r="AM111"/>
      <c s="18" r="AN111"/>
      <c s="232" r="AO111"/>
      <c s="300" r="AP111"/>
      <c s="257" r="AQ111"/>
      <c s="139" r="AR111">
        <v>10</v>
      </c>
      <c s="139" r="AS111"/>
      <c s="139" r="AT111"/>
      <c s="18" r="AU111"/>
    </row>
    <row r="112">
      <c t="s" s="300" r="A112">
        <v>4033</v>
      </c>
      <c t="s" s="257" r="B112">
        <v>4034</v>
      </c>
      <c t="s" s="300" r="C112">
        <v>4035</v>
      </c>
      <c s="375" r="D112">
        <v>-20</v>
      </c>
      <c s="139" r="E112">
        <v>20</v>
      </c>
      <c s="139" r="F112">
        <v>20</v>
      </c>
      <c s="329" r="G112"/>
      <c s="359" r="H112"/>
      <c s="106" r="I112"/>
      <c s="273" r="J112"/>
      <c s="283" r="K112"/>
      <c s="283" r="L112"/>
      <c s="273" r="M112"/>
      <c s="329" r="N112"/>
      <c s="273" r="O112"/>
      <c s="273" r="P112"/>
      <c s="283" r="Q112"/>
      <c s="283" r="R112"/>
      <c s="283" r="S112"/>
      <c s="171" r="T112"/>
      <c s="257" r="U112"/>
      <c s="18" r="V112"/>
      <c s="18" r="W112"/>
      <c s="18" r="X112"/>
      <c s="18" r="Y112"/>
      <c s="139" r="Z112"/>
      <c s="139" r="AA112"/>
      <c s="139" r="AB112">
        <v>5</v>
      </c>
      <c s="139" r="AC112"/>
      <c s="6" r="AD112"/>
      <c s="300" r="AE112"/>
      <c t="s" s="257" r="AF112">
        <v>4036</v>
      </c>
      <c s="18" r="AG112"/>
      <c s="18" r="AH112"/>
      <c s="18" r="AI112"/>
      <c s="18" r="AJ112"/>
      <c s="18" r="AK112"/>
      <c s="300" r="AL112"/>
      <c s="257" r="AM112"/>
      <c s="18" r="AN112"/>
      <c s="232" r="AO112"/>
      <c s="300" r="AP112"/>
      <c s="257" r="AQ112"/>
      <c s="139" r="AR112">
        <v>11</v>
      </c>
      <c s="139" r="AS112"/>
      <c s="139" r="AT112"/>
      <c s="18" r="AU112"/>
    </row>
    <row r="113">
      <c t="s" s="300" r="A113">
        <v>4033</v>
      </c>
      <c t="s" s="257" r="B113">
        <v>4037</v>
      </c>
      <c t="s" s="300" r="C113">
        <v>4035</v>
      </c>
      <c s="375" r="D113">
        <v>-20</v>
      </c>
      <c s="139" r="E113">
        <v>20</v>
      </c>
      <c s="139" r="F113">
        <v>20</v>
      </c>
      <c s="329" r="G113"/>
      <c s="359" r="H113"/>
      <c s="106" r="I113"/>
      <c s="273" r="J113"/>
      <c s="283" r="K113"/>
      <c s="283" r="L113"/>
      <c s="273" r="M113"/>
      <c s="329" r="N113"/>
      <c s="273" r="O113"/>
      <c s="273" r="P113"/>
      <c s="283" r="Q113"/>
      <c s="283" r="R113"/>
      <c s="283" r="S113"/>
      <c s="171" r="T113"/>
      <c s="257" r="U113"/>
      <c s="18" r="V113"/>
      <c s="18" r="W113"/>
      <c s="18" r="X113"/>
      <c s="18" r="Y113"/>
      <c s="139" r="Z113"/>
      <c s="139" r="AA113"/>
      <c s="139" r="AB113">
        <v>5</v>
      </c>
      <c s="139" r="AC113"/>
      <c s="6" r="AD113"/>
      <c s="300" r="AE113"/>
      <c t="s" s="257" r="AF113">
        <v>4038</v>
      </c>
      <c s="18" r="AG113"/>
      <c s="18" r="AH113"/>
      <c s="18" r="AI113"/>
      <c s="18" r="AJ113"/>
      <c s="18" r="AK113"/>
      <c s="300" r="AL113"/>
      <c s="257" r="AM113"/>
      <c s="18" r="AN113"/>
      <c s="232" r="AO113"/>
      <c s="300" r="AP113"/>
      <c s="257" r="AQ113"/>
      <c s="139" r="AR113">
        <v>12</v>
      </c>
      <c s="139" r="AS113"/>
      <c s="139" r="AT113"/>
      <c s="18" r="AU113"/>
    </row>
    <row r="114">
      <c t="s" s="300" r="A114">
        <v>4039</v>
      </c>
      <c t="s" s="257" r="B114">
        <v>4040</v>
      </c>
      <c t="s" s="300" r="C114">
        <v>4041</v>
      </c>
      <c s="375" r="D114">
        <v>-20</v>
      </c>
      <c s="139" r="E114">
        <v>20</v>
      </c>
      <c s="139" r="F114">
        <v>20</v>
      </c>
      <c s="329" r="G114"/>
      <c s="359" r="H114"/>
      <c s="106" r="I114"/>
      <c s="273" r="J114"/>
      <c s="283" r="K114"/>
      <c s="283" r="L114"/>
      <c s="273" r="M114"/>
      <c s="329" r="N114"/>
      <c s="273" r="O114"/>
      <c s="273" r="P114"/>
      <c s="283" r="Q114"/>
      <c s="283" r="R114"/>
      <c s="283" r="S114"/>
      <c s="171" r="T114"/>
      <c s="257" r="U114"/>
      <c s="18" r="V114"/>
      <c s="18" r="W114"/>
      <c s="18" r="X114"/>
      <c s="18" r="Y114"/>
      <c s="139" r="Z114"/>
      <c s="139" r="AA114"/>
      <c s="139" r="AB114">
        <v>5</v>
      </c>
      <c s="139" r="AC114"/>
      <c s="6" r="AD114"/>
      <c s="300" r="AE114"/>
      <c t="s" s="257" r="AF114">
        <v>4042</v>
      </c>
      <c s="18" r="AG114"/>
      <c s="18" r="AH114"/>
      <c s="18" r="AI114"/>
      <c s="18" r="AJ114"/>
      <c s="18" r="AK114"/>
      <c s="300" r="AL114"/>
      <c s="257" r="AM114"/>
      <c s="18" r="AN114"/>
      <c s="232" r="AO114"/>
      <c s="300" r="AP114"/>
      <c s="257" r="AQ114"/>
      <c s="139" r="AR114">
        <v>13</v>
      </c>
      <c s="139" r="AS114"/>
      <c s="139" r="AT114"/>
      <c s="18" r="AU114"/>
    </row>
    <row r="115">
      <c t="s" s="300" r="A115">
        <v>4033</v>
      </c>
      <c t="s" s="257" r="B115">
        <v>4043</v>
      </c>
      <c t="s" s="300" r="C115">
        <v>4035</v>
      </c>
      <c s="375" r="D115">
        <v>-20</v>
      </c>
      <c s="139" r="E115">
        <v>20</v>
      </c>
      <c s="139" r="F115">
        <v>20</v>
      </c>
      <c s="329" r="G115"/>
      <c s="359" r="H115"/>
      <c s="106" r="I115"/>
      <c s="273" r="J115"/>
      <c s="283" r="K115"/>
      <c s="283" r="L115"/>
      <c s="273" r="M115"/>
      <c s="329" r="N115"/>
      <c s="273" r="O115"/>
      <c s="273" r="P115"/>
      <c s="283" r="Q115"/>
      <c s="283" r="R115"/>
      <c s="283" r="S115"/>
      <c s="171" r="T115"/>
      <c s="257" r="U115"/>
      <c s="18" r="V115"/>
      <c s="18" r="W115"/>
      <c s="18" r="X115"/>
      <c s="18" r="Y115"/>
      <c s="139" r="Z115"/>
      <c s="139" r="AA115"/>
      <c s="139" r="AB115">
        <v>5</v>
      </c>
      <c s="139" r="AC115"/>
      <c s="6" r="AD115"/>
      <c s="300" r="AE115"/>
      <c t="s" s="257" r="AF115">
        <v>4044</v>
      </c>
      <c s="18" r="AG115"/>
      <c s="18" r="AH115"/>
      <c s="18" r="AI115"/>
      <c s="18" r="AJ115"/>
      <c s="18" r="AK115"/>
      <c s="300" r="AL115"/>
      <c s="257" r="AM115"/>
      <c s="18" r="AN115"/>
      <c s="232" r="AO115"/>
      <c s="300" r="AP115"/>
      <c s="257" r="AQ115"/>
      <c s="139" r="AR115">
        <v>14</v>
      </c>
      <c s="139" r="AS115"/>
      <c s="139" r="AT115"/>
      <c s="18" r="AU115"/>
    </row>
    <row r="116">
      <c t="s" s="300" r="A116">
        <v>4045</v>
      </c>
      <c t="s" s="257" r="B116">
        <v>4046</v>
      </c>
      <c t="s" s="300" r="C116">
        <v>4007</v>
      </c>
      <c s="375" r="D116">
        <v>-20</v>
      </c>
      <c s="139" r="E116">
        <v>20</v>
      </c>
      <c s="139" r="F116">
        <v>20</v>
      </c>
      <c s="329" r="G116"/>
      <c s="359" r="H116"/>
      <c s="106" r="I116"/>
      <c s="273" r="J116"/>
      <c s="283" r="K116"/>
      <c s="283" r="L116"/>
      <c s="273" r="M116"/>
      <c s="329" r="N116"/>
      <c s="273" r="O116"/>
      <c s="273" r="P116"/>
      <c s="283" r="Q116"/>
      <c s="283" r="R116"/>
      <c s="283" r="S116"/>
      <c s="171" r="T116"/>
      <c s="257" r="U116"/>
      <c s="18" r="V116"/>
      <c s="18" r="W116"/>
      <c s="18" r="X116"/>
      <c s="18" r="Y116"/>
      <c s="139" r="Z116"/>
      <c s="139" r="AA116"/>
      <c s="139" r="AB116">
        <v>6</v>
      </c>
      <c s="139" r="AC116"/>
      <c s="6" r="AD116"/>
      <c s="300" r="AE116"/>
      <c t="s" s="257" r="AF116">
        <v>4047</v>
      </c>
      <c s="18" r="AG116"/>
      <c s="18" r="AH116"/>
      <c s="18" r="AI116"/>
      <c s="18" r="AJ116"/>
      <c s="18" r="AK116"/>
      <c s="300" r="AL116"/>
      <c s="257" r="AM116"/>
      <c s="18" r="AN116"/>
      <c s="232" r="AO116"/>
      <c s="300" r="AP116"/>
      <c s="257" r="AQ116"/>
      <c s="139" r="AR116">
        <v>15</v>
      </c>
      <c s="139" r="AS116"/>
      <c s="139" r="AT116"/>
      <c s="18" r="AU116"/>
    </row>
    <row r="117">
      <c t="s" s="300" r="A117">
        <v>4048</v>
      </c>
      <c t="s" s="257" r="B117">
        <v>4049</v>
      </c>
      <c t="s" s="300" r="C117">
        <v>4007</v>
      </c>
      <c s="375" r="D117">
        <v>-20</v>
      </c>
      <c s="139" r="E117">
        <v>20</v>
      </c>
      <c s="139" r="F117">
        <v>20</v>
      </c>
      <c s="329" r="G117"/>
      <c s="359" r="H117"/>
      <c s="106" r="I117"/>
      <c s="273" r="J117"/>
      <c s="283" r="K117"/>
      <c s="283" r="L117"/>
      <c s="273" r="M117"/>
      <c s="329" r="N117"/>
      <c s="273" r="O117"/>
      <c s="273" r="P117"/>
      <c s="283" r="Q117"/>
      <c s="283" r="R117"/>
      <c s="283" r="S117"/>
      <c s="171" r="T117"/>
      <c s="257" r="U117"/>
      <c s="18" r="V117"/>
      <c s="18" r="W117"/>
      <c s="18" r="X117"/>
      <c s="18" r="Y117"/>
      <c s="139" r="Z117"/>
      <c s="139" r="AA117"/>
      <c s="139" r="AB117">
        <v>6</v>
      </c>
      <c s="139" r="AC117"/>
      <c s="6" r="AD117"/>
      <c s="300" r="AE117"/>
      <c t="s" s="257" r="AF117">
        <v>4050</v>
      </c>
      <c s="18" r="AG117"/>
      <c s="18" r="AH117"/>
      <c s="18" r="AI117"/>
      <c s="18" r="AJ117"/>
      <c s="18" r="AK117"/>
      <c s="300" r="AL117"/>
      <c s="257" r="AM117"/>
      <c s="18" r="AN117"/>
      <c s="232" r="AO117"/>
      <c s="300" r="AP117"/>
      <c s="257" r="AQ117"/>
      <c s="139" r="AR117">
        <v>16</v>
      </c>
      <c s="139" r="AS117"/>
      <c s="139" r="AT117"/>
      <c s="18" r="AU117"/>
    </row>
    <row r="118">
      <c t="s" s="354" r="A118">
        <v>4051</v>
      </c>
      <c t="s" s="257" r="B118">
        <v>4052</v>
      </c>
      <c t="s" s="300" r="C118">
        <v>4041</v>
      </c>
      <c s="375" r="D118">
        <v>-20</v>
      </c>
      <c s="139" r="E118">
        <v>20</v>
      </c>
      <c s="139" r="F118">
        <v>20</v>
      </c>
      <c s="291" r="G118"/>
      <c s="145" r="H118"/>
      <c s="8" r="I118"/>
      <c s="283" r="J118"/>
      <c s="283" r="K118"/>
      <c s="283" r="L118"/>
      <c s="283" r="M118"/>
      <c s="291" r="N118"/>
      <c s="283" r="O118"/>
      <c s="283" r="P118"/>
      <c s="283" r="Q118"/>
      <c s="283" r="R118"/>
      <c s="283" r="S118"/>
      <c s="171" r="T118"/>
      <c s="375" r="U118"/>
      <c s="139" r="V118"/>
      <c s="139" r="W118"/>
      <c s="139" r="X118"/>
      <c s="139" r="Y118"/>
      <c s="139" r="Z118"/>
      <c s="139" r="AA118"/>
      <c s="139" r="AB118">
        <v>6</v>
      </c>
      <c s="139" r="AC118"/>
      <c s="6" r="AD118"/>
      <c s="238" r="AE118"/>
      <c t="s" s="257" r="AF118">
        <v>4053</v>
      </c>
      <c s="18" r="AG118"/>
      <c s="18" r="AH118"/>
      <c s="18" r="AI118"/>
      <c s="18" r="AJ118"/>
      <c s="18" r="AK118"/>
      <c s="300" r="AL118"/>
      <c s="63" r="AM118"/>
      <c s="48" r="AN118"/>
      <c s="232" r="AO118"/>
      <c s="319" r="AP118"/>
      <c s="67" r="AQ118"/>
      <c s="139" r="AR118">
        <v>17</v>
      </c>
      <c s="139" r="AS118"/>
      <c s="139" r="AT118"/>
      <c s="18" r="AU118"/>
    </row>
    <row r="119">
      <c t="s" s="238" r="A119">
        <v>4054</v>
      </c>
      <c t="s" s="257" r="B119">
        <v>4055</v>
      </c>
      <c t="s" s="300" r="C119">
        <v>4007</v>
      </c>
      <c s="375" r="D119">
        <v>-20</v>
      </c>
      <c s="139" r="E119">
        <v>20</v>
      </c>
      <c s="139" r="F119">
        <v>20</v>
      </c>
      <c s="291" r="G119"/>
      <c s="145" r="H119"/>
      <c s="8" r="I119"/>
      <c s="283" r="J119"/>
      <c s="283" r="K119"/>
      <c s="283" r="L119"/>
      <c s="283" r="M119"/>
      <c s="291" r="N119"/>
      <c s="283" r="O119"/>
      <c s="283" r="P119"/>
      <c s="283" r="Q119"/>
      <c s="283" r="R119"/>
      <c s="283" r="S119"/>
      <c s="171" r="T119"/>
      <c s="375" r="U119"/>
      <c s="139" r="V119"/>
      <c s="139" r="W119"/>
      <c s="139" r="X119"/>
      <c s="139" r="Y119"/>
      <c s="139" r="Z119"/>
      <c s="139" r="AA119"/>
      <c s="139" r="AB119">
        <v>6</v>
      </c>
      <c s="139" r="AC119"/>
      <c s="6" r="AD119"/>
      <c s="238" r="AE119"/>
      <c t="s" s="257" r="AF119">
        <v>4056</v>
      </c>
      <c s="18" r="AG119"/>
      <c s="18" r="AH119"/>
      <c s="18" r="AI119"/>
      <c s="18" r="AJ119"/>
      <c s="18" r="AK119"/>
      <c s="300" r="AL119"/>
      <c s="63" r="AM119"/>
      <c s="48" r="AN119"/>
      <c s="232" r="AO119"/>
      <c s="319" r="AP119"/>
      <c s="67" r="AQ119"/>
      <c s="139" r="AR119">
        <v>18</v>
      </c>
      <c s="139" r="AS119"/>
      <c s="139" r="AT119"/>
      <c s="18" r="AU119"/>
    </row>
    <row r="120">
      <c t="s" s="238" r="A120">
        <v>4057</v>
      </c>
      <c t="s" s="257" r="B120">
        <v>4058</v>
      </c>
      <c t="s" s="300" r="C120">
        <v>4007</v>
      </c>
      <c s="375" r="D120">
        <v>-20</v>
      </c>
      <c s="139" r="E120">
        <v>20</v>
      </c>
      <c s="139" r="F120">
        <v>20</v>
      </c>
      <c s="291" r="G120"/>
      <c s="145" r="H120"/>
      <c s="8" r="I120"/>
      <c s="283" r="J120"/>
      <c s="283" r="K120"/>
      <c s="283" r="L120"/>
      <c s="283" r="M120"/>
      <c s="291" r="N120"/>
      <c s="283" r="O120"/>
      <c s="283" r="P120"/>
      <c s="283" r="Q120"/>
      <c s="283" r="R120"/>
      <c s="283" r="S120"/>
      <c s="171" r="T120"/>
      <c s="375" r="U120"/>
      <c s="139" r="V120"/>
      <c s="139" r="W120"/>
      <c s="139" r="X120"/>
      <c s="139" r="Y120"/>
      <c s="139" r="Z120"/>
      <c s="139" r="AA120"/>
      <c s="139" r="AB120">
        <v>7</v>
      </c>
      <c s="139" r="AC120"/>
      <c s="6" r="AD120"/>
      <c s="238" r="AE120"/>
      <c t="s" s="257" r="AF120">
        <v>4059</v>
      </c>
      <c s="18" r="AG120"/>
      <c s="18" r="AH120"/>
      <c s="18" r="AI120"/>
      <c s="18" r="AJ120"/>
      <c s="18" r="AK120"/>
      <c s="300" r="AL120"/>
      <c s="63" r="AM120"/>
      <c s="48" r="AN120"/>
      <c s="232" r="AO120"/>
      <c s="319" r="AP120"/>
      <c s="67" r="AQ120"/>
      <c s="139" r="AR120">
        <v>19</v>
      </c>
      <c s="139" r="AS120"/>
      <c s="139" r="AT120"/>
      <c s="18" r="AU120"/>
    </row>
    <row r="121">
      <c t="s" s="238" r="A121">
        <v>4060</v>
      </c>
      <c t="s" s="257" r="B121">
        <v>4061</v>
      </c>
      <c t="s" s="300" r="C121">
        <v>4007</v>
      </c>
      <c s="375" r="D121">
        <v>-20</v>
      </c>
      <c s="139" r="E121">
        <v>20</v>
      </c>
      <c s="139" r="F121">
        <v>20</v>
      </c>
      <c s="291" r="G121"/>
      <c s="145" r="H121"/>
      <c s="8" r="I121"/>
      <c s="283" r="J121"/>
      <c s="283" r="K121"/>
      <c s="283" r="L121"/>
      <c s="283" r="M121"/>
      <c s="291" r="N121"/>
      <c s="283" r="O121"/>
      <c s="283" r="P121"/>
      <c s="283" r="Q121"/>
      <c s="283" r="R121"/>
      <c s="283" r="S121"/>
      <c s="171" r="T121"/>
      <c s="375" r="U121"/>
      <c s="139" r="V121"/>
      <c s="139" r="W121"/>
      <c s="139" r="X121"/>
      <c s="139" r="Y121"/>
      <c s="139" r="Z121"/>
      <c s="139" r="AA121"/>
      <c s="139" r="AB121">
        <v>7</v>
      </c>
      <c s="139" r="AC121"/>
      <c s="6" r="AD121"/>
      <c s="238" r="AE121"/>
      <c t="s" s="257" r="AF121">
        <v>4062</v>
      </c>
      <c s="18" r="AG121"/>
      <c s="18" r="AH121"/>
      <c s="18" r="AI121"/>
      <c s="18" r="AJ121"/>
      <c s="18" r="AK121"/>
      <c s="300" r="AL121"/>
      <c s="63" r="AM121"/>
      <c s="48" r="AN121"/>
      <c s="232" r="AO121"/>
      <c s="319" r="AP121"/>
      <c s="67" r="AQ121"/>
      <c s="139" r="AR121">
        <v>20</v>
      </c>
      <c s="139" r="AS121"/>
      <c s="139" r="AT121"/>
      <c s="18" r="AU121"/>
    </row>
    <row r="122">
      <c t="s" s="238" r="A122">
        <v>4063</v>
      </c>
      <c t="s" s="257" r="B122">
        <v>4064</v>
      </c>
      <c t="s" s="300" r="C122">
        <v>4007</v>
      </c>
      <c s="375" r="D122">
        <v>-20</v>
      </c>
      <c s="139" r="E122">
        <v>20</v>
      </c>
      <c s="139" r="F122">
        <v>20</v>
      </c>
      <c s="291" r="G122"/>
      <c s="145" r="H122"/>
      <c s="8" r="I122"/>
      <c s="283" r="J122"/>
      <c s="283" r="K122"/>
      <c s="283" r="L122"/>
      <c s="283" r="M122"/>
      <c s="291" r="N122"/>
      <c s="283" r="O122"/>
      <c s="283" r="P122"/>
      <c s="283" r="Q122"/>
      <c s="283" r="R122"/>
      <c s="283" r="S122"/>
      <c s="171" r="T122"/>
      <c s="375" r="U122"/>
      <c s="139" r="V122"/>
      <c s="139" r="W122"/>
      <c s="139" r="X122"/>
      <c s="139" r="Y122"/>
      <c s="139" r="Z122"/>
      <c s="139" r="AA122"/>
      <c s="139" r="AB122">
        <v>7</v>
      </c>
      <c s="139" r="AC122"/>
      <c s="6" r="AD122"/>
      <c s="238" r="AE122"/>
      <c t="s" s="257" r="AF122">
        <v>4065</v>
      </c>
      <c s="18" r="AG122"/>
      <c s="18" r="AH122"/>
      <c s="18" r="AI122"/>
      <c s="18" r="AJ122"/>
      <c s="18" r="AK122"/>
      <c s="300" r="AL122"/>
      <c s="63" r="AM122"/>
      <c s="48" r="AN122"/>
      <c s="232" r="AO122"/>
      <c s="319" r="AP122"/>
      <c s="67" r="AQ122"/>
      <c s="139" r="AR122">
        <v>21</v>
      </c>
      <c s="139" r="AS122"/>
      <c s="139" r="AT122"/>
      <c s="18" r="AU122"/>
    </row>
    <row r="123">
      <c t="s" s="238" r="A123">
        <v>4066</v>
      </c>
      <c t="s" s="257" r="B123">
        <v>4067</v>
      </c>
      <c t="s" s="300" r="C123">
        <v>4007</v>
      </c>
      <c s="375" r="D123">
        <v>-20</v>
      </c>
      <c s="139" r="E123">
        <v>20</v>
      </c>
      <c s="139" r="F123">
        <v>20</v>
      </c>
      <c s="291" r="G123"/>
      <c s="145" r="H123"/>
      <c s="8" r="I123"/>
      <c s="283" r="J123"/>
      <c s="283" r="K123"/>
      <c s="283" r="L123"/>
      <c s="283" r="M123"/>
      <c s="291" r="N123"/>
      <c s="283" r="O123"/>
      <c s="283" r="P123"/>
      <c s="283" r="Q123"/>
      <c s="283" r="R123"/>
      <c s="283" r="S123"/>
      <c s="171" r="T123"/>
      <c s="375" r="U123"/>
      <c s="139" r="V123"/>
      <c s="139" r="W123"/>
      <c s="139" r="X123"/>
      <c s="139" r="Y123"/>
      <c s="139" r="Z123"/>
      <c s="139" r="AA123"/>
      <c s="139" r="AB123">
        <v>7</v>
      </c>
      <c s="139" r="AC123"/>
      <c s="6" r="AD123"/>
      <c s="238" r="AE123"/>
      <c t="s" s="257" r="AF123">
        <v>4068</v>
      </c>
      <c s="18" r="AG123"/>
      <c s="18" r="AH123"/>
      <c s="18" r="AI123"/>
      <c s="18" r="AJ123"/>
      <c s="18" r="AK123"/>
      <c s="300" r="AL123"/>
      <c s="63" r="AM123"/>
      <c s="48" r="AN123"/>
      <c s="232" r="AO123"/>
      <c s="319" r="AP123"/>
      <c s="67" r="AQ123"/>
      <c s="139" r="AR123">
        <v>22</v>
      </c>
      <c s="139" r="AS123"/>
      <c s="139" r="AT123"/>
      <c s="18" r="AU123"/>
    </row>
    <row r="124">
      <c t="s" s="238" r="A124">
        <v>4069</v>
      </c>
      <c t="s" s="257" r="B124">
        <v>4070</v>
      </c>
      <c t="s" s="300" r="C124">
        <v>4007</v>
      </c>
      <c s="375" r="D124">
        <v>-20</v>
      </c>
      <c s="139" r="E124">
        <v>20</v>
      </c>
      <c s="139" r="F124">
        <v>20</v>
      </c>
      <c s="291" r="G124"/>
      <c s="145" r="H124"/>
      <c s="8" r="I124"/>
      <c s="283" r="J124"/>
      <c s="283" r="K124"/>
      <c s="283" r="L124"/>
      <c s="283" r="M124"/>
      <c s="291" r="N124"/>
      <c s="283" r="O124"/>
      <c s="283" r="P124"/>
      <c s="283" r="Q124"/>
      <c s="283" r="R124"/>
      <c s="283" r="S124"/>
      <c s="171" r="T124"/>
      <c s="375" r="U124"/>
      <c s="139" r="V124"/>
      <c s="139" r="W124"/>
      <c s="139" r="X124"/>
      <c s="139" r="Y124"/>
      <c s="139" r="Z124"/>
      <c s="139" r="AA124"/>
      <c s="139" r="AB124">
        <v>8</v>
      </c>
      <c s="139" r="AC124"/>
      <c s="6" r="AD124"/>
      <c s="238" r="AE124"/>
      <c t="s" s="257" r="AF124">
        <v>4071</v>
      </c>
      <c s="18" r="AG124"/>
      <c s="18" r="AH124"/>
      <c s="18" r="AI124"/>
      <c s="18" r="AJ124"/>
      <c s="18" r="AK124"/>
      <c s="300" r="AL124"/>
      <c s="63" r="AM124"/>
      <c s="48" r="AN124"/>
      <c s="232" r="AO124"/>
      <c s="319" r="AP124"/>
      <c s="67" r="AQ124"/>
      <c s="139" r="AR124">
        <v>23</v>
      </c>
      <c s="139" r="AS124"/>
      <c s="139" r="AT124"/>
      <c s="18" r="AU124"/>
    </row>
    <row r="125">
      <c t="s" s="238" r="A125">
        <v>4072</v>
      </c>
      <c t="s" s="257" r="B125">
        <v>4073</v>
      </c>
      <c s="300" r="C125"/>
      <c s="375" r="D125">
        <v>-20</v>
      </c>
      <c s="139" r="E125">
        <v>20</v>
      </c>
      <c s="139" r="F125">
        <v>20</v>
      </c>
      <c s="291" r="G125"/>
      <c s="145" r="H125"/>
      <c s="8" r="I125"/>
      <c s="283" r="J125"/>
      <c s="283" r="K125"/>
      <c s="283" r="L125"/>
      <c s="283" r="M125"/>
      <c s="291" r="N125"/>
      <c s="283" r="O125"/>
      <c s="283" r="P125"/>
      <c s="283" r="Q125"/>
      <c s="283" r="R125"/>
      <c s="283" r="S125"/>
      <c s="171" r="T125"/>
      <c s="375" r="U125"/>
      <c s="139" r="V125"/>
      <c s="139" r="W125"/>
      <c s="139" r="X125"/>
      <c s="139" r="Y125"/>
      <c s="139" r="Z125"/>
      <c s="139" r="AA125"/>
      <c s="139" r="AB125">
        <v>8</v>
      </c>
      <c s="139" r="AC125"/>
      <c s="6" r="AD125"/>
      <c s="238" r="AE125"/>
      <c t="s" s="257" r="AF125">
        <v>4074</v>
      </c>
      <c s="18" r="AG125"/>
      <c s="18" r="AH125"/>
      <c s="18" r="AI125"/>
      <c s="18" r="AJ125"/>
      <c s="18" r="AK125"/>
      <c s="300" r="AL125"/>
      <c s="63" r="AM125"/>
      <c s="48" r="AN125"/>
      <c s="232" r="AO125"/>
      <c s="319" r="AP125"/>
      <c s="67" r="AQ125"/>
      <c s="139" r="AR125">
        <v>24</v>
      </c>
      <c s="139" r="AS125"/>
      <c s="139" r="AT125"/>
      <c s="18" r="AU125"/>
    </row>
    <row r="126">
      <c t="s" s="238" r="A126">
        <v>4075</v>
      </c>
      <c t="s" s="257" r="B126">
        <v>4076</v>
      </c>
      <c s="300" r="C126"/>
      <c s="375" r="D126">
        <v>-20</v>
      </c>
      <c s="139" r="E126">
        <v>20</v>
      </c>
      <c s="139" r="F126">
        <v>20</v>
      </c>
      <c s="291" r="G126"/>
      <c s="145" r="H126"/>
      <c s="8" r="I126"/>
      <c s="283" r="J126"/>
      <c s="283" r="K126"/>
      <c s="283" r="L126"/>
      <c s="283" r="M126"/>
      <c s="291" r="N126"/>
      <c s="283" r="O126"/>
      <c s="283" r="P126"/>
      <c s="283" r="Q126"/>
      <c s="283" r="R126"/>
      <c s="283" r="S126"/>
      <c s="171" r="T126"/>
      <c s="375" r="U126"/>
      <c s="139" r="V126"/>
      <c s="139" r="W126"/>
      <c s="139" r="X126"/>
      <c s="139" r="Y126"/>
      <c s="139" r="Z126"/>
      <c s="139" r="AA126"/>
      <c s="139" r="AB126">
        <v>9</v>
      </c>
      <c s="139" r="AC126"/>
      <c s="6" r="AD126"/>
      <c s="238" r="AE126"/>
      <c t="s" s="257" r="AF126">
        <v>4077</v>
      </c>
      <c s="18" r="AG126"/>
      <c s="18" r="AH126"/>
      <c s="18" r="AI126"/>
      <c s="18" r="AJ126"/>
      <c s="18" r="AK126"/>
      <c s="300" r="AL126"/>
      <c s="63" r="AM126"/>
      <c s="48" r="AN126"/>
      <c s="232" r="AO126"/>
      <c s="319" r="AP126"/>
      <c s="67" r="AQ126"/>
      <c s="139" r="AR126">
        <v>25</v>
      </c>
      <c s="139" r="AS126"/>
      <c s="139" r="AT126"/>
      <c s="18" r="AU126"/>
    </row>
    <row r="127">
      <c t="s" s="238" r="A127">
        <v>4078</v>
      </c>
      <c t="s" s="257" r="B127">
        <v>4079</v>
      </c>
      <c t="s" s="300" r="C127">
        <v>4007</v>
      </c>
      <c s="375" r="D127">
        <v>-20</v>
      </c>
      <c s="139" r="E127">
        <v>20</v>
      </c>
      <c s="139" r="F127">
        <v>20</v>
      </c>
      <c s="291" r="G127"/>
      <c s="145" r="H127"/>
      <c s="8" r="I127"/>
      <c s="283" r="J127"/>
      <c s="283" r="K127"/>
      <c s="283" r="L127"/>
      <c s="283" r="M127"/>
      <c s="291" r="N127"/>
      <c s="283" r="O127"/>
      <c s="283" r="P127"/>
      <c s="283" r="Q127"/>
      <c s="283" r="R127"/>
      <c s="283" r="S127"/>
      <c s="171" r="T127"/>
      <c s="375" r="U127"/>
      <c s="139" r="V127"/>
      <c s="139" r="W127"/>
      <c s="139" r="X127"/>
      <c s="139" r="Y127"/>
      <c s="139" r="Z127"/>
      <c s="139" r="AA127"/>
      <c s="139" r="AB127">
        <v>9</v>
      </c>
      <c s="139" r="AC127"/>
      <c s="6" r="AD127"/>
      <c s="238" r="AE127"/>
      <c t="s" s="257" r="AF127">
        <v>4080</v>
      </c>
      <c s="18" r="AG127"/>
      <c s="18" r="AH127"/>
      <c s="18" r="AI127"/>
      <c s="18" r="AJ127"/>
      <c s="18" r="AK127"/>
      <c s="300" r="AL127"/>
      <c s="63" r="AM127"/>
      <c s="48" r="AN127"/>
      <c s="232" r="AO127"/>
      <c s="319" r="AP127"/>
      <c s="67" r="AQ127"/>
      <c s="139" r="AR127">
        <v>26</v>
      </c>
      <c s="139" r="AS127"/>
      <c s="139" r="AT127"/>
      <c s="18" r="AU127"/>
    </row>
    <row r="128">
      <c t="s" s="238" r="A128">
        <v>4081</v>
      </c>
      <c t="s" s="257" r="B128">
        <v>4082</v>
      </c>
      <c t="s" s="300" r="C128">
        <v>4007</v>
      </c>
      <c s="375" r="D128">
        <v>-20</v>
      </c>
      <c s="139" r="E128">
        <v>20</v>
      </c>
      <c s="139" r="F128">
        <v>20</v>
      </c>
      <c s="291" r="G128"/>
      <c s="145" r="H128"/>
      <c s="8" r="I128"/>
      <c s="283" r="J128"/>
      <c s="283" r="K128"/>
      <c s="283" r="L128"/>
      <c s="283" r="M128"/>
      <c s="291" r="N128"/>
      <c s="283" r="O128"/>
      <c s="283" r="P128"/>
      <c s="283" r="Q128"/>
      <c s="283" r="R128"/>
      <c s="283" r="S128"/>
      <c s="171" r="T128"/>
      <c s="375" r="U128"/>
      <c s="139" r="V128"/>
      <c s="139" r="W128"/>
      <c s="139" r="X128"/>
      <c s="139" r="Y128"/>
      <c s="139" r="Z128"/>
      <c s="139" r="AA128"/>
      <c s="139" r="AB128">
        <v>10</v>
      </c>
      <c s="139" r="AC128"/>
      <c s="6" r="AD128"/>
      <c s="238" r="AE128"/>
      <c t="s" s="257" r="AF128">
        <v>4083</v>
      </c>
      <c s="18" r="AG128"/>
      <c s="18" r="AH128"/>
      <c s="18" r="AI128"/>
      <c s="18" r="AJ128"/>
      <c s="18" r="AK128"/>
      <c s="300" r="AL128"/>
      <c s="63" r="AM128"/>
      <c s="48" r="AN128"/>
      <c s="232" r="AO128"/>
      <c s="319" r="AP128"/>
      <c s="67" r="AQ128"/>
      <c s="139" r="AR128">
        <v>27</v>
      </c>
      <c s="139" r="AS128"/>
      <c s="139" r="AT128"/>
      <c s="18" r="AU128"/>
    </row>
    <row r="129">
      <c t="s" s="238" r="A129">
        <v>4084</v>
      </c>
      <c t="s" s="257" r="B129">
        <v>4085</v>
      </c>
      <c s="300" r="C129"/>
      <c s="375" r="D129">
        <v>-20</v>
      </c>
      <c s="139" r="E129">
        <v>20</v>
      </c>
      <c s="139" r="F129">
        <v>20</v>
      </c>
      <c s="291" r="G129"/>
      <c s="145" r="H129"/>
      <c s="8" r="I129"/>
      <c s="283" r="J129"/>
      <c s="283" r="K129"/>
      <c s="283" r="L129"/>
      <c s="283" r="M129"/>
      <c s="291" r="N129"/>
      <c s="283" r="O129"/>
      <c s="283" r="P129"/>
      <c s="283" r="Q129"/>
      <c s="283" r="R129"/>
      <c s="283" r="S129"/>
      <c s="171" r="T129"/>
      <c s="375" r="U129"/>
      <c s="139" r="V129"/>
      <c s="139" r="W129"/>
      <c s="139" r="X129"/>
      <c s="139" r="Y129"/>
      <c s="139" r="Z129"/>
      <c s="139" r="AA129"/>
      <c s="139" r="AB129">
        <v>10</v>
      </c>
      <c s="139" r="AC129"/>
      <c s="6" r="AD129"/>
      <c s="238" r="AE129"/>
      <c t="s" s="257" r="AF129">
        <v>4086</v>
      </c>
      <c s="18" r="AG129"/>
      <c s="18" r="AH129"/>
      <c s="18" r="AI129"/>
      <c s="18" r="AJ129"/>
      <c s="18" r="AK129"/>
      <c s="300" r="AL129"/>
      <c s="63" r="AM129"/>
      <c s="48" r="AN129"/>
      <c s="232" r="AO129"/>
      <c s="319" r="AP129"/>
      <c s="67" r="AQ129"/>
      <c s="139" r="AR129">
        <v>28</v>
      </c>
      <c s="139" r="AS129"/>
      <c s="139" r="AT129"/>
      <c s="18" r="AU129"/>
    </row>
    <row r="130">
      <c t="s" s="238" r="A130">
        <v>4087</v>
      </c>
      <c t="s" s="257" r="B130">
        <v>4088</v>
      </c>
      <c s="300" r="C130"/>
      <c s="375" r="D130">
        <v>-20</v>
      </c>
      <c s="139" r="E130">
        <v>20</v>
      </c>
      <c s="139" r="F130">
        <v>20</v>
      </c>
      <c s="291" r="G130"/>
      <c s="145" r="H130"/>
      <c s="8" r="I130"/>
      <c s="283" r="J130"/>
      <c s="283" r="K130"/>
      <c s="283" r="L130"/>
      <c s="283" r="M130"/>
      <c s="291" r="N130"/>
      <c s="283" r="O130"/>
      <c s="283" r="P130"/>
      <c s="283" r="Q130"/>
      <c s="283" r="R130"/>
      <c s="283" r="S130"/>
      <c s="171" r="T130"/>
      <c s="375" r="U130"/>
      <c s="139" r="V130"/>
      <c s="139" r="W130"/>
      <c s="139" r="X130"/>
      <c s="139" r="Y130"/>
      <c s="139" r="Z130"/>
      <c s="139" r="AA130"/>
      <c s="139" r="AB130">
        <v>11</v>
      </c>
      <c s="139" r="AC130"/>
      <c s="6" r="AD130"/>
      <c s="238" r="AE130"/>
      <c t="s" s="257" r="AF130">
        <v>4089</v>
      </c>
      <c s="18" r="AG130"/>
      <c s="18" r="AH130"/>
      <c s="18" r="AI130"/>
      <c s="18" r="AJ130"/>
      <c s="18" r="AK130"/>
      <c s="300" r="AL130"/>
      <c s="63" r="AM130"/>
      <c s="48" r="AN130"/>
      <c s="232" r="AO130"/>
      <c s="319" r="AP130"/>
      <c s="67" r="AQ130"/>
      <c s="139" r="AR130">
        <v>29</v>
      </c>
      <c s="139" r="AS130"/>
      <c s="139" r="AT130"/>
      <c s="18" r="AU130"/>
    </row>
    <row r="131">
      <c t="s" s="238" r="A131">
        <v>4090</v>
      </c>
      <c t="s" s="257" r="B131">
        <v>4091</v>
      </c>
      <c t="s" s="300" r="C131">
        <v>4007</v>
      </c>
      <c s="375" r="D131">
        <v>-20</v>
      </c>
      <c s="139" r="E131">
        <v>20</v>
      </c>
      <c s="139" r="F131">
        <v>20</v>
      </c>
      <c s="291" r="G131"/>
      <c s="145" r="H131"/>
      <c s="8" r="I131"/>
      <c s="283" r="J131"/>
      <c s="283" r="K131"/>
      <c s="283" r="L131"/>
      <c s="283" r="M131"/>
      <c s="291" r="N131"/>
      <c s="283" r="O131"/>
      <c s="283" r="P131"/>
      <c s="283" r="Q131"/>
      <c s="283" r="R131"/>
      <c s="283" r="S131"/>
      <c s="171" r="T131"/>
      <c s="375" r="U131"/>
      <c s="139" r="V131"/>
      <c s="139" r="W131"/>
      <c s="139" r="X131"/>
      <c s="139" r="Y131"/>
      <c s="139" r="Z131"/>
      <c s="139" r="AA131"/>
      <c s="139" r="AB131">
        <v>11</v>
      </c>
      <c s="139" r="AC131"/>
      <c s="6" r="AD131"/>
      <c s="238" r="AE131"/>
      <c t="s" s="257" r="AF131">
        <v>4092</v>
      </c>
      <c s="18" r="AG131"/>
      <c s="18" r="AH131"/>
      <c s="18" r="AI131"/>
      <c s="18" r="AJ131"/>
      <c s="18" r="AK131"/>
      <c s="300" r="AL131"/>
      <c s="63" r="AM131"/>
      <c s="48" r="AN131"/>
      <c s="232" r="AO131"/>
      <c s="319" r="AP131"/>
      <c s="67" r="AQ131"/>
      <c s="139" r="AR131">
        <v>30</v>
      </c>
      <c s="139" r="AS131"/>
      <c s="139" r="AT131"/>
      <c s="18" r="AU131"/>
    </row>
    <row r="132">
      <c t="s" s="238" r="A132">
        <v>4093</v>
      </c>
      <c t="s" s="257" r="B132">
        <v>4094</v>
      </c>
      <c t="s" s="300" r="C132">
        <v>4007</v>
      </c>
      <c s="375" r="D132">
        <v>-20</v>
      </c>
      <c s="139" r="E132">
        <v>20</v>
      </c>
      <c s="139" r="F132">
        <v>20</v>
      </c>
      <c s="291" r="G132"/>
      <c s="145" r="H132"/>
      <c s="8" r="I132"/>
      <c s="283" r="J132"/>
      <c s="283" r="K132"/>
      <c s="283" r="L132"/>
      <c s="283" r="M132"/>
      <c s="291" r="N132"/>
      <c s="283" r="O132"/>
      <c s="283" r="P132"/>
      <c s="283" r="Q132"/>
      <c s="283" r="R132"/>
      <c s="283" r="S132"/>
      <c s="171" r="T132"/>
      <c s="375" r="U132"/>
      <c s="139" r="V132"/>
      <c s="139" r="W132"/>
      <c s="139" r="X132"/>
      <c s="139" r="Y132"/>
      <c s="139" r="Z132"/>
      <c s="139" r="AA132"/>
      <c s="139" r="AB132">
        <v>12</v>
      </c>
      <c s="139" r="AC132"/>
      <c s="6" r="AD132"/>
      <c s="238" r="AE132"/>
      <c t="s" s="257" r="AF132">
        <v>4095</v>
      </c>
      <c s="18" r="AG132"/>
      <c s="18" r="AH132"/>
      <c s="18" r="AI132"/>
      <c s="18" r="AJ132"/>
      <c s="18" r="AK132"/>
      <c s="300" r="AL132"/>
      <c s="63" r="AM132"/>
      <c s="48" r="AN132"/>
      <c s="232" r="AO132"/>
      <c s="319" r="AP132"/>
      <c s="67" r="AQ132"/>
      <c s="139" r="AR132">
        <v>31</v>
      </c>
      <c s="139" r="AS132"/>
      <c s="139" r="AT132"/>
      <c s="18" r="AU132"/>
    </row>
    <row r="133">
      <c t="s" s="238" r="A133">
        <v>4096</v>
      </c>
      <c t="s" s="257" r="B133">
        <v>4097</v>
      </c>
      <c s="300" r="C133"/>
      <c s="375" r="D133">
        <v>-20</v>
      </c>
      <c s="139" r="E133">
        <v>20</v>
      </c>
      <c s="139" r="F133">
        <v>20</v>
      </c>
      <c s="291" r="G133"/>
      <c s="145" r="H133"/>
      <c s="8" r="I133"/>
      <c s="283" r="J133"/>
      <c s="283" r="K133"/>
      <c s="283" r="L133"/>
      <c s="283" r="M133"/>
      <c s="291" r="N133"/>
      <c s="283" r="O133"/>
      <c s="283" r="P133"/>
      <c s="283" r="Q133"/>
      <c s="283" r="R133"/>
      <c s="283" r="S133"/>
      <c s="171" r="T133"/>
      <c s="375" r="U133"/>
      <c s="139" r="V133"/>
      <c s="139" r="W133"/>
      <c s="139" r="X133"/>
      <c s="139" r="Y133"/>
      <c s="139" r="Z133"/>
      <c s="139" r="AA133"/>
      <c s="139" r="AB133">
        <v>12</v>
      </c>
      <c s="139" r="AC133"/>
      <c s="6" r="AD133"/>
      <c s="238" r="AE133"/>
      <c t="s" s="257" r="AF133">
        <v>4098</v>
      </c>
      <c s="18" r="AG133"/>
      <c s="18" r="AH133"/>
      <c s="18" r="AI133"/>
      <c s="18" r="AJ133"/>
      <c s="18" r="AK133"/>
      <c s="300" r="AL133"/>
      <c s="63" r="AM133"/>
      <c s="48" r="AN133"/>
      <c s="232" r="AO133"/>
      <c s="319" r="AP133"/>
      <c s="67" r="AQ133"/>
      <c s="139" r="AR133">
        <v>32</v>
      </c>
      <c s="139" r="AS133"/>
      <c s="139" r="AT133"/>
      <c s="18" r="AU133"/>
    </row>
    <row r="134">
      <c t="s" s="238" r="A134">
        <v>4099</v>
      </c>
      <c t="s" s="257" r="B134">
        <v>4100</v>
      </c>
      <c t="s" s="300" r="C134">
        <v>4007</v>
      </c>
      <c s="375" r="D134">
        <v>-20</v>
      </c>
      <c s="139" r="E134">
        <v>20</v>
      </c>
      <c s="139" r="F134">
        <v>20</v>
      </c>
      <c s="291" r="G134"/>
      <c s="145" r="H134"/>
      <c s="8" r="I134"/>
      <c s="283" r="J134"/>
      <c s="283" r="K134"/>
      <c s="283" r="L134"/>
      <c s="283" r="M134"/>
      <c s="291" r="N134"/>
      <c s="283" r="O134"/>
      <c s="283" r="P134"/>
      <c s="283" r="Q134"/>
      <c s="283" r="R134"/>
      <c s="283" r="S134"/>
      <c s="171" r="T134"/>
      <c s="375" r="U134"/>
      <c s="139" r="V134"/>
      <c s="139" r="W134"/>
      <c s="139" r="X134"/>
      <c s="139" r="Y134"/>
      <c s="139" r="Z134"/>
      <c s="139" r="AA134"/>
      <c s="139" r="AB134">
        <v>13</v>
      </c>
      <c s="139" r="AC134"/>
      <c s="6" r="AD134"/>
      <c s="238" r="AE134"/>
      <c t="s" s="257" r="AF134">
        <v>4101</v>
      </c>
      <c s="18" r="AG134"/>
      <c s="18" r="AH134"/>
      <c s="18" r="AI134"/>
      <c s="18" r="AJ134"/>
      <c s="18" r="AK134"/>
      <c s="300" r="AL134"/>
      <c s="63" r="AM134"/>
      <c s="48" r="AN134"/>
      <c s="232" r="AO134"/>
      <c s="319" r="AP134"/>
      <c s="67" r="AQ134"/>
      <c s="139" r="AR134">
        <v>1</v>
      </c>
      <c s="139" r="AS134"/>
      <c s="139" r="AT134"/>
      <c s="18" r="AU134"/>
    </row>
    <row r="135">
      <c t="s" s="238" r="A135">
        <v>4102</v>
      </c>
      <c t="s" s="257" r="B135">
        <v>4103</v>
      </c>
      <c t="s" s="300" r="C135">
        <v>4007</v>
      </c>
      <c s="375" r="D135">
        <v>-20</v>
      </c>
      <c s="139" r="E135">
        <v>20</v>
      </c>
      <c s="139" r="F135">
        <v>20</v>
      </c>
      <c s="291" r="G135"/>
      <c s="145" r="H135"/>
      <c s="8" r="I135"/>
      <c s="283" r="J135"/>
      <c s="283" r="K135"/>
      <c s="283" r="L135"/>
      <c s="283" r="M135"/>
      <c s="291" r="N135"/>
      <c s="283" r="O135"/>
      <c s="283" r="P135"/>
      <c s="283" r="Q135"/>
      <c s="283" r="R135"/>
      <c s="283" r="S135"/>
      <c s="171" r="T135"/>
      <c s="375" r="U135"/>
      <c s="139" r="V135"/>
      <c s="139" r="W135"/>
      <c s="139" r="X135"/>
      <c s="139" r="Y135"/>
      <c s="139" r="Z135"/>
      <c s="139" r="AA135"/>
      <c s="139" r="AB135">
        <v>13</v>
      </c>
      <c s="139" r="AC135"/>
      <c s="6" r="AD135"/>
      <c s="238" r="AE135"/>
      <c t="s" s="257" r="AF135">
        <v>4104</v>
      </c>
      <c s="18" r="AG135"/>
      <c s="18" r="AH135"/>
      <c s="18" r="AI135"/>
      <c s="18" r="AJ135"/>
      <c s="18" r="AK135"/>
      <c s="300" r="AL135"/>
      <c s="63" r="AM135"/>
      <c s="48" r="AN135"/>
      <c s="232" r="AO135"/>
      <c s="319" r="AP135"/>
      <c s="67" r="AQ135"/>
      <c s="139" r="AR135">
        <v>2</v>
      </c>
      <c s="139" r="AS135"/>
      <c s="139" r="AT135"/>
      <c s="18" r="AU135"/>
    </row>
    <row r="136">
      <c t="s" s="238" r="A136">
        <v>4105</v>
      </c>
      <c t="s" s="257" r="B136">
        <v>4106</v>
      </c>
      <c t="s" s="300" r="C136">
        <v>4007</v>
      </c>
      <c s="375" r="D136">
        <v>-20</v>
      </c>
      <c s="139" r="E136">
        <v>20</v>
      </c>
      <c s="139" r="F136">
        <v>20</v>
      </c>
      <c s="291" r="G136"/>
      <c s="145" r="H136"/>
      <c s="8" r="I136"/>
      <c s="283" r="J136"/>
      <c s="283" r="K136"/>
      <c s="283" r="L136"/>
      <c s="283" r="M136"/>
      <c s="291" r="N136"/>
      <c s="283" r="O136"/>
      <c s="283" r="P136"/>
      <c s="283" r="Q136"/>
      <c s="283" r="R136"/>
      <c s="283" r="S136"/>
      <c s="171" r="T136"/>
      <c s="375" r="U136"/>
      <c s="139" r="V136"/>
      <c s="139" r="W136"/>
      <c s="139" r="X136"/>
      <c s="139" r="Y136"/>
      <c s="139" r="Z136"/>
      <c s="139" r="AA136"/>
      <c s="139" r="AB136">
        <v>14</v>
      </c>
      <c s="139" r="AC136"/>
      <c s="6" r="AD136"/>
      <c s="238" r="AE136"/>
      <c t="s" s="257" r="AF136">
        <v>4107</v>
      </c>
      <c s="18" r="AG136"/>
      <c s="18" r="AH136"/>
      <c s="18" r="AI136"/>
      <c s="18" r="AJ136"/>
      <c s="18" r="AK136"/>
      <c s="300" r="AL136"/>
      <c s="63" r="AM136"/>
      <c s="48" r="AN136"/>
      <c s="232" r="AO136"/>
      <c s="319" r="AP136"/>
      <c s="67" r="AQ136"/>
      <c s="139" r="AR136">
        <v>3</v>
      </c>
      <c s="139" r="AS136"/>
      <c s="139" r="AT136"/>
      <c s="18" r="AU136"/>
    </row>
    <row r="137">
      <c t="s" s="238" r="A137">
        <v>4108</v>
      </c>
      <c t="s" s="257" r="B137">
        <v>4109</v>
      </c>
      <c t="s" s="300" r="C137">
        <v>4007</v>
      </c>
      <c s="375" r="D137">
        <v>-20</v>
      </c>
      <c s="139" r="E137">
        <v>20</v>
      </c>
      <c s="139" r="F137">
        <v>20</v>
      </c>
      <c s="291" r="G137"/>
      <c s="145" r="H137"/>
      <c s="8" r="I137"/>
      <c s="283" r="J137"/>
      <c s="283" r="K137"/>
      <c s="283" r="L137"/>
      <c s="283" r="M137"/>
      <c s="291" r="N137"/>
      <c s="283" r="O137"/>
      <c s="283" r="P137"/>
      <c s="283" r="Q137"/>
      <c s="283" r="R137"/>
      <c s="283" r="S137"/>
      <c s="171" r="T137"/>
      <c s="375" r="U137"/>
      <c s="139" r="V137"/>
      <c s="139" r="W137"/>
      <c s="139" r="X137"/>
      <c s="139" r="Y137"/>
      <c s="139" r="Z137"/>
      <c s="139" r="AA137"/>
      <c s="139" r="AB137">
        <v>14</v>
      </c>
      <c s="139" r="AC137"/>
      <c s="6" r="AD137"/>
      <c s="238" r="AE137"/>
      <c t="s" s="257" r="AF137">
        <v>4110</v>
      </c>
      <c s="18" r="AG137"/>
      <c s="18" r="AH137"/>
      <c s="18" r="AI137"/>
      <c s="18" r="AJ137"/>
      <c s="18" r="AK137"/>
      <c s="300" r="AL137"/>
      <c s="63" r="AM137"/>
      <c s="48" r="AN137"/>
      <c s="232" r="AO137"/>
      <c s="319" r="AP137"/>
      <c s="67" r="AQ137"/>
      <c s="139" r="AR137">
        <v>4</v>
      </c>
      <c s="139" r="AS137"/>
      <c s="139" r="AT137"/>
      <c s="18" r="AU137"/>
    </row>
    <row r="138">
      <c t="s" s="238" r="A138">
        <v>4111</v>
      </c>
      <c t="s" s="257" r="B138">
        <v>4112</v>
      </c>
      <c t="s" s="300" r="C138">
        <v>4007</v>
      </c>
      <c s="375" r="D138">
        <v>-20</v>
      </c>
      <c s="139" r="E138">
        <v>20</v>
      </c>
      <c s="139" r="F138">
        <v>20</v>
      </c>
      <c s="291" r="G138"/>
      <c s="145" r="H138"/>
      <c s="8" r="I138"/>
      <c s="283" r="J138"/>
      <c s="283" r="K138"/>
      <c s="283" r="L138"/>
      <c s="283" r="M138"/>
      <c s="291" r="N138"/>
      <c s="283" r="O138"/>
      <c s="283" r="P138"/>
      <c s="283" r="Q138"/>
      <c s="283" r="R138"/>
      <c s="283" r="S138"/>
      <c s="171" r="T138"/>
      <c s="375" r="U138"/>
      <c s="139" r="V138"/>
      <c s="139" r="W138"/>
      <c s="139" r="X138"/>
      <c s="139" r="Y138"/>
      <c s="139" r="Z138"/>
      <c s="139" r="AA138"/>
      <c s="139" r="AB138">
        <v>15</v>
      </c>
      <c s="139" r="AC138"/>
      <c s="6" r="AD138"/>
      <c s="238" r="AE138"/>
      <c t="s" s="257" r="AF138">
        <v>4113</v>
      </c>
      <c s="18" r="AG138"/>
      <c s="18" r="AH138"/>
      <c s="18" r="AI138"/>
      <c s="18" r="AJ138"/>
      <c s="18" r="AK138"/>
      <c s="300" r="AL138"/>
      <c s="63" r="AM138"/>
      <c s="48" r="AN138"/>
      <c s="232" r="AO138"/>
      <c s="319" r="AP138"/>
      <c s="67" r="AQ138"/>
      <c s="139" r="AR138">
        <v>5</v>
      </c>
      <c s="139" r="AS138"/>
      <c s="139" r="AT138"/>
      <c s="18" r="AU138"/>
    </row>
    <row r="139">
      <c t="s" s="238" r="A139">
        <v>4114</v>
      </c>
      <c t="s" s="257" r="B139">
        <v>4115</v>
      </c>
      <c t="s" s="300" r="C139">
        <v>4007</v>
      </c>
      <c s="375" r="D139">
        <v>-20</v>
      </c>
      <c s="139" r="E139">
        <v>20</v>
      </c>
      <c s="139" r="F139">
        <v>20</v>
      </c>
      <c s="291" r="G139"/>
      <c s="145" r="H139"/>
      <c s="8" r="I139"/>
      <c s="283" r="J139"/>
      <c s="283" r="K139"/>
      <c s="283" r="L139"/>
      <c s="283" r="M139"/>
      <c s="291" r="N139"/>
      <c s="283" r="O139"/>
      <c s="283" r="P139"/>
      <c s="283" r="Q139"/>
      <c s="283" r="R139"/>
      <c s="283" r="S139"/>
      <c s="171" r="T139"/>
      <c s="375" r="U139"/>
      <c s="139" r="V139"/>
      <c s="139" r="W139"/>
      <c s="139" r="X139"/>
      <c s="139" r="Y139"/>
      <c s="139" r="Z139"/>
      <c s="139" r="AA139"/>
      <c s="139" r="AB139">
        <v>15</v>
      </c>
      <c s="139" r="AC139"/>
      <c s="6" r="AD139"/>
      <c s="238" r="AE139"/>
      <c t="s" s="257" r="AF139">
        <v>4116</v>
      </c>
      <c s="18" r="AG139"/>
      <c s="18" r="AH139"/>
      <c s="18" r="AI139"/>
      <c s="18" r="AJ139"/>
      <c s="18" r="AK139"/>
      <c s="300" r="AL139"/>
      <c s="63" r="AM139"/>
      <c s="48" r="AN139"/>
      <c s="232" r="AO139"/>
      <c s="319" r="AP139"/>
      <c s="67" r="AQ139"/>
      <c s="139" r="AR139">
        <v>6</v>
      </c>
      <c s="139" r="AS139"/>
      <c s="139" r="AT139"/>
      <c s="18" r="AU139"/>
    </row>
    <row r="140">
      <c t="s" s="238" r="A140">
        <v>4117</v>
      </c>
      <c t="s" s="257" r="B140">
        <v>4118</v>
      </c>
      <c t="s" s="300" r="C140">
        <v>4007</v>
      </c>
      <c s="375" r="D140">
        <v>-20</v>
      </c>
      <c s="139" r="E140">
        <v>20</v>
      </c>
      <c s="139" r="F140">
        <v>20</v>
      </c>
      <c s="291" r="G140"/>
      <c s="145" r="H140"/>
      <c s="8" r="I140"/>
      <c s="283" r="J140"/>
      <c s="283" r="K140"/>
      <c s="283" r="L140"/>
      <c s="283" r="M140"/>
      <c s="291" r="N140"/>
      <c s="283" r="O140"/>
      <c s="283" r="P140"/>
      <c s="283" r="Q140"/>
      <c s="283" r="R140"/>
      <c s="283" r="S140"/>
      <c s="171" r="T140"/>
      <c s="375" r="U140"/>
      <c s="139" r="V140"/>
      <c s="139" r="W140"/>
      <c s="139" r="X140"/>
      <c s="139" r="Y140"/>
      <c s="139" r="Z140"/>
      <c s="139" r="AA140"/>
      <c s="139" r="AB140">
        <v>13</v>
      </c>
      <c s="139" r="AC140"/>
      <c s="6" r="AD140"/>
      <c s="238" r="AE140"/>
      <c t="s" s="257" r="AF140">
        <v>4119</v>
      </c>
      <c s="18" r="AG140"/>
      <c s="18" r="AH140"/>
      <c s="18" r="AI140"/>
      <c s="18" r="AJ140"/>
      <c s="18" r="AK140"/>
      <c s="300" r="AL140"/>
      <c s="63" r="AM140"/>
      <c s="48" r="AN140"/>
      <c s="232" r="AO140"/>
      <c s="319" r="AP140"/>
      <c s="67" r="AQ140"/>
      <c s="139" r="AR140">
        <v>1</v>
      </c>
      <c s="139" r="AS140"/>
      <c s="139" r="AT140"/>
      <c s="18" r="AU140"/>
    </row>
    <row r="141">
      <c t="s" s="238" r="A141">
        <v>4117</v>
      </c>
      <c t="s" s="257" r="B141">
        <v>4120</v>
      </c>
      <c t="s" s="300" r="C141">
        <v>4041</v>
      </c>
      <c s="375" r="D141">
        <v>-20</v>
      </c>
      <c s="139" r="E141">
        <v>20</v>
      </c>
      <c s="139" r="F141">
        <v>20</v>
      </c>
      <c s="291" r="G141"/>
      <c s="145" r="H141"/>
      <c s="8" r="I141"/>
      <c s="283" r="J141"/>
      <c s="283" r="K141"/>
      <c s="283" r="L141"/>
      <c s="283" r="M141"/>
      <c s="291" r="N141"/>
      <c s="283" r="O141"/>
      <c s="283" r="P141"/>
      <c s="283" r="Q141"/>
      <c s="283" r="R141"/>
      <c s="283" r="S141"/>
      <c s="171" r="T141"/>
      <c s="375" r="U141"/>
      <c s="139" r="V141"/>
      <c s="139" r="W141"/>
      <c s="139" r="X141"/>
      <c s="139" r="Y141"/>
      <c s="139" r="Z141"/>
      <c s="139" r="AA141"/>
      <c s="139" r="AB141">
        <v>13</v>
      </c>
      <c s="139" r="AC141"/>
      <c s="6" r="AD141"/>
      <c s="238" r="AE141"/>
      <c t="s" s="257" r="AF141">
        <v>4121</v>
      </c>
      <c s="18" r="AG141"/>
      <c s="18" r="AH141"/>
      <c s="18" r="AI141"/>
      <c s="18" r="AJ141"/>
      <c s="18" r="AK141"/>
      <c s="300" r="AL141"/>
      <c s="63" r="AM141"/>
      <c s="48" r="AN141"/>
      <c s="232" r="AO141"/>
      <c s="319" r="AP141"/>
      <c s="67" r="AQ141"/>
      <c s="139" r="AR141">
        <v>2</v>
      </c>
      <c s="139" r="AS141"/>
      <c s="139" r="AT141"/>
      <c s="18" r="AU141"/>
    </row>
    <row r="142">
      <c t="s" s="354" r="A142">
        <v>4051</v>
      </c>
      <c t="s" s="257" r="B142">
        <v>4122</v>
      </c>
      <c t="s" s="300" r="C142">
        <v>4041</v>
      </c>
      <c s="375" r="D142">
        <v>-20</v>
      </c>
      <c s="139" r="E142">
        <v>20</v>
      </c>
      <c s="139" r="F142">
        <v>20</v>
      </c>
      <c s="291" r="G142"/>
      <c s="145" r="H142"/>
      <c s="8" r="I142"/>
      <c s="283" r="J142"/>
      <c s="283" r="K142"/>
      <c s="283" r="L142"/>
      <c s="283" r="M142"/>
      <c s="291" r="N142"/>
      <c s="283" r="O142"/>
      <c s="283" r="P142"/>
      <c s="283" r="Q142"/>
      <c s="283" r="R142"/>
      <c s="283" r="S142"/>
      <c s="171" r="T142"/>
      <c s="375" r="U142"/>
      <c s="139" r="V142"/>
      <c s="139" r="W142"/>
      <c s="139" r="X142"/>
      <c s="139" r="Y142"/>
      <c s="139" r="Z142"/>
      <c s="139" r="AA142"/>
      <c s="139" r="AB142">
        <v>14</v>
      </c>
      <c s="139" r="AC142"/>
      <c s="6" r="AD142"/>
      <c s="238" r="AE142"/>
      <c t="s" s="257" r="AF142">
        <v>4123</v>
      </c>
      <c s="18" r="AG142"/>
      <c s="18" r="AH142"/>
      <c s="18" r="AI142"/>
      <c s="18" r="AJ142"/>
      <c s="18" r="AK142"/>
      <c s="300" r="AL142"/>
      <c s="63" r="AM142"/>
      <c s="48" r="AN142"/>
      <c s="232" r="AO142"/>
      <c s="319" r="AP142"/>
      <c s="67" r="AQ142"/>
      <c s="139" r="AR142">
        <v>3</v>
      </c>
      <c s="139" r="AS142"/>
      <c s="139" r="AT142"/>
      <c s="18" r="AU142"/>
    </row>
    <row r="143">
      <c t="s" s="238" r="A143">
        <v>4124</v>
      </c>
      <c t="s" s="257" r="B143">
        <v>4125</v>
      </c>
      <c t="s" s="300" r="C143">
        <v>4007</v>
      </c>
      <c s="375" r="D143">
        <v>-20</v>
      </c>
      <c s="139" r="E143">
        <v>20</v>
      </c>
      <c s="139" r="F143">
        <v>20</v>
      </c>
      <c s="291" r="G143"/>
      <c s="145" r="H143"/>
      <c s="8" r="I143"/>
      <c s="283" r="J143"/>
      <c s="283" r="K143"/>
      <c s="283" r="L143"/>
      <c s="283" r="M143"/>
      <c s="291" r="N143"/>
      <c s="283" r="O143"/>
      <c s="283" r="P143"/>
      <c s="283" r="Q143"/>
      <c s="283" r="R143"/>
      <c s="283" r="S143"/>
      <c s="171" r="T143"/>
      <c s="375" r="U143"/>
      <c s="139" r="V143"/>
      <c s="139" r="W143"/>
      <c s="139" r="X143"/>
      <c s="139" r="Y143"/>
      <c s="139" r="Z143"/>
      <c s="139" r="AA143"/>
      <c s="139" r="AB143">
        <v>15</v>
      </c>
      <c s="139" r="AC143"/>
      <c s="6" r="AD143"/>
      <c s="238" r="AE143"/>
      <c t="s" s="257" r="AF143">
        <v>4126</v>
      </c>
      <c s="18" r="AG143"/>
      <c s="18" r="AH143"/>
      <c s="18" r="AI143"/>
      <c s="18" r="AJ143"/>
      <c s="18" r="AK143"/>
      <c s="300" r="AL143"/>
      <c s="63" r="AM143"/>
      <c s="48" r="AN143"/>
      <c s="232" r="AO143"/>
      <c s="319" r="AP143"/>
      <c s="67" r="AQ143"/>
      <c s="139" r="AR143">
        <v>4</v>
      </c>
      <c s="139" r="AS143"/>
      <c s="139" r="AT143"/>
      <c s="18" r="AU143"/>
    </row>
    <row r="144">
      <c t="s" s="238" r="A144">
        <v>4127</v>
      </c>
      <c t="s" s="257" r="B144">
        <v>4128</v>
      </c>
      <c t="s" s="300" r="C144">
        <v>4007</v>
      </c>
      <c s="375" r="D144">
        <v>-20</v>
      </c>
      <c s="139" r="E144">
        <v>20</v>
      </c>
      <c s="139" r="F144">
        <v>20</v>
      </c>
      <c s="291" r="G144"/>
      <c s="145" r="H144"/>
      <c s="8" r="I144"/>
      <c s="283" r="J144"/>
      <c s="283" r="K144"/>
      <c s="283" r="L144"/>
      <c s="283" r="M144"/>
      <c s="291" r="N144"/>
      <c s="283" r="O144"/>
      <c s="283" r="P144"/>
      <c s="283" r="Q144"/>
      <c s="283" r="R144"/>
      <c s="283" r="S144"/>
      <c s="171" r="T144"/>
      <c s="375" r="U144"/>
      <c s="139" r="V144"/>
      <c s="139" r="W144"/>
      <c s="139" r="X144"/>
      <c s="139" r="Y144"/>
      <c s="139" r="Z144"/>
      <c s="139" r="AA144"/>
      <c s="139" r="AB144">
        <v>15</v>
      </c>
      <c s="139" r="AC144"/>
      <c s="6" r="AD144"/>
      <c s="238" r="AE144"/>
      <c t="s" s="257" r="AF144">
        <v>4129</v>
      </c>
      <c s="18" r="AG144"/>
      <c s="18" r="AH144"/>
      <c s="18" r="AI144"/>
      <c s="18" r="AJ144"/>
      <c s="18" r="AK144"/>
      <c s="300" r="AL144"/>
      <c s="63" r="AM144"/>
      <c s="48" r="AN144"/>
      <c s="232" r="AO144"/>
      <c s="319" r="AP144"/>
      <c s="67" r="AQ144"/>
      <c s="139" r="AR144">
        <v>5</v>
      </c>
      <c s="139" r="AS144"/>
      <c s="139" r="AT144"/>
      <c s="18" r="AU144"/>
    </row>
    <row r="145">
      <c s="139" r="A145"/>
      <c s="125" r="B145"/>
      <c s="103" r="C145"/>
      <c s="63" r="D145"/>
      <c s="48" r="E145"/>
      <c s="139" r="F145"/>
      <c s="291" r="G145"/>
      <c s="145" r="H145"/>
      <c s="8" r="I145"/>
      <c s="283" r="J145"/>
      <c s="283" r="K145"/>
      <c s="283" r="L145"/>
      <c s="283" r="M145"/>
      <c s="291" r="N145"/>
      <c s="283" r="O145"/>
      <c s="283" r="P145"/>
      <c s="283" r="Q145"/>
      <c s="283" r="R145"/>
      <c s="283" r="S145"/>
      <c s="171" r="T145"/>
      <c s="375" r="U145"/>
      <c s="139" r="V145"/>
      <c s="139" r="W145"/>
      <c s="139" r="X145"/>
      <c s="139" r="Y145"/>
      <c s="139" r="Z145"/>
      <c s="139" r="AA145"/>
      <c s="139" r="AB145"/>
      <c s="139" r="AC145"/>
      <c s="6" r="AD145"/>
      <c s="238" r="AE145"/>
      <c s="257" r="AF145"/>
      <c s="18" r="AG145"/>
      <c s="18" r="AH145"/>
      <c s="18" r="AI145"/>
      <c s="18" r="AJ145"/>
      <c s="18" r="AK145"/>
      <c s="300" r="AL145"/>
      <c s="63" r="AM145"/>
      <c s="48" r="AN145"/>
      <c s="232" r="AO145"/>
      <c s="48" r="AP145"/>
      <c s="147" r="AQ145"/>
      <c s="139" r="AR145"/>
      <c s="139" r="AS145"/>
      <c s="139" r="AT145"/>
      <c s="18" r="AU145"/>
    </row>
    <row r="146">
      <c s="238" r="A146"/>
      <c s="175" r="B146">
        <f>count(AR102:AR144)</f>
        <v>43</v>
      </c>
      <c t="s" s="34" r="C146">
        <v>4130</v>
      </c>
      <c s="63" r="D146"/>
      <c s="48" r="E146"/>
      <c s="139" r="F146"/>
      <c s="291" r="G146"/>
      <c s="145" r="H146"/>
      <c s="8" r="I146"/>
      <c s="283" r="J146"/>
      <c s="283" r="K146"/>
      <c s="283" r="L146"/>
      <c s="283" r="M146"/>
      <c s="291" r="N146"/>
      <c s="283" r="O146"/>
      <c s="283" r="P146"/>
      <c s="283" r="Q146"/>
      <c s="283" r="R146"/>
      <c s="283" r="S146"/>
      <c s="171" r="T146"/>
      <c s="375" r="U146"/>
      <c s="139" r="V146"/>
      <c s="139" r="W146"/>
      <c s="139" r="X146"/>
      <c s="139" r="Y146"/>
      <c s="139" r="Z146"/>
      <c s="139" r="AA146"/>
      <c s="139" r="AB146"/>
      <c s="139" r="AC146"/>
      <c s="6" r="AD146"/>
      <c s="238" r="AE146"/>
      <c s="257" r="AF146"/>
      <c s="18" r="AG146"/>
      <c s="18" r="AH146"/>
      <c s="18" r="AI146"/>
      <c s="18" r="AJ146"/>
      <c s="18" r="AK146"/>
      <c s="300" r="AL146"/>
      <c s="63" r="AM146"/>
      <c s="48" r="AN146"/>
      <c s="232" r="AO146"/>
      <c s="48" r="AP146"/>
      <c s="147" r="AQ146"/>
      <c s="139" r="AS146"/>
      <c s="139" r="AT146"/>
      <c s="18" r="AU146"/>
    </row>
    <row r="147">
      <c s="238" r="A147"/>
      <c s="97" r="B147">
        <v>7</v>
      </c>
      <c t="s" s="302" r="C147">
        <v>4131</v>
      </c>
      <c s="63" r="D147"/>
      <c s="48" r="E147"/>
      <c s="139" r="F147"/>
      <c s="291" r="G147"/>
      <c s="145" r="H147"/>
      <c s="8" r="I147"/>
      <c s="283" r="J147"/>
      <c s="283" r="K147"/>
      <c s="283" r="L147"/>
      <c s="283" r="M147"/>
      <c s="291" r="N147"/>
      <c s="283" r="O147"/>
      <c s="283" r="P147"/>
      <c s="283" r="Q147"/>
      <c s="283" r="R147"/>
      <c s="283" r="S147"/>
      <c s="171" r="T147"/>
      <c s="375" r="U147"/>
      <c s="139" r="V147"/>
      <c s="139" r="W147"/>
      <c s="139" r="Y147"/>
      <c s="139" r="Z147"/>
      <c s="139" r="AA147"/>
      <c s="139" r="AB147"/>
      <c s="139" r="AC147"/>
      <c s="6" r="AD147"/>
      <c s="238" r="AE147"/>
      <c s="257" r="AF147"/>
      <c s="18" r="AG147"/>
      <c s="18" r="AH147"/>
      <c s="18" r="AI147"/>
      <c s="18" r="AJ147"/>
      <c s="18" r="AK147"/>
      <c s="300" r="AL147"/>
      <c s="63" r="AM147"/>
      <c s="48" r="AN147"/>
      <c s="232" r="AO147"/>
      <c s="319" r="AP147"/>
      <c s="67" r="AQ147"/>
      <c s="139" r="AS147"/>
      <c s="139" r="AT147"/>
      <c s="18" r="AU147"/>
    </row>
    <row r="148">
      <c s="238" r="A148"/>
      <c s="286" r="B148">
        <f>sum(B146:B147)</f>
        <v>50</v>
      </c>
      <c t="s" s="317" r="C148">
        <v>4132</v>
      </c>
      <c s="63" r="D148"/>
      <c s="48" r="E148"/>
      <c s="139" r="F148"/>
      <c s="291" r="G148"/>
      <c s="145" r="H148"/>
      <c s="8" r="I148"/>
      <c s="283" r="J148"/>
      <c s="283" r="K148"/>
      <c s="283" r="L148"/>
      <c s="283" r="M148"/>
      <c s="291" r="N148"/>
      <c s="283" r="O148"/>
      <c s="283" r="P148"/>
      <c s="283" r="Q148"/>
      <c s="283" r="R148"/>
      <c s="283" r="S148"/>
      <c s="171" r="T148"/>
      <c s="375" r="U148"/>
      <c s="139" r="V148"/>
      <c s="139" r="W148"/>
      <c s="139" r="X148"/>
      <c s="139" r="Y148"/>
      <c s="139" r="Z148"/>
      <c s="139" r="AA148"/>
      <c s="139" r="AB148"/>
      <c s="139" r="AC148"/>
      <c s="6" r="AD148"/>
      <c s="238" r="AE148"/>
      <c s="257" r="AF148"/>
      <c s="18" r="AG148"/>
      <c s="18" r="AH148"/>
      <c s="18" r="AI148"/>
      <c s="18" r="AJ148"/>
      <c s="18" r="AK148"/>
      <c s="300" r="AL148"/>
      <c s="63" r="AM148"/>
      <c s="48" r="AN148"/>
      <c s="232" r="AO148"/>
      <c s="319" r="AP148"/>
      <c s="67" r="AQ148"/>
      <c s="139" r="AS148"/>
      <c s="139" r="AT148"/>
      <c s="18" r="AU148"/>
    </row>
    <row r="149">
      <c s="139" r="A149"/>
      <c s="342" r="B149"/>
      <c s="380" r="C149"/>
      <c s="63" r="D149"/>
      <c s="48" r="E149"/>
      <c s="139" r="F149"/>
      <c s="291" r="G149"/>
      <c s="145" r="H149"/>
      <c s="8" r="I149"/>
      <c s="283" r="J149"/>
      <c s="283" r="K149"/>
      <c s="283" r="L149"/>
      <c s="283" r="M149"/>
      <c s="291" r="N149"/>
      <c s="283" r="O149"/>
      <c s="283" r="P149"/>
      <c s="283" r="Q149"/>
      <c s="283" r="R149"/>
      <c s="283" r="S149"/>
      <c s="171" r="T149"/>
      <c s="375" r="U149"/>
      <c s="139" r="V149"/>
      <c s="139" r="W149"/>
      <c s="139" r="X149"/>
      <c s="139" r="Y149"/>
      <c s="139" r="Z149"/>
      <c s="139" r="AA149"/>
      <c s="139" r="AB149"/>
      <c s="139" r="AC149"/>
      <c s="6" r="AD149"/>
      <c s="238" r="AE149"/>
      <c s="257" r="AF149"/>
      <c s="18" r="AG149"/>
      <c s="18" r="AH149"/>
      <c s="18" r="AI149"/>
      <c s="18" r="AJ149"/>
      <c s="18" r="AK149"/>
      <c s="300" r="AL149"/>
      <c s="63" r="AM149"/>
      <c s="48" r="AN149"/>
      <c s="232" r="AO149"/>
      <c s="319" r="AP149"/>
      <c s="67" r="AQ149"/>
      <c s="139" r="AR149"/>
      <c s="139" r="AS149"/>
      <c s="139" r="AT149"/>
      <c s="18" r="AU149"/>
    </row>
    <row r="150">
      <c s="139" r="A150"/>
      <c s="139" r="B150"/>
      <c s="300" r="C150"/>
      <c s="63" r="D150"/>
      <c s="48" r="E150"/>
      <c s="139" r="F150"/>
      <c s="291" r="G150"/>
      <c s="145" r="H150"/>
      <c s="8" r="I150"/>
      <c s="283" r="J150"/>
      <c s="283" r="K150"/>
      <c s="283" r="L150"/>
      <c s="283" r="M150"/>
      <c s="291" r="N150"/>
      <c s="283" r="O150"/>
      <c s="283" r="P150"/>
      <c s="283" r="Q150"/>
      <c s="283" r="R150"/>
      <c s="283" r="S150"/>
      <c s="171" r="T150"/>
      <c s="375" r="U150"/>
      <c s="139" r="V150"/>
      <c s="139" r="W150"/>
      <c s="139" r="X150"/>
      <c s="139" r="Y150"/>
      <c s="139" r="Z150"/>
      <c s="139" r="AA150"/>
      <c s="139" r="AB150"/>
      <c s="139" r="AC150"/>
      <c s="6" r="AD150"/>
      <c s="238" r="AE150"/>
      <c s="257" r="AF150"/>
      <c s="18" r="AG150"/>
      <c s="18" r="AH150"/>
      <c s="18" r="AI150"/>
      <c s="18" r="AJ150"/>
      <c s="18" r="AK150"/>
      <c s="300" r="AL150"/>
      <c s="63" r="AM150"/>
      <c s="48" r="AN150"/>
      <c s="232" r="AO150"/>
      <c s="319" r="AP150"/>
      <c s="67" r="AQ150"/>
      <c s="139" r="AR150"/>
      <c s="139" r="AS150"/>
      <c s="139" r="AT150"/>
      <c s="18" r="AU150"/>
    </row>
    <row r="151">
      <c t="s" s="196" r="A151">
        <v>4133</v>
      </c>
      <c s="73" r="B151"/>
      <c s="98" r="C151"/>
      <c s="324" r="D151"/>
      <c s="120" r="E151"/>
      <c s="73" r="F151"/>
      <c s="12" r="G151"/>
      <c s="345" r="H151"/>
      <c s="337" r="I151"/>
      <c s="191" r="J151"/>
      <c s="191" r="K151"/>
      <c s="191" r="L151"/>
      <c s="191" r="M151"/>
      <c s="12" r="N151"/>
      <c s="191" r="O151"/>
      <c s="191" r="P151"/>
      <c s="191" r="Q151"/>
      <c s="191" r="R151"/>
      <c s="191" r="S151"/>
      <c s="64" r="T151"/>
      <c s="179" r="U151"/>
      <c s="73" r="V151"/>
      <c s="73" r="W151"/>
      <c s="73" r="X151"/>
      <c s="73" r="Y151"/>
      <c s="73" r="Z151"/>
      <c s="73" r="AA151"/>
      <c s="73" r="AB151"/>
      <c s="73" r="AC151"/>
      <c s="107" r="AD151"/>
      <c s="65" r="AE151"/>
      <c s="377" r="AF151"/>
      <c s="242" r="AG151"/>
      <c s="242" r="AH151"/>
      <c s="242" r="AI151"/>
      <c s="242" r="AJ151"/>
      <c s="242" r="AK151"/>
      <c s="379" r="AL151"/>
      <c s="324" r="AM151"/>
      <c s="120" r="AN151"/>
      <c s="96" r="AO151"/>
      <c s="84" r="AP151"/>
      <c s="377" r="AQ151"/>
      <c t="s" s="135" r="AR151">
        <v>4001</v>
      </c>
      <c s="362" r="AS151"/>
      <c s="362" r="AT151"/>
      <c s="242" r="AU151"/>
    </row>
    <row r="152">
      <c s="134" r="A152"/>
      <c s="139" r="B152"/>
      <c s="300" r="C152"/>
      <c s="63" r="D152"/>
      <c s="48" r="E152"/>
      <c s="139" r="F152"/>
      <c s="291" r="G152"/>
      <c s="145" r="H152"/>
      <c s="8" r="I152"/>
      <c s="283" r="J152"/>
      <c s="283" r="K152"/>
      <c s="283" r="L152"/>
      <c s="283" r="M152"/>
      <c s="291" r="N152"/>
      <c s="283" r="O152"/>
      <c s="283" r="P152"/>
      <c s="283" r="Q152"/>
      <c s="283" r="R152"/>
      <c s="283" r="S152"/>
      <c s="171" r="T152"/>
      <c s="375" r="U152"/>
      <c s="139" r="V152"/>
      <c s="139" r="W152"/>
      <c s="139" r="X152"/>
      <c s="139" r="Y152"/>
      <c s="139" r="Z152"/>
      <c s="139" r="AA152"/>
      <c s="139" r="AB152"/>
      <c s="139" r="AC152"/>
      <c s="6" r="AD152"/>
      <c s="238" r="AE152"/>
      <c s="257" r="AF152"/>
      <c s="18" r="AG152"/>
      <c s="18" r="AH152"/>
      <c s="18" r="AI152"/>
      <c s="18" r="AJ152"/>
      <c s="18" r="AK152"/>
      <c s="300" r="AL152"/>
      <c s="63" r="AM152"/>
      <c s="48" r="AN152"/>
      <c s="232" r="AO152"/>
      <c s="319" r="AP152"/>
      <c s="257" r="AQ152"/>
      <c s="139" r="AR152"/>
      <c s="235" r="AS152"/>
      <c s="235" r="AT152"/>
      <c s="18" r="AU152"/>
    </row>
    <row r="153">
      <c t="s" s="134" r="A153">
        <v>4134</v>
      </c>
      <c s="18" r="B153"/>
      <c s="300" r="C153"/>
      <c s="375" r="D153">
        <v>-20</v>
      </c>
      <c s="139" r="E153">
        <v>20</v>
      </c>
      <c s="139" r="F153">
        <v>20</v>
      </c>
      <c s="329" r="G153"/>
      <c s="359" r="H153"/>
      <c s="106" r="I153"/>
      <c s="273" r="J153"/>
      <c s="283" r="K153"/>
      <c s="283" r="L153"/>
      <c s="273" r="M153"/>
      <c s="329" r="N153"/>
      <c s="273" r="O153"/>
      <c s="273" r="P153"/>
      <c s="283" r="Q153">
        <v>0.011</v>
      </c>
      <c s="283" r="R153">
        <v>0.005</v>
      </c>
      <c s="283" r="S153">
        <v>0.02538</v>
      </c>
      <c s="171" r="T153">
        <v>0.0244</v>
      </c>
      <c s="257" r="U153"/>
      <c s="18" r="V153"/>
      <c s="18" r="W153"/>
      <c s="139" r="X153">
        <v>0.00290703</v>
      </c>
      <c s="18" r="Y153">
        <v>0.000201602</v>
      </c>
      <c s="139" r="Z153">
        <v>0</v>
      </c>
      <c s="139" r="AA153"/>
      <c s="139" r="AB153"/>
      <c s="139" r="AC153"/>
      <c s="6" r="AD153"/>
      <c s="300" r="AE153"/>
      <c s="257" r="AF153"/>
      <c s="18" r="AG153"/>
      <c s="18" r="AH153"/>
      <c s="18" r="AI153"/>
      <c s="18" r="AJ153"/>
      <c s="18" r="AK153"/>
      <c s="300" r="AL153"/>
      <c s="257" r="AM153"/>
      <c s="18" r="AN153"/>
      <c s="232" r="AO153"/>
      <c s="300" r="AP153"/>
      <c s="257" r="AQ153"/>
      <c s="139" r="AR153">
        <v>1</v>
      </c>
      <c s="235" r="AS153"/>
      <c s="235" r="AT153"/>
      <c s="18" r="AU153"/>
    </row>
    <row r="154">
      <c t="s" s="134" r="A154">
        <v>4135</v>
      </c>
      <c s="18" r="B154"/>
      <c s="300" r="C154"/>
      <c s="375" r="D154">
        <v>-20</v>
      </c>
      <c s="139" r="E154">
        <v>20</v>
      </c>
      <c s="139" r="F154">
        <v>20</v>
      </c>
      <c s="329" r="G154"/>
      <c s="359" r="H154"/>
      <c s="106" r="I154"/>
      <c s="273" r="J154"/>
      <c s="283" r="K154"/>
      <c s="283" r="L154"/>
      <c s="273" r="M154"/>
      <c s="329" r="N154"/>
      <c s="273" r="O154"/>
      <c s="273" r="P154"/>
      <c s="283" r="Q154">
        <v>0.066</v>
      </c>
      <c s="283" r="R154">
        <v>0.052</v>
      </c>
      <c s="283" r="S154">
        <v>0.1774</v>
      </c>
      <c s="171" r="T154">
        <v>0.1764</v>
      </c>
      <c s="375" r="U154"/>
      <c s="18" r="V154"/>
      <c s="18" r="W154"/>
      <c s="139" r="X154">
        <v>0.0118796</v>
      </c>
      <c s="18" r="Y154">
        <v>0.000231961</v>
      </c>
      <c s="139" r="Z154">
        <v>0</v>
      </c>
      <c s="139" r="AA154"/>
      <c s="139" r="AB154"/>
      <c s="139" r="AC154"/>
      <c s="6" r="AD154"/>
      <c s="300" r="AE154"/>
      <c s="257" r="AF154"/>
      <c s="18" r="AG154"/>
      <c s="18" r="AH154"/>
      <c s="18" r="AI154"/>
      <c s="18" r="AJ154"/>
      <c s="18" r="AK154"/>
      <c s="300" r="AL154"/>
      <c s="257" r="AM154"/>
      <c s="18" r="AN154"/>
      <c s="232" r="AO154"/>
      <c s="300" r="AP154"/>
      <c s="257" r="AQ154"/>
      <c s="139" r="AR154">
        <v>2</v>
      </c>
      <c s="235" r="AS154"/>
      <c s="235" r="AT154"/>
      <c s="18" r="AU154"/>
    </row>
    <row r="155">
      <c s="139" r="A155"/>
      <c s="139" r="B155"/>
      <c s="300" r="C155"/>
      <c s="63" r="D155"/>
      <c s="48" r="E155"/>
      <c s="139" r="F155"/>
      <c s="291" r="G155"/>
      <c s="145" r="H155"/>
      <c s="8" r="I155"/>
      <c s="283" r="J155"/>
      <c s="283" r="K155"/>
      <c s="283" r="L155"/>
      <c s="283" r="M155"/>
      <c s="291" r="N155"/>
      <c s="283" r="O155"/>
      <c s="283" r="P155"/>
      <c s="283" r="Q155"/>
      <c s="283" r="R155"/>
      <c s="283" r="S155"/>
      <c s="171" r="T155"/>
      <c s="375" r="U155"/>
      <c s="139" r="V155"/>
      <c s="139" r="W155"/>
      <c s="139" r="X155"/>
      <c s="139" r="Y155"/>
      <c s="139" r="Z155"/>
      <c s="139" r="AA155"/>
      <c s="139" r="AB155"/>
      <c s="139" r="AC155"/>
      <c s="6" r="AD155"/>
      <c s="238" r="AE155"/>
      <c s="257" r="AF155"/>
      <c s="18" r="AG155"/>
      <c s="18" r="AH155"/>
      <c s="18" r="AI155"/>
      <c s="18" r="AJ155"/>
      <c s="18" r="AK155"/>
      <c s="300" r="AL155"/>
      <c s="63" r="AM155"/>
      <c s="48" r="AN155"/>
      <c s="232" r="AO155"/>
      <c s="319" r="AP155"/>
      <c s="67" r="AQ155"/>
      <c s="139" r="AR155"/>
      <c s="139" r="AS155"/>
      <c s="139" r="AT155"/>
      <c s="18" r="AU155"/>
    </row>
    <row r="156">
      <c s="139" r="A156"/>
      <c s="139" r="B156"/>
      <c s="300" r="C156"/>
      <c s="63" r="D156"/>
      <c s="48" r="E156"/>
      <c s="139" r="F156"/>
      <c s="291" r="G156"/>
      <c s="145" r="H156"/>
      <c s="8" r="I156"/>
      <c s="283" r="J156"/>
      <c s="283" r="K156"/>
      <c s="283" r="L156"/>
      <c s="283" r="M156"/>
      <c s="291" r="N156"/>
      <c s="283" r="O156"/>
      <c s="283" r="P156"/>
      <c s="283" r="Q156"/>
      <c s="283" r="R156"/>
      <c s="283" r="S156"/>
      <c s="171" r="T156"/>
      <c s="375" r="U156"/>
      <c s="139" r="V156"/>
      <c s="139" r="W156"/>
      <c s="139" r="X156"/>
      <c s="139" r="Y156"/>
      <c s="139" r="Z156"/>
      <c s="139" r="AA156"/>
      <c s="139" r="AB156"/>
      <c s="139" r="AC156"/>
      <c s="6" r="AD156"/>
      <c s="238" r="AE156"/>
      <c s="257" r="AF156"/>
      <c s="18" r="AG156"/>
      <c s="18" r="AH156"/>
      <c s="18" r="AI156"/>
      <c s="18" r="AJ156"/>
      <c s="18" r="AK156"/>
      <c s="300" r="AL156"/>
      <c s="63" r="AM156"/>
      <c s="48" r="AN156"/>
      <c s="232" r="AO156"/>
      <c s="319" r="AP156"/>
      <c s="67" r="AQ156"/>
      <c s="139" r="AR156"/>
      <c s="139" r="AS156"/>
      <c s="139" r="AT156"/>
      <c s="18" r="AU156"/>
    </row>
    <row r="157">
      <c t="s" s="196" r="A157">
        <v>4136</v>
      </c>
      <c s="73" r="B157"/>
      <c s="98" r="C157"/>
      <c s="324" r="D157"/>
      <c s="120" r="E157"/>
      <c s="73" r="F157"/>
      <c s="12" r="G157"/>
      <c s="345" r="H157"/>
      <c s="337" r="I157"/>
      <c s="191" r="J157"/>
      <c s="191" r="K157"/>
      <c s="191" r="L157"/>
      <c s="191" r="M157"/>
      <c s="12" r="N157"/>
      <c s="191" r="O157"/>
      <c s="191" r="P157"/>
      <c s="191" r="Q157"/>
      <c s="191" r="R157"/>
      <c s="191" r="S157"/>
      <c s="64" r="T157"/>
      <c s="179" r="U157"/>
      <c s="73" r="V157"/>
      <c s="73" r="W157"/>
      <c s="73" r="X157"/>
      <c s="73" r="Y157"/>
      <c s="73" r="Z157"/>
      <c s="73" r="AA157"/>
      <c s="73" r="AB157"/>
      <c s="73" r="AC157"/>
      <c s="107" r="AD157"/>
      <c s="65" r="AE157"/>
      <c s="377" r="AF157"/>
      <c s="242" r="AG157"/>
      <c s="242" r="AH157"/>
      <c s="242" r="AI157"/>
      <c s="242" r="AJ157"/>
      <c s="242" r="AK157"/>
      <c s="379" r="AL157"/>
      <c s="324" r="AM157"/>
      <c s="120" r="AN157"/>
      <c s="96" r="AO157"/>
      <c s="84" r="AP157"/>
      <c s="377" r="AQ157"/>
      <c t="s" s="135" r="AR157">
        <v>4001</v>
      </c>
      <c s="362" r="AS157"/>
      <c s="362" r="AT157"/>
      <c s="242" r="AU157"/>
    </row>
    <row r="158">
      <c s="139" r="A158"/>
      <c s="139" r="B158"/>
      <c s="300" r="C158"/>
      <c s="63" r="D158"/>
      <c s="48" r="E158"/>
      <c s="139" r="F158"/>
      <c s="291" r="G158"/>
      <c s="145" r="H158"/>
      <c s="8" r="I158"/>
      <c s="283" r="J158"/>
      <c s="283" r="K158"/>
      <c s="283" r="L158"/>
      <c s="283" r="M158"/>
      <c s="291" r="N158"/>
      <c s="283" r="O158"/>
      <c s="283" r="P158"/>
      <c s="283" r="Q158"/>
      <c s="283" r="R158"/>
      <c s="283" r="S158"/>
      <c s="171" r="T158"/>
      <c s="375" r="U158"/>
      <c s="139" r="V158"/>
      <c s="139" r="W158"/>
      <c s="139" r="X158"/>
      <c s="139" r="Y158"/>
      <c s="139" r="Z158"/>
      <c s="139" r="AA158"/>
      <c s="139" r="AB158"/>
      <c s="139" r="AC158"/>
      <c s="6" r="AD158"/>
      <c s="238" r="AE158"/>
      <c s="257" r="AF158"/>
      <c s="18" r="AG158"/>
      <c s="18" r="AH158"/>
      <c s="18" r="AI158"/>
      <c s="18" r="AJ158"/>
      <c s="18" r="AK158"/>
      <c s="300" r="AL158"/>
      <c s="63" r="AM158"/>
      <c s="48" r="AN158"/>
      <c s="232" r="AO158"/>
      <c s="319" r="AP158"/>
      <c t="s" s="148" r="AQ158">
        <v>4137</v>
      </c>
      <c s="139" r="AR158"/>
      <c s="139" r="AS158"/>
      <c s="139" r="AT158"/>
      <c s="18" r="AU158"/>
    </row>
    <row r="159">
      <c s="139" r="A159"/>
      <c s="139" r="B159"/>
      <c s="300" r="C159"/>
      <c s="63" r="D159"/>
      <c s="48" r="E159"/>
      <c s="139" r="F159"/>
      <c s="291" r="G159"/>
      <c s="145" r="H159"/>
      <c s="8" r="I159"/>
      <c s="283" r="J159"/>
      <c s="283" r="K159"/>
      <c s="283" r="L159"/>
      <c s="283" r="M159"/>
      <c s="291" r="N159"/>
      <c s="283" r="O159"/>
      <c s="283" r="P159"/>
      <c s="283" r="Q159"/>
      <c s="283" r="R159"/>
      <c s="283" r="S159"/>
      <c s="171" r="T159"/>
      <c s="375" r="U159">
        <v>10</v>
      </c>
      <c s="139" r="V159">
        <v>10</v>
      </c>
      <c s="139" r="W159">
        <v>1</v>
      </c>
      <c s="139" r="X159">
        <v>0.00075</v>
      </c>
      <c s="139" r="Y159">
        <v>0.000025</v>
      </c>
      <c s="139" r="Z159">
        <v>0</v>
      </c>
      <c s="139" r="AA159"/>
      <c s="139" r="AB159">
        <v>1</v>
      </c>
      <c t="s" s="139" r="AC159">
        <v>4138</v>
      </c>
      <c t="s" s="270" r="AD159">
        <v>4139</v>
      </c>
      <c t="s" s="238" r="AE159">
        <v>4140</v>
      </c>
      <c t="s" s="257" r="AF159">
        <v>4141</v>
      </c>
      <c t="s" s="18" r="AG159">
        <v>4142</v>
      </c>
      <c t="s" s="18" r="AH159">
        <v>4143</v>
      </c>
      <c t="s" s="18" r="AI159">
        <v>4144</v>
      </c>
      <c t="s" s="18" r="AJ159">
        <v>4145</v>
      </c>
      <c t="s" s="18" r="AK159">
        <v>4146</v>
      </c>
      <c t="s" s="300" r="AL159">
        <v>4147</v>
      </c>
      <c s="63" r="AM159"/>
      <c s="48" r="AN159"/>
      <c s="232" r="AO159"/>
      <c s="319" r="AP159"/>
      <c t="s" s="67" r="AQ159">
        <v>4148</v>
      </c>
      <c s="139" r="AR159">
        <v>1</v>
      </c>
      <c s="139" r="AS159"/>
      <c s="139" r="AT159"/>
      <c s="18" r="AU159"/>
    </row>
    <row r="160">
      <c s="139" r="A160"/>
      <c s="139" r="B160"/>
      <c s="300" r="C160"/>
      <c s="63" r="D160"/>
      <c s="48" r="E160"/>
      <c s="139" r="F160"/>
      <c s="291" r="G160"/>
      <c s="145" r="H160"/>
      <c s="8" r="I160"/>
      <c s="283" r="J160"/>
      <c s="283" r="K160"/>
      <c s="283" r="L160"/>
      <c s="283" r="M160"/>
      <c s="291" r="N160"/>
      <c s="283" r="O160"/>
      <c s="283" r="P160"/>
      <c s="283" r="Q160"/>
      <c s="283" r="R160"/>
      <c s="283" r="S160"/>
      <c s="171" r="T160"/>
      <c s="375" r="U160">
        <v>10</v>
      </c>
      <c s="139" r="V160">
        <v>10</v>
      </c>
      <c s="139" r="W160">
        <v>1</v>
      </c>
      <c s="139" r="X160">
        <v>0.00075</v>
      </c>
      <c s="139" r="Y160">
        <v>0.000025</v>
      </c>
      <c s="139" r="Z160">
        <v>0</v>
      </c>
      <c s="139" r="AA160"/>
      <c s="139" r="AB160">
        <v>1</v>
      </c>
      <c t="s" s="139" r="AC160">
        <v>4149</v>
      </c>
      <c t="s" s="270" r="AD160">
        <v>4150</v>
      </c>
      <c t="s" s="238" r="AE160">
        <v>4151</v>
      </c>
      <c t="s" s="257" r="AF160">
        <v>4152</v>
      </c>
      <c t="s" s="18" r="AG160">
        <v>4153</v>
      </c>
      <c t="s" s="18" r="AH160">
        <v>4154</v>
      </c>
      <c t="s" s="18" r="AI160">
        <v>4155</v>
      </c>
      <c t="s" s="18" r="AJ160">
        <v>4156</v>
      </c>
      <c t="s" s="18" r="AK160">
        <v>4157</v>
      </c>
      <c t="s" s="300" r="AL160">
        <v>4158</v>
      </c>
      <c s="63" r="AM160"/>
      <c s="48" r="AN160"/>
      <c s="232" r="AO160"/>
      <c s="319" r="AP160"/>
      <c t="s" s="298" r="AQ160">
        <v>4159</v>
      </c>
      <c s="139" r="AR160">
        <v>2</v>
      </c>
      <c s="139" r="AS160"/>
      <c s="139" r="AT160"/>
      <c s="18" r="AU160"/>
    </row>
    <row r="161">
      <c s="139" r="A161"/>
      <c s="139" r="B161"/>
      <c s="300" r="C161"/>
      <c s="63" r="D161"/>
      <c s="48" r="E161"/>
      <c s="139" r="F161"/>
      <c s="291" r="G161"/>
      <c s="145" r="H161"/>
      <c s="8" r="I161"/>
      <c s="283" r="J161"/>
      <c s="283" r="K161"/>
      <c s="283" r="L161"/>
      <c s="283" r="M161"/>
      <c s="291" r="N161"/>
      <c s="283" r="O161"/>
      <c s="283" r="P161"/>
      <c s="283" r="Q161"/>
      <c s="283" r="R161"/>
      <c s="283" r="S161"/>
      <c s="171" r="T161"/>
      <c s="375" r="U161">
        <v>10</v>
      </c>
      <c s="139" r="V161">
        <v>10</v>
      </c>
      <c s="139" r="W161">
        <v>1</v>
      </c>
      <c s="139" r="X161">
        <v>0.00075</v>
      </c>
      <c s="139" r="Y161">
        <v>0.000025</v>
      </c>
      <c s="139" r="Z161">
        <v>0</v>
      </c>
      <c s="139" r="AA161"/>
      <c s="139" r="AB161">
        <v>2</v>
      </c>
      <c t="s" s="139" r="AC161">
        <v>4160</v>
      </c>
      <c t="s" s="6" r="AD161">
        <v>4161</v>
      </c>
      <c t="s" s="238" r="AE161">
        <v>4162</v>
      </c>
      <c t="s" s="257" r="AF161">
        <v>4163</v>
      </c>
      <c t="s" s="18" r="AG161">
        <v>4164</v>
      </c>
      <c t="s" s="18" r="AH161">
        <v>4165</v>
      </c>
      <c t="s" s="18" r="AI161">
        <v>4166</v>
      </c>
      <c t="s" s="18" r="AJ161">
        <v>4167</v>
      </c>
      <c t="s" s="18" r="AK161">
        <v>4168</v>
      </c>
      <c t="s" s="300" r="AL161">
        <v>4169</v>
      </c>
      <c s="63" r="AM161"/>
      <c s="48" r="AN161"/>
      <c s="232" r="AO161"/>
      <c s="319" r="AP161"/>
      <c t="s" s="67" r="AQ161">
        <v>4170</v>
      </c>
      <c s="139" r="AR161">
        <v>3</v>
      </c>
      <c s="139" r="AS161"/>
      <c s="139" r="AT161"/>
      <c s="18" r="AU161"/>
    </row>
    <row r="162">
      <c s="139" r="A162"/>
      <c s="139" r="B162"/>
      <c s="300" r="C162"/>
      <c s="63" r="D162"/>
      <c s="48" r="E162"/>
      <c s="139" r="F162"/>
      <c s="291" r="G162"/>
      <c s="145" r="H162"/>
      <c s="8" r="I162"/>
      <c s="283" r="J162"/>
      <c s="283" r="K162"/>
      <c s="283" r="L162"/>
      <c s="283" r="M162"/>
      <c s="291" r="N162"/>
      <c s="283" r="O162"/>
      <c s="283" r="P162"/>
      <c s="283" r="Q162"/>
      <c s="283" r="R162"/>
      <c s="283" r="S162"/>
      <c s="171" r="T162"/>
      <c s="375" r="U162">
        <v>10</v>
      </c>
      <c s="139" r="V162">
        <v>10</v>
      </c>
      <c s="139" r="W162">
        <v>1</v>
      </c>
      <c s="139" r="X162">
        <v>0.00075</v>
      </c>
      <c s="139" r="Y162">
        <v>0.000025</v>
      </c>
      <c s="139" r="Z162">
        <v>0</v>
      </c>
      <c s="139" r="AA162"/>
      <c s="139" r="AB162">
        <v>2</v>
      </c>
      <c t="s" s="139" r="AC162">
        <v>4171</v>
      </c>
      <c t="s" s="6" r="AD162">
        <v>4172</v>
      </c>
      <c t="s" s="238" r="AE162">
        <v>4173</v>
      </c>
      <c t="s" s="257" r="AF162">
        <v>4174</v>
      </c>
      <c t="s" s="18" r="AG162">
        <v>4175</v>
      </c>
      <c t="s" s="18" r="AH162">
        <v>4176</v>
      </c>
      <c t="s" s="18" r="AI162">
        <v>4177</v>
      </c>
      <c t="s" s="18" r="AJ162">
        <v>4178</v>
      </c>
      <c t="s" s="18" r="AK162">
        <v>4179</v>
      </c>
      <c t="s" s="300" r="AL162">
        <v>4180</v>
      </c>
      <c s="63" r="AM162"/>
      <c s="48" r="AN162"/>
      <c s="232" r="AO162"/>
      <c s="319" r="AP162"/>
      <c t="s" s="67" r="AQ162">
        <v>4181</v>
      </c>
      <c s="139" r="AR162">
        <v>4</v>
      </c>
      <c s="139" r="AS162"/>
      <c s="139" r="AT162"/>
      <c s="18" r="AU162"/>
    </row>
    <row r="163">
      <c s="139" r="A163"/>
      <c s="139" r="B163"/>
      <c s="300" r="C163"/>
      <c s="63" r="D163"/>
      <c s="48" r="E163"/>
      <c s="139" r="F163"/>
      <c s="291" r="G163"/>
      <c s="145" r="H163"/>
      <c s="8" r="I163"/>
      <c s="283" r="J163"/>
      <c s="283" r="K163"/>
      <c s="283" r="L163"/>
      <c s="283" r="M163"/>
      <c s="291" r="N163"/>
      <c s="283" r="O163"/>
      <c s="283" r="P163"/>
      <c s="283" r="Q163"/>
      <c s="283" r="R163"/>
      <c s="283" r="S163"/>
      <c s="171" r="T163"/>
      <c s="375" r="U163">
        <v>10</v>
      </c>
      <c s="139" r="V163">
        <v>10</v>
      </c>
      <c s="139" r="W163">
        <v>1</v>
      </c>
      <c s="139" r="X163">
        <v>0.00075</v>
      </c>
      <c s="139" r="Y163">
        <v>0.000025</v>
      </c>
      <c s="139" r="Z163">
        <v>0</v>
      </c>
      <c s="139" r="AA163"/>
      <c s="139" r="AB163">
        <v>3</v>
      </c>
      <c t="s" s="139" r="AC163">
        <v>4171</v>
      </c>
      <c t="s" s="6" r="AD163">
        <v>4182</v>
      </c>
      <c t="s" s="238" r="AE163">
        <v>4183</v>
      </c>
      <c t="s" s="257" r="AF163">
        <v>4184</v>
      </c>
      <c t="s" s="18" r="AG163">
        <v>4185</v>
      </c>
      <c t="s" s="18" r="AH163">
        <v>4186</v>
      </c>
      <c t="s" s="18" r="AI163">
        <v>4187</v>
      </c>
      <c t="s" s="18" r="AJ163">
        <v>4188</v>
      </c>
      <c t="s" s="18" r="AK163">
        <v>4189</v>
      </c>
      <c t="s" s="300" r="AL163">
        <v>4190</v>
      </c>
      <c s="63" r="AM163"/>
      <c s="48" r="AN163"/>
      <c s="232" r="AO163"/>
      <c s="319" r="AP163"/>
      <c t="s" s="67" r="AQ163">
        <v>4191</v>
      </c>
      <c s="139" r="AR163">
        <v>5</v>
      </c>
      <c s="139" r="AS163"/>
      <c s="139" r="AT163"/>
      <c s="18" r="AU163"/>
    </row>
    <row r="164">
      <c s="139" r="A164"/>
      <c s="139" r="B164"/>
      <c s="300" r="C164"/>
      <c s="63" r="D164"/>
      <c s="48" r="E164"/>
      <c s="139" r="F164"/>
      <c s="291" r="G164"/>
      <c s="145" r="H164"/>
      <c s="8" r="I164"/>
      <c s="283" r="J164"/>
      <c s="283" r="K164"/>
      <c s="283" r="L164"/>
      <c s="283" r="M164"/>
      <c s="291" r="N164"/>
      <c s="283" r="O164"/>
      <c s="283" r="P164"/>
      <c s="283" r="Q164"/>
      <c s="283" r="R164"/>
      <c s="283" r="S164"/>
      <c s="171" r="T164"/>
      <c s="375" r="U164">
        <v>10</v>
      </c>
      <c s="139" r="V164">
        <v>10</v>
      </c>
      <c s="139" r="W164">
        <v>1</v>
      </c>
      <c s="139" r="X164">
        <v>0.00075</v>
      </c>
      <c s="139" r="Y164">
        <v>0.000025</v>
      </c>
      <c s="139" r="Z164">
        <v>0</v>
      </c>
      <c s="139" r="AA164"/>
      <c s="139" r="AB164">
        <v>3</v>
      </c>
      <c t="s" s="139" r="AC164">
        <v>4192</v>
      </c>
      <c t="s" s="6" r="AD164">
        <v>4193</v>
      </c>
      <c t="s" s="238" r="AE164">
        <v>4194</v>
      </c>
      <c t="s" s="257" r="AF164">
        <v>4195</v>
      </c>
      <c t="s" s="18" r="AG164">
        <v>4196</v>
      </c>
      <c t="s" s="18" r="AH164">
        <v>4197</v>
      </c>
      <c t="s" s="18" r="AI164">
        <v>4198</v>
      </c>
      <c t="s" s="18" r="AJ164">
        <v>4199</v>
      </c>
      <c t="s" s="18" r="AK164">
        <v>4200</v>
      </c>
      <c t="s" s="300" r="AL164">
        <v>4201</v>
      </c>
      <c s="63" r="AM164"/>
      <c s="48" r="AN164"/>
      <c s="232" r="AO164"/>
      <c s="319" r="AP164"/>
      <c t="s" s="67" r="AQ164">
        <v>4202</v>
      </c>
      <c s="139" r="AR164">
        <v>6</v>
      </c>
      <c s="139" r="AS164"/>
      <c s="139" r="AT164"/>
      <c s="18" r="AU164"/>
    </row>
    <row r="165">
      <c s="139" r="A165"/>
      <c s="139" r="B165"/>
      <c s="300" r="C165"/>
      <c s="63" r="D165"/>
      <c s="48" r="E165"/>
      <c s="139" r="F165"/>
      <c s="291" r="G165"/>
      <c s="145" r="H165"/>
      <c s="8" r="I165"/>
      <c s="283" r="J165"/>
      <c s="283" r="K165"/>
      <c s="283" r="L165"/>
      <c s="283" r="M165"/>
      <c s="291" r="N165"/>
      <c s="283" r="O165"/>
      <c s="283" r="P165"/>
      <c s="283" r="Q165"/>
      <c s="283" r="R165"/>
      <c s="283" r="S165"/>
      <c s="171" r="T165"/>
      <c s="375" r="U165">
        <v>10</v>
      </c>
      <c s="139" r="V165">
        <v>10</v>
      </c>
      <c s="139" r="W165">
        <v>1</v>
      </c>
      <c s="139" r="X165">
        <v>0.00075</v>
      </c>
      <c s="139" r="Y165">
        <v>0.000025</v>
      </c>
      <c s="139" r="Z165">
        <v>0</v>
      </c>
      <c s="139" r="AA165"/>
      <c s="139" r="AB165">
        <v>4</v>
      </c>
      <c t="s" s="139" r="AC165">
        <v>4203</v>
      </c>
      <c t="s" s="6" r="AD165">
        <v>4204</v>
      </c>
      <c t="s" s="238" r="AE165">
        <v>4205</v>
      </c>
      <c t="s" s="257" r="AF165">
        <v>4206</v>
      </c>
      <c t="s" s="18" r="AG165">
        <v>4207</v>
      </c>
      <c t="s" s="18" r="AH165">
        <v>4208</v>
      </c>
      <c t="s" s="18" r="AI165">
        <v>4209</v>
      </c>
      <c t="s" s="18" r="AJ165">
        <v>4210</v>
      </c>
      <c t="s" s="18" r="AK165">
        <v>4211</v>
      </c>
      <c t="s" s="300" r="AL165">
        <v>4212</v>
      </c>
      <c s="63" r="AM165"/>
      <c s="48" r="AN165"/>
      <c s="232" r="AO165"/>
      <c s="319" r="AP165"/>
      <c t="s" s="67" r="AQ165">
        <v>4213</v>
      </c>
      <c s="139" r="AR165">
        <v>7</v>
      </c>
      <c s="139" r="AS165"/>
      <c s="139" r="AT165"/>
      <c s="18" r="AU165"/>
    </row>
    <row r="166">
      <c s="139" r="A166"/>
      <c s="139" r="B166"/>
      <c s="300" r="C166"/>
      <c s="63" r="D166"/>
      <c s="48" r="E166"/>
      <c s="139" r="F166"/>
      <c s="291" r="G166"/>
      <c s="145" r="H166"/>
      <c s="8" r="I166"/>
      <c s="283" r="J166"/>
      <c s="283" r="K166"/>
      <c s="283" r="L166"/>
      <c s="283" r="M166"/>
      <c s="291" r="N166"/>
      <c s="283" r="O166"/>
      <c s="283" r="P166"/>
      <c s="283" r="Q166"/>
      <c s="283" r="R166"/>
      <c s="283" r="S166"/>
      <c s="171" r="T166"/>
      <c s="375" r="U166">
        <v>10</v>
      </c>
      <c s="139" r="V166">
        <v>10</v>
      </c>
      <c s="139" r="W166">
        <v>1</v>
      </c>
      <c s="139" r="X166">
        <v>0.00075</v>
      </c>
      <c s="139" r="Y166">
        <v>0.000025</v>
      </c>
      <c s="139" r="Z166">
        <v>0</v>
      </c>
      <c s="139" r="AA166"/>
      <c s="139" r="AB166">
        <v>4</v>
      </c>
      <c t="s" s="139" r="AC166">
        <v>4214</v>
      </c>
      <c t="s" s="6" r="AD166">
        <v>4215</v>
      </c>
      <c t="s" s="238" r="AE166">
        <v>4216</v>
      </c>
      <c t="s" s="257" r="AF166">
        <v>4217</v>
      </c>
      <c t="s" s="18" r="AG166">
        <v>4218</v>
      </c>
      <c t="s" s="18" r="AH166">
        <v>4219</v>
      </c>
      <c t="s" s="18" r="AI166">
        <v>4220</v>
      </c>
      <c t="s" s="18" r="AJ166">
        <v>4221</v>
      </c>
      <c t="s" s="18" r="AK166">
        <v>4222</v>
      </c>
      <c t="s" s="300" r="AL166">
        <v>4223</v>
      </c>
      <c s="63" r="AM166"/>
      <c s="48" r="AN166"/>
      <c s="232" r="AO166"/>
      <c s="319" r="AP166"/>
      <c t="s" s="67" r="AQ166">
        <v>4224</v>
      </c>
      <c s="139" r="AR166">
        <v>8</v>
      </c>
      <c s="139" r="AS166"/>
      <c s="139" r="AT166"/>
      <c s="18" r="AU166"/>
    </row>
    <row r="167">
      <c s="139" r="A167"/>
      <c s="139" r="B167"/>
      <c s="300" r="C167"/>
      <c s="63" r="D167"/>
      <c s="48" r="E167"/>
      <c s="139" r="F167"/>
      <c s="291" r="G167"/>
      <c s="145" r="H167"/>
      <c s="8" r="I167"/>
      <c s="283" r="J167"/>
      <c s="283" r="K167"/>
      <c s="283" r="L167"/>
      <c s="283" r="M167"/>
      <c s="291" r="N167"/>
      <c s="283" r="O167"/>
      <c s="283" r="P167"/>
      <c s="283" r="Q167"/>
      <c s="283" r="R167"/>
      <c s="283" r="S167"/>
      <c s="171" r="T167"/>
      <c s="375" r="U167">
        <v>10</v>
      </c>
      <c s="139" r="V167">
        <v>10</v>
      </c>
      <c s="139" r="W167">
        <v>1</v>
      </c>
      <c s="139" r="X167">
        <v>0.00075</v>
      </c>
      <c s="139" r="Y167">
        <v>0.000025</v>
      </c>
      <c s="139" r="Z167">
        <v>0</v>
      </c>
      <c s="139" r="AA167"/>
      <c s="139" r="AB167">
        <v>5</v>
      </c>
      <c t="s" s="139" r="AC167">
        <v>4225</v>
      </c>
      <c t="s" s="6" r="AD167">
        <v>4226</v>
      </c>
      <c t="s" s="238" r="AE167">
        <v>4227</v>
      </c>
      <c t="s" s="257" r="AF167">
        <v>4228</v>
      </c>
      <c t="s" s="18" r="AG167">
        <v>4229</v>
      </c>
      <c t="s" s="18" r="AH167">
        <v>4230</v>
      </c>
      <c t="s" s="18" r="AI167">
        <v>4231</v>
      </c>
      <c t="s" s="18" r="AJ167">
        <v>4232</v>
      </c>
      <c t="s" s="18" r="AK167">
        <v>4233</v>
      </c>
      <c t="s" s="300" r="AL167">
        <v>4234</v>
      </c>
      <c s="63" r="AM167"/>
      <c s="48" r="AN167"/>
      <c s="232" r="AO167"/>
      <c s="319" r="AP167"/>
      <c t="s" s="67" r="AQ167">
        <v>4235</v>
      </c>
      <c s="139" r="AR167">
        <v>9</v>
      </c>
      <c s="139" r="AS167"/>
      <c s="139" r="AT167"/>
      <c s="18" r="AU167"/>
    </row>
    <row r="168">
      <c s="139" r="A168"/>
      <c s="139" r="B168"/>
      <c s="300" r="C168"/>
      <c s="63" r="D168"/>
      <c s="48" r="E168"/>
      <c s="139" r="F168"/>
      <c s="291" r="G168"/>
      <c s="145" r="H168"/>
      <c s="8" r="I168"/>
      <c s="283" r="J168"/>
      <c s="283" r="K168"/>
      <c s="283" r="L168"/>
      <c s="283" r="M168"/>
      <c s="291" r="N168"/>
      <c s="283" r="O168"/>
      <c s="283" r="P168"/>
      <c s="283" r="Q168"/>
      <c s="283" r="R168"/>
      <c s="283" r="S168"/>
      <c s="171" r="T168"/>
      <c s="375" r="U168">
        <v>10</v>
      </c>
      <c s="139" r="V168">
        <v>10</v>
      </c>
      <c s="139" r="W168">
        <v>1</v>
      </c>
      <c s="139" r="X168">
        <v>0.00075</v>
      </c>
      <c s="139" r="Y168">
        <v>0.000025</v>
      </c>
      <c s="139" r="Z168">
        <v>0</v>
      </c>
      <c s="139" r="AA168"/>
      <c s="139" r="AB168">
        <v>5</v>
      </c>
      <c t="s" s="139" r="AC168">
        <v>4236</v>
      </c>
      <c t="s" s="6" r="AD168">
        <v>4237</v>
      </c>
      <c t="s" s="238" r="AE168">
        <v>4238</v>
      </c>
      <c t="s" s="257" r="AF168">
        <v>4239</v>
      </c>
      <c t="s" s="18" r="AG168">
        <v>4240</v>
      </c>
      <c t="s" s="18" r="AH168">
        <v>4241</v>
      </c>
      <c t="s" s="18" r="AI168">
        <v>4242</v>
      </c>
      <c t="s" s="18" r="AJ168">
        <v>4243</v>
      </c>
      <c t="s" s="18" r="AK168">
        <v>4244</v>
      </c>
      <c t="s" s="300" r="AL168">
        <v>4245</v>
      </c>
      <c s="63" r="AM168"/>
      <c s="48" r="AN168"/>
      <c s="232" r="AO168"/>
      <c s="319" r="AP168"/>
      <c t="s" s="67" r="AQ168">
        <v>4246</v>
      </c>
      <c s="139" r="AR168">
        <v>10</v>
      </c>
      <c s="139" r="AS168"/>
      <c s="139" r="AT168"/>
      <c s="18" r="AU168"/>
    </row>
    <row r="169">
      <c s="139" r="A169"/>
      <c s="139" r="B169"/>
      <c s="300" r="C169"/>
      <c s="63" r="D169"/>
      <c s="48" r="E169"/>
      <c s="139" r="F169"/>
      <c s="291" r="G169"/>
      <c s="145" r="H169"/>
      <c s="8" r="I169"/>
      <c s="283" r="J169"/>
      <c s="283" r="K169"/>
      <c s="283" r="L169"/>
      <c s="283" r="M169"/>
      <c s="291" r="N169"/>
      <c s="283" r="O169"/>
      <c s="283" r="P169"/>
      <c s="283" r="Q169"/>
      <c s="283" r="R169"/>
      <c s="283" r="S169"/>
      <c s="171" r="T169"/>
      <c s="375" r="U169">
        <v>10</v>
      </c>
      <c s="139" r="V169">
        <v>10</v>
      </c>
      <c s="139" r="W169">
        <v>1</v>
      </c>
      <c s="139" r="X169">
        <v>0.00075</v>
      </c>
      <c s="139" r="Y169">
        <v>0.000025</v>
      </c>
      <c s="139" r="Z169">
        <v>0</v>
      </c>
      <c s="139" r="AA169"/>
      <c s="139" r="AB169">
        <v>6</v>
      </c>
      <c t="s" s="139" r="AC169">
        <v>4247</v>
      </c>
      <c t="s" s="6" r="AD169">
        <v>4248</v>
      </c>
      <c t="s" s="238" r="AE169">
        <v>4249</v>
      </c>
      <c t="s" s="257" r="AF169">
        <v>4250</v>
      </c>
      <c t="s" s="18" r="AG169">
        <v>4251</v>
      </c>
      <c t="s" s="18" r="AH169">
        <v>4252</v>
      </c>
      <c t="s" s="18" r="AI169">
        <v>4253</v>
      </c>
      <c t="s" s="18" r="AJ169">
        <v>4254</v>
      </c>
      <c t="s" s="18" r="AK169">
        <v>4255</v>
      </c>
      <c t="s" s="300" r="AL169">
        <v>4256</v>
      </c>
      <c s="63" r="AM169"/>
      <c s="48" r="AN169"/>
      <c s="232" r="AO169"/>
      <c s="319" r="AP169"/>
      <c s="298" r="AQ169"/>
      <c s="139" r="AR169">
        <v>11</v>
      </c>
      <c s="139" r="AS169"/>
      <c s="139" r="AT169"/>
      <c s="18" r="AU169"/>
    </row>
    <row r="170">
      <c s="139" r="A170"/>
      <c s="139" r="B170"/>
      <c s="300" r="C170"/>
      <c s="63" r="D170"/>
      <c s="48" r="E170"/>
      <c s="139" r="F170"/>
      <c s="291" r="G170"/>
      <c s="145" r="H170"/>
      <c s="8" r="I170"/>
      <c s="283" r="J170"/>
      <c s="283" r="K170"/>
      <c s="283" r="L170"/>
      <c s="283" r="M170"/>
      <c s="291" r="N170"/>
      <c s="283" r="O170"/>
      <c s="283" r="P170"/>
      <c s="283" r="Q170"/>
      <c s="283" r="R170"/>
      <c s="283" r="S170"/>
      <c s="171" r="T170"/>
      <c s="375" r="U170">
        <v>10</v>
      </c>
      <c s="139" r="V170">
        <v>10</v>
      </c>
      <c s="139" r="W170">
        <v>1</v>
      </c>
      <c s="139" r="X170">
        <v>0.00075</v>
      </c>
      <c s="139" r="Y170">
        <v>0.000025</v>
      </c>
      <c s="139" r="Z170">
        <v>0</v>
      </c>
      <c s="139" r="AA170"/>
      <c s="139" r="AB170">
        <v>6</v>
      </c>
      <c t="s" s="139" r="AC170">
        <v>4257</v>
      </c>
      <c t="s" s="6" r="AD170">
        <v>4258</v>
      </c>
      <c t="s" s="238" r="AE170">
        <v>4259</v>
      </c>
      <c t="s" s="257" r="AF170">
        <v>4260</v>
      </c>
      <c t="s" s="18" r="AG170">
        <v>4261</v>
      </c>
      <c t="s" s="18" r="AH170">
        <v>4262</v>
      </c>
      <c t="s" s="18" r="AI170">
        <v>4263</v>
      </c>
      <c t="s" s="18" r="AJ170">
        <v>4264</v>
      </c>
      <c t="s" s="18" r="AK170">
        <v>4265</v>
      </c>
      <c t="s" s="300" r="AL170">
        <v>4266</v>
      </c>
      <c s="63" r="AM170"/>
      <c s="48" r="AN170"/>
      <c s="232" r="AO170"/>
      <c s="319" r="AP170"/>
      <c s="67" r="AQ170"/>
      <c s="139" r="AR170">
        <v>12</v>
      </c>
      <c s="139" r="AS170"/>
      <c s="139" r="AT170"/>
      <c s="18" r="AU170"/>
    </row>
    <row r="171">
      <c s="139" r="A171"/>
      <c s="139" r="B171"/>
      <c s="300" r="C171"/>
      <c s="63" r="D171"/>
      <c s="48" r="E171"/>
      <c s="139" r="F171"/>
      <c s="291" r="G171"/>
      <c s="145" r="H171"/>
      <c s="8" r="I171"/>
      <c s="283" r="J171"/>
      <c s="283" r="K171"/>
      <c s="283" r="L171"/>
      <c s="283" r="M171"/>
      <c s="291" r="N171"/>
      <c s="283" r="O171"/>
      <c s="283" r="P171"/>
      <c s="283" r="Q171"/>
      <c s="283" r="R171">
        <v>0.076</v>
      </c>
      <c s="283" r="S171"/>
      <c s="171" r="T171">
        <v>2.055</v>
      </c>
      <c s="375" r="U171">
        <v>10</v>
      </c>
      <c s="139" r="V171">
        <v>10</v>
      </c>
      <c s="139" r="W171">
        <v>1</v>
      </c>
      <c s="139" r="X171">
        <v>0.00075</v>
      </c>
      <c s="139" r="Y171">
        <v>0.000025</v>
      </c>
      <c s="139" r="Z171">
        <v>0</v>
      </c>
      <c s="139" r="AA171"/>
      <c s="139" r="AB171">
        <v>7</v>
      </c>
      <c t="s" s="139" r="AC171">
        <v>4267</v>
      </c>
      <c t="s" s="6" r="AD171">
        <v>4268</v>
      </c>
      <c t="s" s="238" r="AE171">
        <v>4269</v>
      </c>
      <c t="s" s="257" r="AF171">
        <v>4270</v>
      </c>
      <c t="s" s="18" r="AG171">
        <v>4271</v>
      </c>
      <c t="s" s="18" r="AH171">
        <v>4272</v>
      </c>
      <c t="s" s="18" r="AI171">
        <v>4273</v>
      </c>
      <c t="s" s="18" r="AJ171">
        <v>4274</v>
      </c>
      <c t="s" s="18" r="AK171">
        <v>4275</v>
      </c>
      <c t="s" s="300" r="AL171">
        <v>4276</v>
      </c>
      <c s="63" r="AM171"/>
      <c s="48" r="AN171"/>
      <c s="232" r="AO171"/>
      <c s="319" r="AP171"/>
      <c s="67" r="AQ171"/>
      <c s="139" r="AR171">
        <v>13</v>
      </c>
      <c s="139" r="AS171"/>
      <c s="139" r="AT171"/>
      <c s="18" r="AU171"/>
    </row>
    <row r="172">
      <c s="139" r="A172"/>
      <c s="139" r="B172"/>
      <c s="300" r="C172"/>
      <c s="63" r="D172"/>
      <c s="48" r="E172"/>
      <c s="139" r="F172"/>
      <c s="291" r="G172"/>
      <c s="145" r="H172"/>
      <c s="8" r="I172"/>
      <c s="283" r="J172"/>
      <c s="283" r="K172"/>
      <c s="283" r="L172"/>
      <c s="283" r="M172"/>
      <c s="291" r="N172"/>
      <c s="283" r="O172"/>
      <c s="283" r="P172"/>
      <c s="283" r="Q172"/>
      <c s="283" r="R172"/>
      <c s="283" r="S172"/>
      <c s="171" r="T172"/>
      <c s="375" r="U172">
        <v>10</v>
      </c>
      <c s="139" r="V172">
        <v>10</v>
      </c>
      <c s="139" r="W172">
        <v>1</v>
      </c>
      <c s="139" r="X172">
        <v>0.00075</v>
      </c>
      <c s="139" r="Y172">
        <v>0.000025</v>
      </c>
      <c s="139" r="Z172">
        <v>0</v>
      </c>
      <c s="139" r="AA172"/>
      <c s="139" r="AB172">
        <v>7</v>
      </c>
      <c t="s" s="139" r="AC172">
        <v>4277</v>
      </c>
      <c t="s" s="6" r="AD172">
        <v>4278</v>
      </c>
      <c t="s" s="238" r="AE172">
        <v>4279</v>
      </c>
      <c t="s" s="257" r="AF172">
        <v>4280</v>
      </c>
      <c t="s" s="18" r="AG172">
        <v>4281</v>
      </c>
      <c t="s" s="18" r="AH172">
        <v>4282</v>
      </c>
      <c t="s" s="18" r="AI172">
        <v>4283</v>
      </c>
      <c t="s" s="18" r="AJ172">
        <v>4284</v>
      </c>
      <c t="s" s="18" r="AK172">
        <v>4285</v>
      </c>
      <c t="s" s="300" r="AL172">
        <v>4286</v>
      </c>
      <c s="63" r="AM172"/>
      <c s="48" r="AN172"/>
      <c s="232" r="AO172"/>
      <c s="319" r="AP172"/>
      <c s="67" r="AQ172"/>
      <c s="139" r="AR172">
        <v>14</v>
      </c>
      <c s="139" r="AS172"/>
      <c s="139" r="AT172"/>
      <c s="18" r="AU172"/>
    </row>
    <row r="173">
      <c s="139" r="A173"/>
      <c s="139" r="B173"/>
      <c s="300" r="C173"/>
      <c s="63" r="D173"/>
      <c s="48" r="E173"/>
      <c s="139" r="F173"/>
      <c s="291" r="G173"/>
      <c s="145" r="H173"/>
      <c s="8" r="I173"/>
      <c s="283" r="J173"/>
      <c s="283" r="K173"/>
      <c s="283" r="L173"/>
      <c s="283" r="M173"/>
      <c s="291" r="N173"/>
      <c s="283" r="O173"/>
      <c s="283" r="P173"/>
      <c s="283" r="Q173"/>
      <c s="283" r="R173"/>
      <c s="283" r="S173"/>
      <c s="171" r="T173"/>
      <c s="375" r="U173">
        <v>10</v>
      </c>
      <c s="139" r="V173">
        <v>10</v>
      </c>
      <c s="139" r="W173">
        <v>1</v>
      </c>
      <c s="139" r="X173">
        <v>0.00075</v>
      </c>
      <c s="139" r="Y173">
        <v>0.000025</v>
      </c>
      <c s="139" r="Z173">
        <v>0</v>
      </c>
      <c s="139" r="AA173"/>
      <c s="139" r="AB173">
        <v>8</v>
      </c>
      <c t="s" s="139" r="AC173">
        <v>4287</v>
      </c>
      <c t="s" s="6" r="AD173">
        <v>4288</v>
      </c>
      <c t="s" s="238" r="AE173">
        <v>4289</v>
      </c>
      <c t="s" s="257" r="AF173">
        <v>4290</v>
      </c>
      <c t="s" s="18" r="AG173">
        <v>4291</v>
      </c>
      <c t="s" s="18" r="AH173">
        <v>4292</v>
      </c>
      <c t="s" s="18" r="AI173">
        <v>4293</v>
      </c>
      <c t="s" s="18" r="AJ173">
        <v>4294</v>
      </c>
      <c t="s" s="18" r="AK173">
        <v>4295</v>
      </c>
      <c t="s" s="300" r="AL173">
        <v>4296</v>
      </c>
      <c s="63" r="AM173"/>
      <c s="48" r="AN173"/>
      <c s="232" r="AO173"/>
      <c s="319" r="AP173"/>
      <c s="67" r="AQ173"/>
      <c s="139" r="AR173">
        <v>15</v>
      </c>
      <c s="139" r="AS173"/>
      <c s="139" r="AT173"/>
      <c s="18" r="AU173"/>
    </row>
    <row r="174">
      <c s="139" r="A174"/>
      <c s="139" r="B174"/>
      <c s="300" r="C174"/>
      <c s="63" r="D174"/>
      <c s="48" r="E174"/>
      <c s="139" r="F174"/>
      <c s="291" r="G174"/>
      <c s="145" r="H174"/>
      <c s="8" r="I174"/>
      <c s="283" r="J174"/>
      <c s="283" r="K174"/>
      <c s="283" r="L174"/>
      <c s="283" r="M174"/>
      <c s="291" r="N174"/>
      <c s="283" r="O174"/>
      <c s="283" r="P174"/>
      <c s="283" r="Q174"/>
      <c s="283" r="R174"/>
      <c s="283" r="S174"/>
      <c s="171" r="T174"/>
      <c s="375" r="U174">
        <v>10</v>
      </c>
      <c s="139" r="V174">
        <v>10</v>
      </c>
      <c s="139" r="W174">
        <v>1</v>
      </c>
      <c s="139" r="X174">
        <v>0.00075</v>
      </c>
      <c s="139" r="Y174">
        <v>0.000025</v>
      </c>
      <c s="139" r="Z174">
        <v>0</v>
      </c>
      <c s="139" r="AA174"/>
      <c s="139" r="AB174">
        <v>8</v>
      </c>
      <c t="s" s="139" r="AC174">
        <v>4297</v>
      </c>
      <c t="s" s="6" r="AD174">
        <v>4298</v>
      </c>
      <c t="s" s="238" r="AE174">
        <v>4299</v>
      </c>
      <c t="s" s="257" r="AF174">
        <v>4300</v>
      </c>
      <c t="s" s="18" r="AG174">
        <v>4301</v>
      </c>
      <c t="s" s="18" r="AH174">
        <v>4302</v>
      </c>
      <c t="s" s="18" r="AI174">
        <v>4303</v>
      </c>
      <c t="s" s="18" r="AJ174">
        <v>4304</v>
      </c>
      <c t="s" s="18" r="AK174">
        <v>4305</v>
      </c>
      <c t="s" s="300" r="AL174">
        <v>4306</v>
      </c>
      <c s="63" r="AM174"/>
      <c s="48" r="AN174"/>
      <c s="232" r="AO174"/>
      <c s="319" r="AP174"/>
      <c s="67" r="AQ174"/>
      <c s="139" r="AR174">
        <v>16</v>
      </c>
      <c s="139" r="AS174"/>
      <c s="139" r="AT174"/>
      <c s="18" r="AU174"/>
    </row>
    <row r="175">
      <c s="139" r="A175"/>
      <c s="139" r="B175"/>
      <c s="300" r="C175"/>
      <c s="63" r="D175"/>
      <c s="48" r="E175"/>
      <c s="139" r="F175"/>
      <c s="291" r="G175"/>
      <c s="145" r="H175"/>
      <c s="8" r="I175"/>
      <c s="283" r="J175"/>
      <c s="283" r="K175"/>
      <c s="283" r="L175"/>
      <c s="283" r="M175"/>
      <c s="291" r="N175"/>
      <c s="283" r="O175"/>
      <c s="283" r="P175"/>
      <c s="283" r="Q175"/>
      <c s="283" r="R175"/>
      <c s="283" r="S175"/>
      <c s="171" r="T175"/>
      <c s="375" r="U175">
        <v>10</v>
      </c>
      <c s="139" r="V175">
        <v>10</v>
      </c>
      <c s="139" r="W175">
        <v>1</v>
      </c>
      <c s="139" r="X175">
        <v>0.00075</v>
      </c>
      <c s="139" r="Y175">
        <v>0.000025</v>
      </c>
      <c s="139" r="Z175">
        <v>0</v>
      </c>
      <c s="139" r="AA175"/>
      <c s="139" r="AB175">
        <v>9</v>
      </c>
      <c t="s" s="139" r="AC175">
        <v>4307</v>
      </c>
      <c t="s" s="6" r="AD175">
        <v>4308</v>
      </c>
      <c t="s" s="238" r="AE175">
        <v>4309</v>
      </c>
      <c t="s" s="257" r="AF175">
        <v>4310</v>
      </c>
      <c t="s" s="18" r="AG175">
        <v>4311</v>
      </c>
      <c t="s" s="18" r="AH175">
        <v>4312</v>
      </c>
      <c t="s" s="18" r="AI175">
        <v>4313</v>
      </c>
      <c t="s" s="18" r="AJ175">
        <v>4314</v>
      </c>
      <c t="s" s="18" r="AK175">
        <v>4315</v>
      </c>
      <c t="s" s="300" r="AL175">
        <v>4316</v>
      </c>
      <c s="63" r="AM175"/>
      <c s="48" r="AN175"/>
      <c s="232" r="AO175"/>
      <c s="319" r="AP175"/>
      <c s="67" r="AQ175"/>
      <c s="139" r="AR175">
        <v>17</v>
      </c>
      <c s="139" r="AS175"/>
      <c s="139" r="AT175"/>
      <c s="18" r="AU175"/>
    </row>
    <row r="176">
      <c s="139" r="A176"/>
      <c s="139" r="B176"/>
      <c s="300" r="C176"/>
      <c s="63" r="D176"/>
      <c s="48" r="E176"/>
      <c s="139" r="F176"/>
      <c s="291" r="G176"/>
      <c s="145" r="H176"/>
      <c s="8" r="I176"/>
      <c s="283" r="J176"/>
      <c s="283" r="K176"/>
      <c s="283" r="L176"/>
      <c s="283" r="M176"/>
      <c s="291" r="N176"/>
      <c s="283" r="O176"/>
      <c s="283" r="P176"/>
      <c s="283" r="Q176"/>
      <c s="283" r="R176"/>
      <c s="283" r="S176"/>
      <c s="171" r="T176"/>
      <c s="375" r="U176">
        <v>10</v>
      </c>
      <c s="139" r="V176">
        <v>10</v>
      </c>
      <c s="139" r="W176">
        <v>1</v>
      </c>
      <c s="139" r="X176">
        <v>0.00075</v>
      </c>
      <c s="139" r="Y176">
        <v>0.000025</v>
      </c>
      <c s="139" r="Z176">
        <v>0</v>
      </c>
      <c s="139" r="AA176"/>
      <c s="139" r="AB176">
        <v>9</v>
      </c>
      <c t="s" s="139" r="AC176">
        <v>4317</v>
      </c>
      <c t="s" s="6" r="AD176">
        <v>4318</v>
      </c>
      <c t="s" s="238" r="AE176">
        <v>4319</v>
      </c>
      <c t="s" s="257" r="AF176">
        <v>4320</v>
      </c>
      <c t="s" s="18" r="AG176">
        <v>4321</v>
      </c>
      <c t="s" s="18" r="AH176">
        <v>4322</v>
      </c>
      <c t="s" s="18" r="AI176">
        <v>4323</v>
      </c>
      <c t="s" s="18" r="AJ176">
        <v>4324</v>
      </c>
      <c t="s" s="18" r="AK176">
        <v>4325</v>
      </c>
      <c t="s" s="300" r="AL176">
        <v>4326</v>
      </c>
      <c s="63" r="AM176"/>
      <c s="48" r="AN176"/>
      <c s="232" r="AO176"/>
      <c s="319" r="AP176"/>
      <c s="67" r="AQ176"/>
      <c s="139" r="AR176">
        <v>18</v>
      </c>
      <c s="139" r="AS176"/>
      <c s="139" r="AT176"/>
      <c s="18" r="AU176"/>
    </row>
    <row r="177">
      <c s="139" r="A177"/>
      <c s="139" r="B177"/>
      <c s="300" r="C177"/>
      <c s="63" r="D177"/>
      <c s="48" r="E177"/>
      <c s="139" r="F177"/>
      <c s="291" r="G177"/>
      <c s="145" r="H177"/>
      <c s="8" r="I177"/>
      <c s="283" r="J177"/>
      <c s="283" r="K177"/>
      <c s="283" r="L177"/>
      <c s="283" r="M177"/>
      <c s="291" r="N177"/>
      <c s="283" r="O177"/>
      <c s="283" r="P177"/>
      <c s="283" r="Q177"/>
      <c s="283" r="R177"/>
      <c s="283" r="S177"/>
      <c s="171" r="T177"/>
      <c s="375" r="U177">
        <v>10</v>
      </c>
      <c s="139" r="V177">
        <v>10</v>
      </c>
      <c s="139" r="W177">
        <v>1</v>
      </c>
      <c s="139" r="X177">
        <v>0.00075</v>
      </c>
      <c s="139" r="Y177">
        <v>0.000025</v>
      </c>
      <c s="139" r="Z177">
        <v>0</v>
      </c>
      <c s="139" r="AA177"/>
      <c s="139" r="AB177">
        <v>10</v>
      </c>
      <c t="s" s="139" r="AC177">
        <v>4327</v>
      </c>
      <c t="s" s="6" r="AD177">
        <v>4328</v>
      </c>
      <c t="s" s="238" r="AE177">
        <v>4329</v>
      </c>
      <c t="s" s="257" r="AF177">
        <v>4330</v>
      </c>
      <c t="s" s="18" r="AG177">
        <v>4331</v>
      </c>
      <c t="s" s="18" r="AH177">
        <v>4332</v>
      </c>
      <c t="s" s="18" r="AI177">
        <v>4333</v>
      </c>
      <c t="s" s="18" r="AJ177">
        <v>4334</v>
      </c>
      <c t="s" s="18" r="AK177">
        <v>4335</v>
      </c>
      <c t="s" s="300" r="AL177">
        <v>4336</v>
      </c>
      <c s="63" r="AM177"/>
      <c s="48" r="AN177"/>
      <c s="232" r="AO177"/>
      <c s="319" r="AP177"/>
      <c s="67" r="AQ177"/>
      <c s="139" r="AR177">
        <v>19</v>
      </c>
      <c s="139" r="AS177"/>
      <c s="139" r="AT177"/>
      <c s="18" r="AU177"/>
    </row>
    <row r="178">
      <c s="139" r="A178"/>
      <c s="139" r="B178"/>
      <c s="300" r="C178"/>
      <c s="63" r="D178"/>
      <c s="48" r="E178"/>
      <c s="139" r="F178"/>
      <c s="291" r="G178"/>
      <c s="145" r="H178"/>
      <c s="8" r="I178"/>
      <c s="283" r="J178"/>
      <c s="283" r="K178"/>
      <c s="283" r="L178"/>
      <c s="283" r="M178"/>
      <c s="291" r="N178"/>
      <c s="283" r="O178"/>
      <c s="283" r="P178"/>
      <c s="283" r="Q178"/>
      <c s="283" r="R178"/>
      <c s="283" r="S178"/>
      <c s="171" r="T178"/>
      <c s="375" r="U178">
        <v>10</v>
      </c>
      <c s="139" r="V178">
        <v>10</v>
      </c>
      <c s="139" r="W178">
        <v>1</v>
      </c>
      <c s="139" r="X178">
        <v>0.00075</v>
      </c>
      <c s="139" r="Y178">
        <v>0.000025</v>
      </c>
      <c s="139" r="Z178">
        <v>0</v>
      </c>
      <c s="139" r="AA178"/>
      <c s="139" r="AB178">
        <v>10</v>
      </c>
      <c t="s" s="139" r="AC178">
        <v>4337</v>
      </c>
      <c t="s" s="6" r="AD178">
        <v>4338</v>
      </c>
      <c t="s" s="238" r="AE178">
        <v>4339</v>
      </c>
      <c t="s" s="257" r="AF178">
        <v>4340</v>
      </c>
      <c t="s" s="18" r="AG178">
        <v>4341</v>
      </c>
      <c t="s" s="18" r="AH178">
        <v>4342</v>
      </c>
      <c t="s" s="18" r="AI178">
        <v>4343</v>
      </c>
      <c t="s" s="18" r="AJ178">
        <v>4344</v>
      </c>
      <c t="s" s="18" r="AK178">
        <v>4345</v>
      </c>
      <c t="s" s="300" r="AL178">
        <v>4346</v>
      </c>
      <c s="63" r="AM178"/>
      <c s="48" r="AN178"/>
      <c s="232" r="AO178"/>
      <c s="319" r="AP178"/>
      <c s="67" r="AQ178"/>
      <c s="139" r="AR178">
        <v>20</v>
      </c>
      <c s="139" r="AS178"/>
      <c s="139" r="AT178"/>
      <c s="18" r="AU178"/>
    </row>
    <row r="179">
      <c s="139" r="A179"/>
      <c s="139" r="B179"/>
      <c s="300" r="C179"/>
      <c s="63" r="D179"/>
      <c s="48" r="E179"/>
      <c s="139" r="F179"/>
      <c s="291" r="G179"/>
      <c s="145" r="H179"/>
      <c s="8" r="I179"/>
      <c s="283" r="J179"/>
      <c s="283" r="K179"/>
      <c s="283" r="L179"/>
      <c s="283" r="M179"/>
      <c s="291" r="N179"/>
      <c s="283" r="O179"/>
      <c s="283" r="P179"/>
      <c s="283" r="Q179"/>
      <c s="283" r="R179"/>
      <c s="283" r="S179"/>
      <c s="171" r="T179"/>
      <c s="375" r="U179">
        <v>10</v>
      </c>
      <c s="139" r="V179">
        <v>10</v>
      </c>
      <c s="139" r="W179">
        <v>1</v>
      </c>
      <c s="139" r="X179">
        <v>0.00075</v>
      </c>
      <c s="139" r="Y179">
        <v>0.000025</v>
      </c>
      <c s="139" r="Z179">
        <v>0</v>
      </c>
      <c s="139" r="AA179"/>
      <c s="139" r="AB179">
        <v>11</v>
      </c>
      <c t="s" s="139" r="AC179">
        <v>4347</v>
      </c>
      <c t="s" s="6" r="AD179">
        <v>4348</v>
      </c>
      <c t="s" s="238" r="AE179">
        <v>4349</v>
      </c>
      <c t="s" s="257" r="AF179">
        <v>4350</v>
      </c>
      <c t="s" s="18" r="AG179">
        <v>4351</v>
      </c>
      <c t="s" s="18" r="AH179">
        <v>4352</v>
      </c>
      <c t="s" s="18" r="AI179">
        <v>4353</v>
      </c>
      <c t="s" s="18" r="AJ179">
        <v>4354</v>
      </c>
      <c t="s" s="18" r="AK179">
        <v>4355</v>
      </c>
      <c t="s" s="300" r="AL179">
        <v>4356</v>
      </c>
      <c s="63" r="AM179"/>
      <c s="48" r="AN179"/>
      <c s="232" r="AO179"/>
      <c s="319" r="AP179"/>
      <c s="67" r="AQ179"/>
      <c s="139" r="AR179">
        <v>21</v>
      </c>
      <c s="139" r="AS179"/>
      <c s="139" r="AT179"/>
      <c s="18" r="AU179"/>
    </row>
    <row r="180">
      <c s="139" r="A180"/>
      <c s="139" r="B180"/>
      <c s="300" r="C180"/>
      <c s="63" r="D180"/>
      <c s="48" r="E180"/>
      <c s="139" r="F180"/>
      <c s="291" r="G180"/>
      <c s="145" r="H180"/>
      <c s="8" r="I180"/>
      <c s="283" r="J180"/>
      <c s="283" r="K180"/>
      <c s="283" r="L180"/>
      <c s="283" r="M180"/>
      <c s="291" r="N180"/>
      <c s="283" r="O180"/>
      <c s="283" r="P180"/>
      <c s="283" r="Q180"/>
      <c s="283" r="R180"/>
      <c s="283" r="S180"/>
      <c s="171" r="T180"/>
      <c s="375" r="U180">
        <v>10</v>
      </c>
      <c s="139" r="V180">
        <v>10</v>
      </c>
      <c s="139" r="W180">
        <v>1</v>
      </c>
      <c s="139" r="X180">
        <v>0.00075</v>
      </c>
      <c s="139" r="Y180">
        <v>0.000025</v>
      </c>
      <c s="139" r="Z180">
        <v>0</v>
      </c>
      <c s="139" r="AA180"/>
      <c s="139" r="AB180">
        <v>11</v>
      </c>
      <c t="s" s="139" r="AC180">
        <v>4357</v>
      </c>
      <c t="s" s="6" r="AD180">
        <v>4358</v>
      </c>
      <c t="s" s="238" r="AE180">
        <v>4359</v>
      </c>
      <c t="s" s="257" r="AF180">
        <v>4360</v>
      </c>
      <c t="s" s="18" r="AG180">
        <v>4361</v>
      </c>
      <c t="s" s="18" r="AH180">
        <v>4362</v>
      </c>
      <c t="s" s="18" r="AI180">
        <v>4363</v>
      </c>
      <c t="s" s="18" r="AJ180">
        <v>4364</v>
      </c>
      <c t="s" s="18" r="AK180">
        <v>4365</v>
      </c>
      <c t="s" s="300" r="AL180">
        <v>4366</v>
      </c>
      <c s="63" r="AM180"/>
      <c s="48" r="AN180"/>
      <c s="232" r="AO180"/>
      <c s="319" r="AP180"/>
      <c s="67" r="AQ180"/>
      <c s="139" r="AR180">
        <v>22</v>
      </c>
      <c s="139" r="AS180"/>
      <c s="139" r="AT180"/>
      <c s="18" r="AU180"/>
    </row>
    <row r="181">
      <c s="139" r="A181"/>
      <c s="139" r="B181"/>
      <c s="300" r="C181"/>
      <c s="63" r="D181"/>
      <c s="48" r="E181"/>
      <c s="139" r="F181"/>
      <c s="291" r="G181"/>
      <c s="145" r="H181"/>
      <c s="8" r="I181"/>
      <c s="283" r="J181"/>
      <c s="283" r="K181"/>
      <c s="283" r="L181"/>
      <c s="283" r="M181"/>
      <c s="291" r="N181"/>
      <c s="283" r="O181"/>
      <c s="283" r="P181"/>
      <c s="283" r="Q181"/>
      <c s="283" r="R181"/>
      <c s="283" r="S181"/>
      <c s="171" r="T181"/>
      <c s="375" r="U181">
        <v>10</v>
      </c>
      <c s="139" r="V181">
        <v>10</v>
      </c>
      <c s="139" r="W181">
        <v>1</v>
      </c>
      <c s="139" r="X181">
        <v>0.00075</v>
      </c>
      <c s="139" r="Y181">
        <v>0.000025</v>
      </c>
      <c s="139" r="Z181">
        <v>0</v>
      </c>
      <c s="139" r="AA181"/>
      <c s="139" r="AB181">
        <v>12</v>
      </c>
      <c t="s" s="139" r="AC181">
        <v>4367</v>
      </c>
      <c t="s" s="6" r="AD181">
        <v>4368</v>
      </c>
      <c t="s" s="238" r="AE181">
        <v>4369</v>
      </c>
      <c t="s" s="257" r="AF181">
        <v>4370</v>
      </c>
      <c t="s" s="18" r="AG181">
        <v>4371</v>
      </c>
      <c t="s" s="18" r="AH181">
        <v>4372</v>
      </c>
      <c t="s" s="18" r="AI181">
        <v>4373</v>
      </c>
      <c t="s" s="18" r="AJ181">
        <v>4374</v>
      </c>
      <c t="s" s="18" r="AK181">
        <v>4375</v>
      </c>
      <c t="s" s="300" r="AL181">
        <v>4376</v>
      </c>
      <c s="63" r="AM181"/>
      <c s="48" r="AN181"/>
      <c s="232" r="AO181"/>
      <c s="319" r="AP181"/>
      <c s="67" r="AQ181"/>
      <c s="139" r="AR181">
        <v>23</v>
      </c>
      <c s="139" r="AS181"/>
      <c s="139" r="AT181"/>
      <c s="18" r="AU181"/>
    </row>
    <row r="182">
      <c s="139" r="A182"/>
      <c s="139" r="B182"/>
      <c s="300" r="C182"/>
      <c s="63" r="D182"/>
      <c s="48" r="E182"/>
      <c s="139" r="F182"/>
      <c s="291" r="G182"/>
      <c s="145" r="H182"/>
      <c s="8" r="I182"/>
      <c s="283" r="J182"/>
      <c s="283" r="K182"/>
      <c s="283" r="L182"/>
      <c s="283" r="M182"/>
      <c s="291" r="N182"/>
      <c s="283" r="O182"/>
      <c s="283" r="P182"/>
      <c s="283" r="Q182"/>
      <c s="283" r="R182"/>
      <c s="283" r="S182"/>
      <c s="171" r="T182"/>
      <c s="375" r="U182">
        <v>10</v>
      </c>
      <c s="139" r="V182">
        <v>10</v>
      </c>
      <c s="139" r="W182">
        <v>1</v>
      </c>
      <c s="139" r="X182">
        <v>0.00075</v>
      </c>
      <c s="139" r="Y182">
        <v>0.000025</v>
      </c>
      <c s="139" r="Z182">
        <v>0</v>
      </c>
      <c s="139" r="AA182"/>
      <c s="139" r="AB182">
        <v>12</v>
      </c>
      <c t="s" s="139" r="AC182">
        <v>4377</v>
      </c>
      <c t="s" s="6" r="AD182">
        <v>4378</v>
      </c>
      <c t="s" s="238" r="AE182">
        <v>4379</v>
      </c>
      <c t="s" s="257" r="AF182">
        <v>4380</v>
      </c>
      <c t="s" s="18" r="AG182">
        <v>4381</v>
      </c>
      <c t="s" s="18" r="AH182">
        <v>4382</v>
      </c>
      <c t="s" s="18" r="AI182">
        <v>4383</v>
      </c>
      <c t="s" s="18" r="AJ182">
        <v>4384</v>
      </c>
      <c t="s" s="18" r="AK182">
        <v>4385</v>
      </c>
      <c t="s" s="300" r="AL182">
        <v>4386</v>
      </c>
      <c s="63" r="AM182"/>
      <c s="48" r="AN182"/>
      <c s="232" r="AO182"/>
      <c s="319" r="AP182"/>
      <c s="67" r="AQ182"/>
      <c s="139" r="AR182">
        <v>24</v>
      </c>
      <c s="139" r="AS182"/>
      <c s="139" r="AT182"/>
      <c s="18" r="AU182"/>
    </row>
    <row r="183">
      <c s="139" r="A183"/>
      <c s="139" r="B183"/>
      <c s="300" r="C183"/>
      <c s="63" r="D183"/>
      <c s="48" r="E183"/>
      <c s="139" r="F183"/>
      <c s="291" r="G183"/>
      <c s="145" r="H183"/>
      <c s="8" r="I183"/>
      <c s="283" r="J183"/>
      <c s="283" r="K183"/>
      <c s="283" r="L183"/>
      <c s="283" r="M183"/>
      <c s="291" r="N183"/>
      <c s="283" r="O183"/>
      <c s="283" r="P183"/>
      <c s="283" r="Q183"/>
      <c s="283" r="R183"/>
      <c s="283" r="S183"/>
      <c s="171" r="T183"/>
      <c s="375" r="U183"/>
      <c s="139" r="V183"/>
      <c s="139" r="W183"/>
      <c s="139" r="X183"/>
      <c s="139" r="Y183"/>
      <c s="139" r="Z183"/>
      <c s="139" r="AA183"/>
      <c s="139" r="AB183"/>
      <c s="139" r="AC183"/>
      <c s="6" r="AD183"/>
      <c s="238" r="AE183"/>
      <c s="257" r="AF183"/>
      <c s="18" r="AG183"/>
      <c s="18" r="AH183"/>
      <c s="18" r="AI183"/>
      <c s="18" r="AJ183"/>
      <c s="18" r="AK183"/>
      <c s="300" r="AL183"/>
      <c s="63" r="AM183"/>
      <c s="48" r="AN183"/>
      <c s="232" r="AO183"/>
      <c s="319" r="AP183"/>
      <c s="67" r="AQ183"/>
      <c s="139" r="AR183"/>
      <c s="139" r="AS183"/>
      <c s="139" r="AT183"/>
      <c s="18" r="AU183"/>
    </row>
    <row r="184">
      <c s="139" r="A184"/>
      <c s="139" r="B184"/>
      <c s="300" r="C184"/>
      <c s="63" r="D184"/>
      <c s="48" r="E184"/>
      <c s="139" r="F184"/>
      <c s="291" r="G184"/>
      <c s="145" r="H184"/>
      <c s="8" r="I184"/>
      <c s="283" r="J184"/>
      <c s="283" r="K184"/>
      <c s="283" r="L184"/>
      <c s="283" r="M184"/>
      <c s="291" r="N184"/>
      <c s="283" r="O184"/>
      <c s="283" r="P184"/>
      <c s="283" r="Q184"/>
      <c s="283" r="R184"/>
      <c s="283" r="S184"/>
      <c s="171" r="T184"/>
      <c s="375" r="U184"/>
      <c s="139" r="V184"/>
      <c s="139" r="W184"/>
      <c s="139" r="X184"/>
      <c s="139" r="Y184"/>
      <c s="139" r="Z184"/>
      <c s="139" r="AA184"/>
      <c s="139" r="AB184"/>
      <c s="139" r="AC184"/>
      <c s="6" r="AD184"/>
      <c s="238" r="AE184"/>
      <c s="257" r="AF184"/>
      <c s="18" r="AG184"/>
      <c s="18" r="AH184"/>
      <c s="18" r="AI184"/>
      <c s="18" r="AJ184"/>
      <c s="18" r="AK184"/>
      <c s="300" r="AL184"/>
      <c s="63" r="AM184"/>
      <c s="48" r="AN184"/>
      <c s="232" r="AO184"/>
      <c s="319" r="AP184"/>
      <c s="67" r="AQ184"/>
      <c s="139" r="AR184"/>
      <c s="139" r="AS184"/>
      <c s="139" r="AT184"/>
      <c s="18" r="AU184"/>
    </row>
    <row r="185">
      <c s="139" r="A185"/>
      <c s="139" r="B185"/>
      <c s="300" r="C185"/>
      <c s="63" r="D185"/>
      <c s="48" r="E185"/>
      <c s="139" r="F185"/>
      <c s="291" r="G185"/>
      <c s="145" r="H185"/>
      <c s="8" r="I185"/>
      <c s="283" r="J185"/>
      <c s="283" r="K185"/>
      <c s="283" r="L185"/>
      <c s="283" r="M185"/>
      <c s="291" r="N185"/>
      <c s="283" r="O185"/>
      <c s="283" r="P185"/>
      <c s="283" r="Q185"/>
      <c s="283" r="R185"/>
      <c s="283" r="S185"/>
      <c s="171" r="T185"/>
      <c s="375" r="U185"/>
      <c s="139" r="V185"/>
      <c s="139" r="W185"/>
      <c s="139" r="X185"/>
      <c s="139" r="Y185"/>
      <c s="139" r="Z185"/>
      <c s="139" r="AA185"/>
      <c s="139" r="AB185"/>
      <c s="139" r="AC185"/>
      <c s="6" r="AD185"/>
      <c s="238" r="AE185"/>
      <c s="257" r="AF185"/>
      <c s="18" r="AG185"/>
      <c s="18" r="AH185"/>
      <c s="18" r="AI185"/>
      <c s="18" r="AJ185"/>
      <c s="18" r="AK185"/>
      <c s="300" r="AL185"/>
      <c s="63" r="AM185"/>
      <c s="48" r="AN185"/>
      <c s="232" r="AO185"/>
      <c s="319" r="AP185"/>
      <c s="67" r="AQ185"/>
      <c s="139" r="AR185"/>
      <c s="139" r="AS185"/>
      <c s="139" r="AT185"/>
      <c s="18" r="AU185"/>
    </row>
    <row r="186">
      <c s="139" r="A186"/>
      <c s="139" r="B186"/>
      <c s="300" r="C186"/>
      <c s="63" r="D186"/>
      <c s="48" r="E186"/>
      <c s="139" r="F186"/>
      <c s="291" r="G186"/>
      <c s="145" r="H186"/>
      <c s="8" r="I186"/>
      <c s="283" r="J186"/>
      <c s="283" r="K186"/>
      <c s="283" r="L186"/>
      <c s="283" r="M186"/>
      <c s="291" r="N186"/>
      <c s="283" r="O186"/>
      <c s="283" r="P186"/>
      <c s="283" r="Q186"/>
      <c s="283" r="R186"/>
      <c s="283" r="S186"/>
      <c s="171" r="T186"/>
      <c s="375" r="U186"/>
      <c s="139" r="V186"/>
      <c s="139" r="W186"/>
      <c s="139" r="X186"/>
      <c s="139" r="Y186"/>
      <c s="139" r="Z186"/>
      <c s="139" r="AA186"/>
      <c s="139" r="AB186"/>
      <c s="139" r="AC186"/>
      <c s="6" r="AD186"/>
      <c s="238" r="AE186"/>
      <c s="257" r="AF186"/>
      <c s="18" r="AG186"/>
      <c s="18" r="AH186"/>
      <c s="18" r="AI186"/>
      <c s="18" r="AJ186"/>
      <c s="18" r="AK186"/>
      <c s="300" r="AL186"/>
      <c s="63" r="AM186"/>
      <c s="48" r="AN186"/>
      <c s="232" r="AO186"/>
      <c s="319" r="AP186"/>
      <c s="67" r="AQ186"/>
      <c s="139" r="AR186"/>
      <c s="139" r="AS186"/>
      <c s="139" r="AT186"/>
      <c s="18" r="AU186"/>
    </row>
    <row r="187">
      <c s="139" r="A187"/>
      <c s="139" r="B187"/>
      <c s="300" r="C187"/>
      <c s="63" r="D187"/>
      <c s="48" r="E187"/>
      <c s="139" r="F187"/>
      <c s="291" r="G187"/>
      <c s="145" r="H187"/>
      <c s="8" r="I187"/>
      <c s="283" r="J187"/>
      <c s="283" r="K187"/>
      <c s="283" r="L187"/>
      <c s="283" r="M187"/>
      <c s="291" r="N187"/>
      <c s="283" r="O187"/>
      <c s="283" r="P187"/>
      <c s="283" r="Q187"/>
      <c s="283" r="R187"/>
      <c s="283" r="S187"/>
      <c s="171" r="T187"/>
      <c s="375" r="U187"/>
      <c s="139" r="V187"/>
      <c s="139" r="W187"/>
      <c s="139" r="X187"/>
      <c s="139" r="Y187"/>
      <c s="139" r="Z187"/>
      <c s="139" r="AA187"/>
      <c s="139" r="AB187"/>
      <c s="139" r="AC187"/>
      <c s="6" r="AD187"/>
      <c s="238" r="AE187"/>
      <c s="257" r="AF187"/>
      <c s="18" r="AG187"/>
      <c s="18" r="AH187"/>
      <c s="18" r="AI187"/>
      <c s="18" r="AJ187"/>
      <c s="18" r="AK187"/>
      <c s="300" r="AL187"/>
      <c s="63" r="AM187"/>
      <c s="48" r="AN187"/>
      <c s="232" r="AO187"/>
      <c s="319" r="AP187"/>
      <c s="67" r="AQ187"/>
      <c s="139" r="AR187"/>
      <c s="139" r="AS187"/>
      <c s="139" r="AT187"/>
      <c s="18" r="AU187"/>
    </row>
    <row r="188">
      <c s="139" r="A188"/>
      <c s="139" r="B188"/>
      <c s="300" r="C188"/>
      <c s="63" r="D188"/>
      <c s="48" r="E188"/>
      <c s="139" r="F188"/>
      <c s="291" r="G188"/>
      <c s="145" r="H188"/>
      <c s="8" r="I188"/>
      <c s="283" r="J188"/>
      <c s="283" r="K188"/>
      <c s="283" r="L188"/>
      <c s="283" r="M188"/>
      <c s="291" r="N188"/>
      <c s="283" r="O188"/>
      <c s="283" r="P188"/>
      <c s="283" r="Q188"/>
      <c s="283" r="R188"/>
      <c s="283" r="S188"/>
      <c s="171" r="T188"/>
      <c s="375" r="U188"/>
      <c s="139" r="V188"/>
      <c s="139" r="W188"/>
      <c s="139" r="X188"/>
      <c s="139" r="Y188"/>
      <c s="139" r="Z188"/>
      <c s="139" r="AA188"/>
      <c s="139" r="AB188"/>
      <c s="139" r="AC188"/>
      <c s="6" r="AD188"/>
      <c s="238" r="AE188"/>
      <c s="257" r="AF188"/>
      <c s="18" r="AG188"/>
      <c s="18" r="AH188"/>
      <c s="18" r="AI188"/>
      <c s="18" r="AJ188"/>
      <c s="18" r="AK188"/>
      <c s="300" r="AL188"/>
      <c s="63" r="AM188"/>
      <c s="48" r="AN188"/>
      <c s="232" r="AO188"/>
      <c s="319" r="AP188"/>
      <c s="67" r="AQ188"/>
      <c s="139" r="AR188"/>
      <c s="139" r="AS188"/>
      <c s="139" r="AT188"/>
      <c s="18" r="AU188"/>
    </row>
    <row r="189">
      <c s="139" r="A189"/>
      <c s="139" r="B189"/>
      <c s="300" r="C189"/>
      <c s="63" r="D189"/>
      <c s="48" r="E189"/>
      <c s="139" r="F189"/>
      <c s="291" r="G189"/>
      <c s="145" r="H189"/>
      <c s="8" r="I189"/>
      <c s="283" r="J189"/>
      <c s="283" r="K189"/>
      <c s="283" r="L189"/>
      <c s="283" r="M189"/>
      <c s="291" r="N189"/>
      <c s="283" r="O189"/>
      <c s="283" r="P189"/>
      <c s="283" r="Q189"/>
      <c s="283" r="R189"/>
      <c s="283" r="S189"/>
      <c s="171" r="T189"/>
      <c s="375" r="U189"/>
      <c s="139" r="V189"/>
      <c s="139" r="W189"/>
      <c s="139" r="X189"/>
      <c s="139" r="Y189"/>
      <c s="139" r="Z189"/>
      <c s="139" r="AA189"/>
      <c s="139" r="AB189"/>
      <c s="139" r="AC189"/>
      <c s="6" r="AD189"/>
      <c s="238" r="AE189"/>
      <c s="257" r="AF189"/>
      <c s="18" r="AG189"/>
      <c s="18" r="AH189"/>
      <c s="18" r="AI189"/>
      <c s="18" r="AJ189"/>
      <c s="18" r="AK189"/>
      <c s="300" r="AL189"/>
      <c s="63" r="AM189"/>
      <c s="48" r="AN189"/>
      <c s="232" r="AO189"/>
      <c s="319" r="AP189"/>
      <c s="67" r="AQ189"/>
      <c s="139" r="AR189"/>
      <c s="139" r="AS189"/>
      <c s="139" r="AT189"/>
      <c s="18" r="AU189"/>
    </row>
    <row r="190">
      <c s="139" r="A190"/>
      <c s="139" r="B190"/>
      <c s="300" r="C190"/>
      <c s="63" r="D190"/>
      <c s="48" r="E190"/>
      <c s="139" r="F190"/>
      <c s="291" r="G190"/>
      <c s="145" r="H190"/>
      <c s="8" r="I190"/>
      <c s="283" r="J190"/>
      <c s="283" r="K190"/>
      <c s="283" r="L190"/>
      <c s="283" r="M190"/>
      <c s="291" r="N190"/>
      <c s="283" r="O190"/>
      <c s="283" r="P190"/>
      <c s="283" r="Q190"/>
      <c s="283" r="R190"/>
      <c s="283" r="S190"/>
      <c s="171" r="T190"/>
      <c s="375" r="U190"/>
      <c s="139" r="V190"/>
      <c s="139" r="W190"/>
      <c s="139" r="X190"/>
      <c s="139" r="Y190"/>
      <c s="139" r="Z190"/>
      <c s="139" r="AA190"/>
      <c s="139" r="AB190"/>
      <c s="139" r="AC190"/>
      <c s="6" r="AD190"/>
      <c s="238" r="AE190"/>
      <c s="257" r="AF190"/>
      <c s="18" r="AG190"/>
      <c s="18" r="AH190"/>
      <c s="18" r="AI190"/>
      <c s="18" r="AJ190"/>
      <c s="18" r="AK190"/>
      <c s="300" r="AL190"/>
      <c s="63" r="AM190"/>
      <c s="48" r="AN190"/>
      <c s="232" r="AO190"/>
      <c s="319" r="AP190"/>
      <c s="67" r="AQ190"/>
      <c s="139" r="AR190"/>
      <c s="139" r="AS190"/>
      <c s="139" r="AT190"/>
      <c s="18" r="AU190"/>
    </row>
    <row r="191">
      <c s="139" r="A191"/>
      <c s="139" r="B191"/>
      <c s="300" r="C191"/>
      <c s="63" r="D191"/>
      <c s="48" r="E191"/>
      <c s="139" r="F191"/>
      <c s="291" r="G191"/>
      <c s="145" r="H191"/>
      <c s="8" r="I191"/>
      <c s="283" r="J191"/>
      <c s="283" r="K191"/>
      <c s="283" r="L191"/>
      <c s="283" r="M191"/>
      <c s="291" r="N191"/>
      <c s="283" r="O191"/>
      <c s="283" r="P191"/>
      <c s="283" r="Q191"/>
      <c s="283" r="R191"/>
      <c s="283" r="S191"/>
      <c s="171" r="T191"/>
      <c s="375" r="U191"/>
      <c s="139" r="V191"/>
      <c s="139" r="W191"/>
      <c s="139" r="X191"/>
      <c s="139" r="Y191"/>
      <c s="139" r="Z191"/>
      <c s="139" r="AA191"/>
      <c s="139" r="AB191"/>
      <c s="139" r="AC191"/>
      <c s="6" r="AD191"/>
      <c s="238" r="AE191"/>
      <c s="257" r="AF191"/>
      <c s="18" r="AG191"/>
      <c s="18" r="AH191"/>
      <c s="18" r="AI191"/>
      <c s="18" r="AJ191"/>
      <c s="18" r="AK191"/>
      <c s="300" r="AL191"/>
      <c s="63" r="AM191"/>
      <c s="48" r="AN191"/>
      <c s="232" r="AO191"/>
      <c s="319" r="AP191"/>
      <c s="67" r="AQ191"/>
      <c s="139" r="AR191"/>
      <c s="139" r="AS191"/>
      <c s="139" r="AT191"/>
      <c s="18" r="AU191"/>
    </row>
    <row r="192">
      <c s="139" r="A192"/>
      <c s="139" r="B192"/>
      <c s="300" r="C192"/>
      <c s="63" r="D192"/>
      <c s="48" r="E192"/>
      <c s="139" r="F192"/>
      <c s="291" r="G192"/>
      <c s="145" r="H192"/>
      <c s="8" r="I192"/>
      <c s="283" r="J192"/>
      <c s="283" r="K192"/>
      <c s="283" r="L192"/>
      <c s="283" r="M192"/>
      <c s="291" r="N192"/>
      <c s="283" r="O192"/>
      <c s="283" r="P192"/>
      <c s="283" r="Q192"/>
      <c s="283" r="R192"/>
      <c s="283" r="S192"/>
      <c s="171" r="T192"/>
      <c s="375" r="U192"/>
      <c s="139" r="V192"/>
      <c s="139" r="W192"/>
      <c s="139" r="X192"/>
      <c s="139" r="Y192"/>
      <c s="139" r="Z192"/>
      <c s="139" r="AA192"/>
      <c s="139" r="AB192"/>
      <c s="139" r="AC192"/>
      <c s="6" r="AD192"/>
      <c s="238" r="AE192"/>
      <c s="257" r="AF192"/>
      <c s="18" r="AG192"/>
      <c s="18" r="AH192"/>
      <c s="18" r="AI192"/>
      <c s="18" r="AJ192"/>
      <c s="18" r="AK192"/>
      <c s="300" r="AL192"/>
      <c s="63" r="AM192"/>
      <c s="48" r="AN192"/>
      <c s="232" r="AO192"/>
      <c s="319" r="AP192"/>
      <c s="67" r="AQ192"/>
      <c s="139" r="AR192"/>
      <c s="139" r="AS192"/>
      <c s="139" r="AT192"/>
      <c s="18" r="AU192"/>
    </row>
    <row r="193">
      <c s="139" r="A193"/>
      <c s="139" r="B193"/>
      <c s="300" r="C193"/>
      <c s="63" r="D193"/>
      <c s="48" r="E193"/>
      <c s="139" r="F193"/>
      <c s="291" r="G193"/>
      <c s="145" r="H193"/>
      <c s="8" r="I193"/>
      <c s="283" r="J193"/>
      <c s="283" r="K193"/>
      <c s="283" r="L193"/>
      <c s="283" r="M193"/>
      <c s="291" r="N193"/>
      <c s="283" r="O193"/>
      <c s="283" r="P193"/>
      <c s="283" r="Q193"/>
      <c s="283" r="R193"/>
      <c s="283" r="S193"/>
      <c s="171" r="T193"/>
      <c s="375" r="U193"/>
      <c s="139" r="V193"/>
      <c s="139" r="W193"/>
      <c s="139" r="X193"/>
      <c s="139" r="Y193"/>
      <c s="139" r="Z193"/>
      <c s="139" r="AA193"/>
      <c s="139" r="AB193"/>
      <c s="139" r="AC193"/>
      <c s="6" r="AD193"/>
      <c s="238" r="AE193"/>
      <c s="257" r="AF193"/>
      <c s="18" r="AG193"/>
      <c s="18" r="AH193"/>
      <c s="18" r="AI193"/>
      <c s="18" r="AJ193"/>
      <c s="18" r="AK193"/>
      <c s="300" r="AL193"/>
      <c s="63" r="AM193"/>
      <c s="48" r="AN193"/>
      <c s="232" r="AO193"/>
      <c s="319" r="AP193"/>
      <c s="67" r="AQ193"/>
      <c s="139" r="AR193"/>
      <c s="139" r="AS193"/>
      <c s="139" r="AT193"/>
      <c s="18" r="AU193"/>
    </row>
    <row r="194">
      <c s="139" r="A194"/>
      <c s="139" r="B194"/>
      <c s="300" r="C194"/>
      <c s="63" r="D194"/>
      <c s="48" r="E194"/>
      <c s="139" r="F194"/>
      <c s="291" r="G194"/>
      <c s="145" r="H194"/>
      <c s="8" r="I194"/>
      <c s="283" r="J194"/>
      <c s="283" r="K194"/>
      <c s="283" r="L194"/>
      <c s="283" r="M194"/>
      <c s="291" r="N194"/>
      <c s="283" r="O194"/>
      <c s="283" r="P194"/>
      <c s="283" r="Q194"/>
      <c s="283" r="R194"/>
      <c s="283" r="S194"/>
      <c s="171" r="T194"/>
      <c s="375" r="U194"/>
      <c s="139" r="V194"/>
      <c s="139" r="W194"/>
      <c s="139" r="X194"/>
      <c s="139" r="Y194"/>
      <c s="139" r="Z194"/>
      <c s="139" r="AA194"/>
      <c s="139" r="AB194"/>
      <c s="139" r="AC194"/>
      <c s="6" r="AD194"/>
      <c s="238" r="AE194"/>
      <c s="257" r="AF194"/>
      <c s="18" r="AG194"/>
      <c s="18" r="AH194"/>
      <c s="18" r="AI194"/>
      <c s="18" r="AJ194"/>
      <c s="18" r="AK194"/>
      <c s="300" r="AL194"/>
      <c s="63" r="AM194"/>
      <c s="48" r="AN194"/>
      <c s="232" r="AO194"/>
      <c s="319" r="AP194"/>
      <c s="67" r="AQ194"/>
      <c s="139" r="AR194"/>
      <c s="139" r="AS194"/>
      <c s="139" r="AT194"/>
      <c s="18" r="AU194"/>
    </row>
    <row r="195">
      <c s="139" r="A195"/>
      <c s="139" r="B195"/>
      <c s="300" r="C195"/>
      <c s="63" r="D195"/>
      <c s="48" r="E195"/>
      <c s="139" r="F195"/>
      <c s="291" r="G195"/>
      <c s="145" r="H195"/>
      <c s="8" r="I195"/>
      <c s="283" r="J195"/>
      <c s="283" r="K195"/>
      <c s="283" r="L195"/>
      <c s="283" r="M195"/>
      <c s="291" r="N195"/>
      <c s="283" r="O195"/>
      <c s="283" r="P195"/>
      <c s="283" r="Q195"/>
      <c s="283" r="R195"/>
      <c s="283" r="S195"/>
      <c s="171" r="T195"/>
      <c s="375" r="U195"/>
      <c s="139" r="V195"/>
      <c s="139" r="W195"/>
      <c s="139" r="X195"/>
      <c s="139" r="Y195"/>
      <c s="139" r="Z195"/>
      <c s="139" r="AA195"/>
      <c s="139" r="AB195"/>
      <c s="139" r="AC195"/>
      <c s="6" r="AD195"/>
      <c s="238" r="AE195"/>
      <c s="257" r="AF195"/>
      <c s="18" r="AG195"/>
      <c s="18" r="AH195"/>
      <c s="18" r="AI195"/>
      <c s="18" r="AJ195"/>
      <c s="18" r="AK195"/>
      <c s="300" r="AL195"/>
      <c s="63" r="AM195"/>
      <c s="48" r="AN195"/>
      <c s="232" r="AO195"/>
      <c s="319" r="AP195"/>
      <c s="67" r="AQ195"/>
      <c s="139" r="AR195"/>
      <c s="139" r="AS195"/>
      <c s="139" r="AT195"/>
      <c s="18" r="AU195"/>
    </row>
    <row r="196">
      <c s="139" r="A196"/>
      <c s="139" r="B196"/>
      <c s="300" r="C196"/>
      <c s="63" r="D196"/>
      <c s="48" r="E196"/>
      <c s="139" r="F196"/>
      <c s="291" r="G196"/>
      <c s="145" r="H196"/>
      <c s="8" r="I196"/>
      <c s="283" r="J196"/>
      <c s="283" r="K196"/>
      <c s="283" r="L196"/>
      <c s="283" r="M196"/>
      <c s="291" r="N196"/>
      <c s="283" r="O196"/>
      <c s="283" r="P196"/>
      <c s="283" r="Q196"/>
      <c s="283" r="R196"/>
      <c s="283" r="S196"/>
      <c s="171" r="T196"/>
      <c s="375" r="U196"/>
      <c s="139" r="V196"/>
      <c s="139" r="W196"/>
      <c s="139" r="X196"/>
      <c s="139" r="Y196"/>
      <c s="139" r="Z196"/>
      <c s="139" r="AA196"/>
      <c s="139" r="AB196"/>
      <c s="139" r="AC196"/>
      <c s="6" r="AD196"/>
      <c s="238" r="AE196"/>
      <c s="257" r="AF196"/>
      <c s="18" r="AG196"/>
      <c s="18" r="AH196"/>
      <c s="18" r="AI196"/>
      <c s="18" r="AJ196"/>
      <c s="18" r="AK196"/>
      <c s="300" r="AL196"/>
      <c s="63" r="AM196"/>
      <c s="48" r="AN196"/>
      <c s="232" r="AO196"/>
      <c s="319" r="AP196"/>
      <c s="67" r="AQ196"/>
      <c s="139" r="AR196"/>
      <c s="139" r="AS196"/>
      <c s="139" r="AT196"/>
      <c s="18" r="AU196"/>
    </row>
    <row r="197">
      <c s="139" r="A197"/>
      <c s="139" r="B197"/>
      <c s="300" r="C197"/>
      <c s="63" r="D197"/>
      <c s="48" r="E197"/>
      <c s="139" r="F197"/>
      <c s="291" r="G197"/>
      <c s="145" r="H197"/>
      <c s="8" r="I197"/>
      <c s="283" r="J197"/>
      <c s="283" r="K197"/>
      <c s="283" r="L197"/>
      <c s="283" r="M197"/>
      <c s="291" r="N197"/>
      <c s="283" r="O197"/>
      <c s="283" r="P197"/>
      <c s="283" r="Q197"/>
      <c s="283" r="R197"/>
      <c s="283" r="S197"/>
      <c s="171" r="T197"/>
      <c s="375" r="U197"/>
      <c s="139" r="V197"/>
      <c s="139" r="W197"/>
      <c s="139" r="X197"/>
      <c s="139" r="Y197"/>
      <c s="139" r="Z197"/>
      <c s="139" r="AA197"/>
      <c s="139" r="AB197"/>
      <c s="139" r="AC197"/>
      <c s="6" r="AD197"/>
      <c s="238" r="AE197"/>
      <c s="257" r="AF197"/>
      <c s="18" r="AG197"/>
      <c s="18" r="AH197"/>
      <c s="18" r="AI197"/>
      <c s="18" r="AJ197"/>
      <c s="18" r="AK197"/>
      <c s="300" r="AL197"/>
      <c s="63" r="AM197"/>
      <c s="48" r="AN197"/>
      <c s="232" r="AO197"/>
      <c s="319" r="AP197"/>
      <c s="67" r="AQ197"/>
      <c s="139" r="AR197"/>
      <c s="139" r="AS197"/>
      <c s="139" r="AT197"/>
      <c s="18" r="AU197"/>
    </row>
    <row r="198">
      <c s="139" r="A198"/>
      <c s="139" r="B198"/>
      <c s="300" r="C198"/>
      <c s="63" r="D198"/>
      <c s="48" r="E198"/>
      <c s="139" r="F198"/>
      <c s="291" r="G198"/>
      <c s="145" r="H198"/>
      <c s="8" r="I198"/>
      <c s="283" r="J198"/>
      <c s="283" r="K198"/>
      <c s="283" r="L198"/>
      <c s="283" r="M198"/>
      <c s="291" r="N198"/>
      <c s="283" r="O198"/>
      <c s="283" r="P198"/>
      <c s="283" r="Q198"/>
      <c s="283" r="R198"/>
      <c s="283" r="S198"/>
      <c s="171" r="T198"/>
      <c s="375" r="U198"/>
      <c s="139" r="V198"/>
      <c s="139" r="W198"/>
      <c s="139" r="X198"/>
      <c s="139" r="Y198"/>
      <c s="139" r="Z198"/>
      <c s="139" r="AA198"/>
      <c s="139" r="AB198"/>
      <c s="139" r="AC198"/>
      <c s="6" r="AD198"/>
      <c s="238" r="AE198"/>
      <c s="257" r="AF198"/>
      <c s="18" r="AG198"/>
      <c s="18" r="AH198"/>
      <c s="18" r="AI198"/>
      <c s="18" r="AJ198"/>
      <c s="18" r="AK198"/>
      <c s="300" r="AL198"/>
      <c s="63" r="AM198"/>
      <c s="48" r="AN198"/>
      <c s="232" r="AO198"/>
      <c s="319" r="AP198"/>
      <c s="67" r="AQ198"/>
      <c s="139" r="AR198"/>
      <c s="139" r="AS198"/>
      <c s="139" r="AT198"/>
      <c s="18" r="AU198"/>
    </row>
    <row r="199">
      <c s="139" r="A199"/>
      <c s="139" r="B199"/>
      <c s="300" r="C199"/>
      <c s="63" r="D199"/>
      <c s="48" r="E199"/>
      <c s="139" r="F199"/>
      <c s="291" r="G199"/>
      <c s="145" r="H199"/>
      <c s="8" r="I199"/>
      <c s="283" r="J199"/>
      <c s="283" r="K199"/>
      <c s="283" r="L199"/>
      <c s="283" r="M199"/>
      <c s="291" r="N199"/>
      <c s="283" r="O199"/>
      <c s="283" r="P199"/>
      <c s="283" r="Q199"/>
      <c s="283" r="R199"/>
      <c s="283" r="S199"/>
      <c s="171" r="T199"/>
      <c s="375" r="U199"/>
      <c s="139" r="V199"/>
      <c s="139" r="W199"/>
      <c s="139" r="X199"/>
      <c s="139" r="Y199"/>
      <c s="139" r="Z199"/>
      <c s="139" r="AA199"/>
      <c s="139" r="AB199"/>
      <c s="139" r="AC199"/>
      <c s="6" r="AD199"/>
      <c s="238" r="AE199"/>
      <c s="257" r="AF199"/>
      <c s="18" r="AG199"/>
      <c s="18" r="AH199"/>
      <c s="18" r="AI199"/>
      <c s="18" r="AJ199"/>
      <c s="18" r="AK199"/>
      <c s="300" r="AL199"/>
      <c s="63" r="AM199"/>
      <c s="48" r="AN199"/>
      <c s="232" r="AO199"/>
      <c s="319" r="AP199"/>
      <c s="67" r="AQ199"/>
      <c s="139" r="AR199"/>
      <c s="139" r="AS199"/>
      <c s="139" r="AT199"/>
      <c s="18" r="AU199"/>
    </row>
    <row r="200">
      <c s="139" r="A200"/>
      <c s="139" r="B200"/>
      <c s="300" r="C200"/>
      <c s="63" r="D200"/>
      <c s="48" r="E200"/>
      <c s="139" r="F200"/>
      <c s="291" r="G200"/>
      <c s="145" r="H200"/>
      <c s="8" r="I200"/>
      <c s="283" r="J200"/>
      <c s="283" r="K200"/>
      <c s="283" r="L200"/>
      <c s="283" r="M200"/>
      <c s="291" r="N200"/>
      <c s="283" r="O200"/>
      <c s="283" r="P200"/>
      <c s="283" r="Q200"/>
      <c s="283" r="R200"/>
      <c s="283" r="S200"/>
      <c s="171" r="T200"/>
      <c s="375" r="U200"/>
      <c s="139" r="V200"/>
      <c s="139" r="W200"/>
      <c s="139" r="X200"/>
      <c s="139" r="Y200"/>
      <c s="139" r="Z200"/>
      <c s="139" r="AA200"/>
      <c s="139" r="AB200"/>
      <c s="139" r="AC200"/>
      <c s="6" r="AD200"/>
      <c s="238" r="AE200"/>
      <c s="257" r="AF200"/>
      <c s="18" r="AG200"/>
      <c s="18" r="AH200"/>
      <c s="18" r="AI200"/>
      <c s="18" r="AJ200"/>
      <c s="18" r="AK200"/>
      <c s="300" r="AL200"/>
      <c s="63" r="AM200"/>
      <c s="48" r="AN200"/>
      <c s="232" r="AO200"/>
      <c s="319" r="AP200"/>
      <c s="67" r="AQ200"/>
      <c s="139" r="AR200"/>
      <c s="139" r="AS200"/>
      <c s="139" r="AT200"/>
      <c s="18" r="AU200"/>
    </row>
    <row r="201">
      <c s="139" r="A201"/>
      <c s="139" r="B201"/>
      <c s="300" r="C201"/>
      <c s="63" r="D201"/>
      <c s="48" r="E201"/>
      <c s="139" r="F201"/>
      <c s="291" r="G201"/>
      <c s="145" r="H201"/>
      <c s="8" r="I201"/>
      <c s="283" r="J201"/>
      <c s="283" r="K201"/>
      <c s="283" r="L201"/>
      <c s="283" r="M201"/>
      <c s="291" r="N201"/>
      <c s="283" r="O201"/>
      <c s="283" r="P201"/>
      <c s="283" r="Q201"/>
      <c s="283" r="R201"/>
      <c s="283" r="S201"/>
      <c s="171" r="T201"/>
      <c s="375" r="U201"/>
      <c s="139" r="V201"/>
      <c s="139" r="W201"/>
      <c s="139" r="X201"/>
      <c s="139" r="Y201"/>
      <c s="139" r="Z201"/>
      <c s="139" r="AA201"/>
      <c s="139" r="AB201"/>
      <c s="139" r="AC201"/>
      <c s="6" r="AD201"/>
      <c s="238" r="AE201"/>
      <c s="257" r="AF201"/>
      <c s="18" r="AG201"/>
      <c s="18" r="AH201"/>
      <c s="18" r="AI201"/>
      <c s="18" r="AJ201"/>
      <c s="18" r="AK201"/>
      <c s="300" r="AL201"/>
      <c s="63" r="AM201"/>
      <c s="48" r="AN201"/>
      <c s="232" r="AO201"/>
      <c s="319" r="AP201"/>
      <c s="67" r="AQ201"/>
      <c s="139" r="AR201"/>
      <c s="139" r="AS201"/>
      <c s="139" r="AT201"/>
      <c s="18" r="AU201"/>
    </row>
    <row r="202">
      <c s="139" r="A202"/>
      <c s="139" r="B202"/>
      <c s="300" r="C202"/>
      <c s="63" r="D202"/>
      <c s="48" r="E202"/>
      <c s="139" r="F202"/>
      <c s="291" r="G202"/>
      <c s="145" r="H202"/>
      <c s="8" r="I202"/>
      <c s="283" r="J202"/>
      <c s="283" r="K202"/>
      <c s="283" r="L202"/>
      <c s="283" r="M202"/>
      <c s="291" r="N202"/>
      <c s="283" r="O202"/>
      <c s="283" r="P202"/>
      <c s="283" r="Q202"/>
      <c s="283" r="R202"/>
      <c s="283" r="S202"/>
      <c s="171" r="T202"/>
      <c s="375" r="U202"/>
      <c s="139" r="V202"/>
      <c s="139" r="W202"/>
      <c s="139" r="X202"/>
      <c s="139" r="Y202"/>
      <c s="139" r="Z202"/>
      <c s="139" r="AA202"/>
      <c s="139" r="AB202"/>
      <c s="139" r="AC202"/>
      <c s="6" r="AD202"/>
      <c s="238" r="AE202"/>
      <c s="257" r="AF202"/>
      <c s="18" r="AG202"/>
      <c s="18" r="AH202"/>
      <c s="18" r="AI202"/>
      <c s="18" r="AJ202"/>
      <c s="18" r="AK202"/>
      <c s="300" r="AL202"/>
      <c s="63" r="AM202"/>
      <c s="48" r="AN202"/>
      <c s="232" r="AO202"/>
      <c s="319" r="AP202"/>
      <c s="67" r="AQ202"/>
      <c s="139" r="AR202"/>
      <c s="139" r="AS202"/>
      <c s="139" r="AT202"/>
      <c s="18" r="AU202"/>
    </row>
    <row r="203">
      <c s="139" r="A203"/>
      <c s="139" r="B203"/>
      <c s="300" r="C203"/>
      <c s="63" r="D203"/>
      <c s="48" r="E203"/>
      <c s="139" r="F203"/>
      <c s="291" r="G203"/>
      <c s="145" r="H203"/>
      <c s="8" r="I203"/>
      <c s="283" r="J203"/>
      <c s="283" r="K203"/>
      <c s="283" r="L203"/>
      <c s="283" r="M203"/>
      <c s="291" r="N203"/>
      <c s="283" r="O203"/>
      <c s="283" r="P203"/>
      <c s="283" r="Q203"/>
      <c s="283" r="R203"/>
      <c s="283" r="S203"/>
      <c s="171" r="T203"/>
      <c s="375" r="U203"/>
      <c s="139" r="V203"/>
      <c s="139" r="W203"/>
      <c s="139" r="X203"/>
      <c s="139" r="Y203"/>
      <c s="139" r="Z203"/>
      <c s="139" r="AA203"/>
      <c s="139" r="AB203"/>
      <c s="139" r="AC203"/>
      <c s="6" r="AD203"/>
      <c s="238" r="AE203"/>
      <c s="257" r="AF203"/>
      <c s="18" r="AG203"/>
      <c s="18" r="AH203"/>
      <c s="18" r="AI203"/>
      <c s="18" r="AJ203"/>
      <c s="18" r="AK203"/>
      <c s="300" r="AL203"/>
      <c s="63" r="AM203"/>
      <c s="48" r="AN203"/>
      <c s="232" r="AO203"/>
      <c s="319" r="AP203"/>
      <c s="67" r="AQ203"/>
      <c s="139" r="AR203"/>
      <c s="139" r="AS203"/>
      <c s="139" r="AT203"/>
      <c s="18" r="AU203"/>
    </row>
    <row r="204">
      <c s="139" r="A204"/>
      <c s="139" r="B204"/>
      <c s="300" r="C204"/>
      <c s="63" r="D204"/>
      <c s="48" r="E204"/>
      <c s="139" r="F204"/>
      <c s="291" r="G204"/>
      <c s="145" r="H204"/>
      <c s="8" r="I204"/>
      <c s="283" r="J204"/>
      <c s="283" r="K204"/>
      <c s="283" r="L204"/>
      <c s="283" r="M204"/>
      <c s="291" r="N204"/>
      <c s="283" r="O204"/>
      <c s="283" r="P204"/>
      <c s="283" r="Q204"/>
      <c s="283" r="R204"/>
      <c s="283" r="S204"/>
      <c s="171" r="T204"/>
      <c s="375" r="U204"/>
      <c s="139" r="V204"/>
      <c s="139" r="W204"/>
      <c s="139" r="X204"/>
      <c s="139" r="Y204"/>
      <c s="139" r="Z204"/>
      <c s="139" r="AA204"/>
      <c s="139" r="AB204"/>
      <c s="139" r="AC204"/>
      <c s="6" r="AD204"/>
      <c s="238" r="AE204"/>
      <c s="257" r="AF204"/>
      <c s="18" r="AG204"/>
      <c s="18" r="AH204"/>
      <c s="18" r="AI204"/>
      <c s="18" r="AJ204"/>
      <c s="18" r="AK204"/>
      <c s="300" r="AL204"/>
      <c s="63" r="AM204"/>
      <c s="48" r="AN204"/>
      <c s="232" r="AO204"/>
      <c s="319" r="AP204"/>
      <c s="67" r="AQ204"/>
      <c s="139" r="AR204"/>
      <c s="139" r="AS204"/>
      <c s="139" r="AT204"/>
      <c s="18" r="AU204"/>
    </row>
    <row r="205">
      <c s="139" r="A205"/>
      <c s="139" r="B205"/>
      <c s="300" r="C205"/>
      <c s="63" r="D205"/>
      <c s="48" r="E205"/>
      <c s="139" r="F205"/>
      <c s="291" r="G205"/>
      <c s="145" r="H205"/>
      <c s="8" r="I205"/>
      <c s="283" r="J205"/>
      <c s="283" r="K205"/>
      <c s="283" r="L205"/>
      <c s="283" r="M205"/>
      <c s="291" r="N205"/>
      <c s="283" r="O205"/>
      <c s="283" r="P205"/>
      <c s="283" r="Q205"/>
      <c s="283" r="R205"/>
      <c s="283" r="S205"/>
      <c s="171" r="T205"/>
      <c s="375" r="U205"/>
      <c s="139" r="V205"/>
      <c s="139" r="W205"/>
      <c s="139" r="X205"/>
      <c s="139" r="Y205"/>
      <c s="139" r="Z205"/>
      <c s="139" r="AA205"/>
      <c s="139" r="AB205"/>
      <c s="139" r="AC205"/>
      <c s="6" r="AD205"/>
      <c s="238" r="AE205"/>
      <c s="257" r="AF205"/>
      <c s="18" r="AG205"/>
      <c s="18" r="AH205"/>
      <c s="18" r="AI205"/>
      <c s="18" r="AJ205"/>
      <c s="18" r="AK205"/>
      <c s="300" r="AL205"/>
      <c s="63" r="AM205"/>
      <c s="48" r="AN205"/>
      <c s="232" r="AO205"/>
      <c s="319" r="AP205"/>
      <c s="67" r="AQ205"/>
      <c s="139" r="AR205"/>
      <c s="139" r="AS205"/>
      <c s="139" r="AT205"/>
      <c s="18" r="AU205"/>
    </row>
    <row r="206">
      <c s="139" r="A206"/>
      <c s="139" r="B206"/>
      <c s="300" r="C206"/>
      <c s="63" r="D206"/>
      <c s="48" r="E206"/>
      <c s="139" r="F206"/>
      <c s="291" r="G206"/>
      <c s="145" r="H206"/>
      <c s="8" r="I206"/>
      <c s="283" r="J206"/>
      <c s="283" r="K206"/>
      <c s="283" r="L206"/>
      <c s="283" r="M206"/>
      <c s="291" r="N206"/>
      <c s="283" r="O206"/>
      <c s="283" r="P206"/>
      <c s="283" r="Q206"/>
      <c s="283" r="R206"/>
      <c s="283" r="S206"/>
      <c s="171" r="T206"/>
      <c s="375" r="U206"/>
      <c s="139" r="V206"/>
      <c s="139" r="W206"/>
      <c s="139" r="X206"/>
      <c s="139" r="Y206"/>
      <c s="139" r="Z206"/>
      <c s="139" r="AA206"/>
      <c s="139" r="AB206"/>
      <c s="139" r="AC206"/>
      <c s="6" r="AD206"/>
      <c s="238" r="AE206"/>
      <c s="257" r="AF206"/>
      <c s="18" r="AG206"/>
      <c s="18" r="AH206"/>
      <c s="18" r="AI206"/>
      <c s="18" r="AJ206"/>
      <c s="18" r="AK206"/>
      <c s="300" r="AL206"/>
      <c s="63" r="AM206"/>
      <c s="48" r="AN206"/>
      <c s="232" r="AO206"/>
      <c s="319" r="AP206"/>
      <c s="67" r="AQ206"/>
      <c s="139" r="AR206"/>
      <c s="139" r="AS206"/>
      <c s="139" r="AT206"/>
      <c s="18" r="AU206"/>
    </row>
    <row r="207">
      <c s="139" r="A207"/>
      <c s="139" r="B207"/>
      <c s="300" r="C207"/>
      <c s="63" r="D207"/>
      <c s="48" r="E207"/>
      <c s="139" r="F207"/>
      <c s="291" r="G207"/>
      <c s="145" r="H207"/>
      <c s="8" r="I207"/>
      <c s="283" r="J207"/>
      <c s="283" r="K207"/>
      <c s="283" r="L207"/>
      <c s="283" r="M207"/>
      <c s="291" r="N207"/>
      <c s="283" r="O207"/>
      <c s="283" r="P207"/>
      <c s="283" r="Q207"/>
      <c s="283" r="R207"/>
      <c s="283" r="S207"/>
      <c s="171" r="T207"/>
      <c s="375" r="U207"/>
      <c s="139" r="V207"/>
      <c s="139" r="W207"/>
      <c s="139" r="X207"/>
      <c s="139" r="Y207"/>
      <c s="139" r="Z207"/>
      <c s="139" r="AA207"/>
      <c s="139" r="AB207"/>
      <c s="139" r="AC207"/>
      <c s="6" r="AD207"/>
      <c s="238" r="AE207"/>
      <c s="257" r="AF207"/>
      <c s="18" r="AG207"/>
      <c s="18" r="AH207"/>
      <c s="18" r="AI207"/>
      <c s="18" r="AJ207"/>
      <c s="18" r="AK207"/>
      <c s="300" r="AL207"/>
      <c s="63" r="AM207"/>
      <c s="48" r="AN207"/>
      <c s="232" r="AO207"/>
      <c s="319" r="AP207"/>
      <c s="67" r="AQ207"/>
      <c s="139" r="AR207"/>
      <c s="139" r="AS207"/>
      <c s="139" r="AT207"/>
      <c s="18" r="AU207"/>
    </row>
    <row r="208">
      <c s="139" r="A208"/>
      <c s="139" r="B208"/>
      <c s="300" r="C208"/>
      <c s="63" r="D208"/>
      <c s="48" r="E208"/>
      <c s="139" r="F208"/>
      <c s="291" r="G208"/>
      <c s="145" r="H208"/>
      <c s="8" r="I208"/>
      <c s="283" r="J208"/>
      <c s="283" r="K208"/>
      <c s="283" r="L208"/>
      <c s="283" r="M208"/>
      <c s="291" r="N208"/>
      <c s="283" r="O208"/>
      <c s="283" r="P208"/>
      <c s="283" r="Q208"/>
      <c s="283" r="R208"/>
      <c s="283" r="S208"/>
      <c s="171" r="T208"/>
      <c s="375" r="U208"/>
      <c s="139" r="V208"/>
      <c s="139" r="W208"/>
      <c s="139" r="X208"/>
      <c s="139" r="Y208"/>
      <c s="139" r="Z208"/>
      <c s="139" r="AA208"/>
      <c s="139" r="AB208"/>
      <c s="139" r="AC208"/>
      <c s="6" r="AD208"/>
      <c s="238" r="AE208"/>
      <c s="257" r="AF208"/>
      <c s="18" r="AG208"/>
      <c s="18" r="AH208"/>
      <c s="18" r="AI208"/>
      <c s="18" r="AJ208"/>
      <c s="18" r="AK208"/>
      <c s="300" r="AL208"/>
      <c s="63" r="AM208"/>
      <c s="48" r="AN208"/>
      <c s="232" r="AO208"/>
      <c s="319" r="AP208"/>
      <c s="67" r="AQ208"/>
      <c s="139" r="AR208"/>
      <c s="139" r="AS208"/>
      <c s="139" r="AT208"/>
      <c s="18" r="AU208"/>
    </row>
    <row r="209">
      <c s="139" r="A209"/>
      <c s="139" r="B209"/>
      <c s="300" r="C209"/>
      <c s="63" r="D209"/>
      <c s="48" r="E209"/>
      <c s="139" r="F209"/>
      <c s="291" r="G209"/>
      <c s="145" r="H209"/>
      <c s="8" r="I209"/>
      <c s="283" r="J209"/>
      <c s="283" r="K209"/>
      <c s="283" r="L209"/>
      <c s="283" r="M209"/>
      <c s="291" r="N209"/>
      <c s="283" r="O209"/>
      <c s="283" r="P209"/>
      <c s="283" r="Q209"/>
      <c s="283" r="R209"/>
      <c s="283" r="S209"/>
      <c s="171" r="T209"/>
      <c s="375" r="U209"/>
      <c s="139" r="V209"/>
      <c s="139" r="W209"/>
      <c s="139" r="X209"/>
      <c s="139" r="Y209"/>
      <c s="139" r="Z209"/>
      <c s="139" r="AA209"/>
      <c s="139" r="AB209"/>
      <c s="139" r="AC209"/>
      <c s="6" r="AD209"/>
      <c s="238" r="AE209"/>
      <c s="257" r="AF209"/>
      <c s="18" r="AG209"/>
      <c s="18" r="AH209"/>
      <c s="18" r="AI209"/>
      <c s="18" r="AJ209"/>
      <c s="18" r="AK209"/>
      <c s="300" r="AL209"/>
      <c s="63" r="AM209"/>
      <c s="48" r="AN209"/>
      <c s="232" r="AO209"/>
      <c s="319" r="AP209"/>
      <c s="67" r="AQ209"/>
      <c s="139" r="AR209"/>
      <c s="139" r="AS209"/>
      <c s="139" r="AT209"/>
      <c s="18" r="AU209"/>
    </row>
    <row r="210">
      <c s="139" r="A210"/>
      <c s="139" r="B210"/>
      <c s="300" r="C210"/>
      <c s="63" r="D210"/>
      <c s="48" r="E210"/>
      <c s="139" r="F210"/>
      <c s="291" r="G210"/>
      <c s="145" r="H210"/>
      <c s="8" r="I210"/>
      <c s="283" r="J210"/>
      <c s="283" r="K210"/>
      <c s="283" r="L210"/>
      <c s="283" r="M210"/>
      <c s="291" r="N210"/>
      <c s="283" r="O210"/>
      <c s="283" r="P210"/>
      <c s="283" r="Q210"/>
      <c s="283" r="R210"/>
      <c s="283" r="S210"/>
      <c s="171" r="T210"/>
      <c s="375" r="U210"/>
      <c s="139" r="V210"/>
      <c s="139" r="W210"/>
      <c s="139" r="X210"/>
      <c s="139" r="Y210"/>
      <c s="139" r="Z210"/>
      <c s="139" r="AA210"/>
      <c s="139" r="AB210"/>
      <c s="139" r="AC210"/>
      <c s="6" r="AD210"/>
      <c s="238" r="AE210"/>
      <c s="257" r="AF210"/>
      <c s="18" r="AG210"/>
      <c s="18" r="AH210"/>
      <c s="18" r="AI210"/>
      <c s="18" r="AJ210"/>
      <c s="18" r="AK210"/>
      <c s="300" r="AL210"/>
      <c s="63" r="AM210"/>
      <c s="48" r="AN210"/>
      <c s="232" r="AO210"/>
      <c s="319" r="AP210"/>
      <c s="67" r="AQ210"/>
      <c s="139" r="AR210"/>
      <c s="139" r="AS210"/>
      <c s="139" r="AT210"/>
      <c s="18" r="AU210"/>
    </row>
    <row r="211">
      <c s="139" r="A211"/>
      <c s="139" r="B211"/>
      <c s="300" r="C211"/>
      <c s="63" r="D211"/>
      <c s="48" r="E211"/>
      <c s="139" r="F211"/>
      <c s="291" r="G211"/>
      <c s="145" r="H211"/>
      <c s="8" r="I211"/>
      <c s="283" r="J211"/>
      <c s="283" r="K211"/>
      <c s="283" r="L211"/>
      <c s="283" r="M211"/>
      <c s="291" r="N211"/>
      <c s="283" r="O211"/>
      <c s="283" r="P211"/>
      <c s="283" r="Q211"/>
      <c s="283" r="R211"/>
      <c s="283" r="S211"/>
      <c s="171" r="T211"/>
      <c s="375" r="U211"/>
      <c s="139" r="V211"/>
      <c s="139" r="W211"/>
      <c s="139" r="X211"/>
      <c s="139" r="Y211"/>
      <c s="139" r="Z211"/>
      <c s="139" r="AA211"/>
      <c s="139" r="AB211"/>
      <c s="139" r="AC211"/>
      <c s="6" r="AD211"/>
      <c s="238" r="AE211"/>
      <c s="257" r="AF211"/>
      <c s="18" r="AG211"/>
      <c s="18" r="AH211"/>
      <c s="18" r="AI211"/>
      <c s="18" r="AJ211"/>
      <c s="18" r="AK211"/>
      <c s="300" r="AL211"/>
      <c s="63" r="AM211"/>
      <c s="48" r="AN211"/>
      <c s="232" r="AO211"/>
      <c s="319" r="AP211"/>
      <c s="67" r="AQ211"/>
      <c s="139" r="AR211"/>
      <c s="139" r="AS211"/>
      <c s="139" r="AT211"/>
      <c s="18" r="AU211"/>
    </row>
    <row r="212">
      <c s="139" r="A212"/>
      <c s="139" r="B212"/>
      <c s="300" r="C212"/>
      <c s="63" r="D212"/>
      <c s="48" r="E212"/>
      <c s="139" r="F212"/>
      <c s="291" r="G212"/>
      <c s="145" r="H212"/>
      <c s="8" r="I212"/>
      <c s="283" r="J212"/>
      <c s="283" r="K212"/>
      <c s="283" r="L212"/>
      <c s="283" r="M212"/>
      <c s="291" r="N212"/>
      <c s="283" r="O212"/>
      <c s="283" r="P212"/>
      <c s="283" r="Q212"/>
      <c s="283" r="R212"/>
      <c s="283" r="S212"/>
      <c s="171" r="T212"/>
      <c s="375" r="U212"/>
      <c s="139" r="V212"/>
      <c s="139" r="W212"/>
      <c s="139" r="X212"/>
      <c s="139" r="Y212"/>
      <c s="139" r="Z212"/>
      <c s="139" r="AA212"/>
      <c s="139" r="AB212"/>
      <c s="139" r="AC212"/>
      <c s="6" r="AD212"/>
      <c s="238" r="AE212"/>
      <c s="257" r="AF212"/>
      <c s="18" r="AG212"/>
      <c s="18" r="AH212"/>
      <c s="18" r="AI212"/>
      <c s="18" r="AJ212"/>
      <c s="18" r="AK212"/>
      <c s="300" r="AL212"/>
      <c s="63" r="AM212"/>
      <c s="48" r="AN212"/>
      <c s="232" r="AO212"/>
      <c s="319" r="AP212"/>
      <c s="67" r="AQ212"/>
      <c s="139" r="AR212"/>
      <c s="139" r="AS212"/>
      <c s="139" r="AT212"/>
      <c s="18" r="AU212"/>
    </row>
    <row r="213">
      <c s="139" r="A213"/>
      <c s="139" r="B213"/>
      <c s="300" r="C213"/>
      <c s="63" r="D213"/>
      <c s="48" r="E213"/>
      <c s="139" r="F213"/>
      <c s="291" r="G213"/>
      <c s="145" r="H213"/>
      <c s="8" r="I213"/>
      <c s="283" r="J213"/>
      <c s="283" r="K213"/>
      <c s="283" r="L213"/>
      <c s="283" r="M213"/>
      <c s="291" r="N213"/>
      <c s="283" r="O213"/>
      <c s="283" r="P213"/>
      <c s="283" r="Q213"/>
      <c s="283" r="R213"/>
      <c s="283" r="S213"/>
      <c s="171" r="T213"/>
      <c s="375" r="U213"/>
      <c s="139" r="V213"/>
      <c s="139" r="W213"/>
      <c s="139" r="X213"/>
      <c s="139" r="Y213"/>
      <c s="139" r="Z213"/>
      <c s="139" r="AA213"/>
      <c s="139" r="AB213"/>
      <c s="139" r="AC213"/>
      <c s="6" r="AD213"/>
      <c s="238" r="AE213"/>
      <c s="257" r="AF213"/>
      <c s="18" r="AG213"/>
      <c s="18" r="AH213"/>
      <c s="18" r="AI213"/>
      <c s="18" r="AJ213"/>
      <c s="18" r="AK213"/>
      <c s="300" r="AL213"/>
      <c s="63" r="AM213"/>
      <c s="48" r="AN213"/>
      <c s="232" r="AO213"/>
      <c s="319" r="AP213"/>
      <c s="67" r="AQ213"/>
      <c s="139" r="AR213"/>
      <c s="139" r="AS213"/>
      <c s="139" r="AT213"/>
      <c s="18" r="AU213"/>
    </row>
    <row r="214">
      <c s="139" r="A214"/>
      <c s="139" r="B214"/>
      <c s="300" r="C214"/>
      <c s="63" r="D214"/>
      <c s="48" r="E214"/>
      <c s="139" r="F214"/>
      <c s="291" r="G214"/>
      <c s="145" r="H214"/>
      <c s="8" r="I214"/>
      <c s="283" r="J214"/>
      <c s="283" r="K214"/>
      <c s="283" r="L214"/>
      <c s="283" r="M214"/>
      <c s="291" r="N214"/>
      <c s="283" r="O214"/>
      <c s="283" r="P214"/>
      <c s="283" r="Q214"/>
      <c s="283" r="R214"/>
      <c s="283" r="S214"/>
      <c s="171" r="T214"/>
      <c s="375" r="U214"/>
      <c s="139" r="V214"/>
      <c s="139" r="W214"/>
      <c s="139" r="X214"/>
      <c s="139" r="Y214"/>
      <c s="139" r="Z214"/>
      <c s="139" r="AA214"/>
      <c s="139" r="AB214"/>
      <c s="139" r="AC214"/>
      <c s="6" r="AD214"/>
      <c s="238" r="AE214"/>
      <c s="257" r="AF214"/>
      <c s="18" r="AG214"/>
      <c s="18" r="AH214"/>
      <c s="18" r="AI214"/>
      <c s="18" r="AJ214"/>
      <c s="18" r="AK214"/>
      <c s="300" r="AL214"/>
      <c s="63" r="AM214"/>
      <c s="48" r="AN214"/>
      <c s="232" r="AO214"/>
      <c s="319" r="AP214"/>
      <c s="67" r="AQ214"/>
      <c s="139" r="AR214"/>
      <c s="139" r="AS214"/>
      <c s="139" r="AT214"/>
      <c s="18" r="AU214"/>
    </row>
    <row r="215">
      <c s="139" r="A215"/>
      <c s="139" r="B215"/>
      <c s="300" r="C215"/>
      <c s="63" r="D215"/>
      <c s="48" r="E215"/>
      <c s="139" r="F215"/>
      <c s="291" r="G215"/>
      <c s="145" r="H215"/>
      <c s="8" r="I215"/>
      <c s="283" r="J215"/>
      <c s="283" r="K215"/>
      <c s="283" r="L215"/>
      <c s="283" r="M215"/>
      <c s="291" r="N215"/>
      <c s="283" r="O215"/>
      <c s="283" r="P215"/>
      <c s="283" r="Q215"/>
      <c s="283" r="R215"/>
      <c s="283" r="S215"/>
      <c s="171" r="T215"/>
      <c s="375" r="U215"/>
      <c s="139" r="V215"/>
      <c s="139" r="W215"/>
      <c s="139" r="X215"/>
      <c s="139" r="Y215"/>
      <c s="139" r="Z215"/>
      <c s="139" r="AA215"/>
      <c s="139" r="AB215"/>
      <c s="139" r="AC215"/>
      <c s="6" r="AD215"/>
      <c s="238" r="AE215"/>
      <c s="257" r="AF215"/>
      <c s="18" r="AG215"/>
      <c s="18" r="AH215"/>
      <c s="18" r="AI215"/>
      <c s="18" r="AJ215"/>
      <c s="18" r="AK215"/>
      <c s="300" r="AL215"/>
      <c s="63" r="AM215"/>
      <c s="48" r="AN215"/>
      <c s="232" r="AO215"/>
      <c s="319" r="AP215"/>
      <c s="67" r="AQ215"/>
      <c s="139" r="AR215"/>
      <c s="139" r="AS215"/>
      <c s="139" r="AT215"/>
      <c s="18" r="AU215"/>
    </row>
    <row r="216">
      <c s="139" r="A216"/>
      <c s="139" r="B216"/>
      <c s="300" r="C216"/>
      <c s="63" r="D216"/>
      <c s="48" r="E216"/>
      <c s="139" r="F216"/>
      <c s="291" r="G216"/>
      <c s="145" r="H216"/>
      <c s="8" r="I216"/>
      <c s="283" r="J216"/>
      <c s="283" r="K216"/>
      <c s="283" r="L216"/>
      <c s="283" r="M216"/>
      <c s="291" r="N216"/>
      <c s="283" r="O216"/>
      <c s="283" r="P216"/>
      <c s="283" r="Q216"/>
      <c s="283" r="R216"/>
      <c s="283" r="S216"/>
      <c s="171" r="T216"/>
      <c s="375" r="U216"/>
      <c s="139" r="V216"/>
      <c s="139" r="W216"/>
      <c s="139" r="X216"/>
      <c s="139" r="Y216"/>
      <c s="139" r="Z216"/>
      <c s="139" r="AA216"/>
      <c s="139" r="AB216"/>
      <c s="139" r="AC216"/>
      <c s="6" r="AD216"/>
      <c s="238" r="AE216"/>
      <c s="257" r="AF216"/>
      <c s="18" r="AG216"/>
      <c s="18" r="AH216"/>
      <c s="18" r="AI216"/>
      <c s="18" r="AJ216"/>
      <c s="18" r="AK216"/>
      <c s="300" r="AL216"/>
      <c s="63" r="AM216"/>
      <c s="48" r="AN216"/>
      <c s="232" r="AO216"/>
      <c s="319" r="AP216"/>
      <c s="67" r="AQ216"/>
      <c s="139" r="AR216"/>
      <c s="139" r="AS216"/>
      <c s="139" r="AT216"/>
      <c s="18" r="AU216"/>
    </row>
    <row r="217">
      <c s="139" r="A217"/>
      <c s="139" r="B217"/>
      <c s="300" r="C217"/>
      <c s="63" r="D217"/>
      <c s="48" r="E217"/>
      <c s="139" r="F217"/>
      <c s="291" r="G217"/>
      <c s="145" r="H217"/>
      <c s="8" r="I217"/>
      <c s="283" r="J217"/>
      <c s="283" r="K217"/>
      <c s="283" r="L217"/>
      <c s="283" r="M217"/>
      <c s="291" r="N217"/>
      <c s="283" r="O217"/>
      <c s="283" r="P217"/>
      <c s="283" r="Q217"/>
      <c s="283" r="R217"/>
      <c s="283" r="S217"/>
      <c s="171" r="T217"/>
      <c s="375" r="U217"/>
      <c s="139" r="V217"/>
      <c s="139" r="W217"/>
      <c s="139" r="X217"/>
      <c s="139" r="Y217"/>
      <c s="139" r="Z217"/>
      <c s="139" r="AA217"/>
      <c s="139" r="AB217"/>
      <c s="139" r="AC217"/>
      <c s="6" r="AD217"/>
      <c s="238" r="AE217"/>
      <c s="257" r="AF217"/>
      <c s="18" r="AG217"/>
      <c s="18" r="AH217"/>
      <c s="18" r="AI217"/>
      <c s="18" r="AJ217"/>
      <c s="18" r="AK217"/>
      <c s="300" r="AL217"/>
      <c s="63" r="AM217"/>
      <c s="48" r="AN217"/>
      <c s="232" r="AO217"/>
      <c s="319" r="AP217"/>
      <c s="67" r="AQ217"/>
      <c s="139" r="AR217"/>
      <c s="139" r="AS217"/>
      <c s="139" r="AT217"/>
      <c s="18" r="AU217"/>
    </row>
    <row r="218">
      <c s="139" r="A218"/>
      <c s="139" r="B218"/>
      <c s="300" r="C218"/>
      <c s="63" r="D218"/>
      <c s="48" r="E218"/>
      <c s="139" r="F218"/>
      <c s="291" r="G218"/>
      <c s="145" r="H218"/>
      <c s="8" r="I218"/>
      <c s="283" r="J218"/>
      <c s="283" r="K218"/>
      <c s="283" r="L218"/>
      <c s="283" r="M218"/>
      <c s="291" r="N218"/>
      <c s="283" r="O218"/>
      <c s="283" r="P218"/>
      <c s="283" r="Q218"/>
      <c s="283" r="R218"/>
      <c s="283" r="S218"/>
      <c s="171" r="T218"/>
      <c s="375" r="U218"/>
      <c s="139" r="V218"/>
      <c s="139" r="W218"/>
      <c s="139" r="X218"/>
      <c s="139" r="Y218"/>
      <c s="139" r="Z218"/>
      <c s="139" r="AA218"/>
      <c s="139" r="AB218"/>
      <c s="139" r="AC218"/>
      <c s="6" r="AD218"/>
      <c s="238" r="AE218"/>
      <c s="257" r="AF218"/>
      <c s="18" r="AG218"/>
      <c s="18" r="AH218"/>
      <c s="18" r="AI218"/>
      <c s="18" r="AJ218"/>
      <c s="18" r="AK218"/>
      <c s="300" r="AL218"/>
      <c s="63" r="AM218"/>
      <c s="48" r="AN218"/>
      <c s="232" r="AO218"/>
      <c s="319" r="AP218"/>
      <c s="67" r="AQ218"/>
      <c s="139" r="AR218"/>
      <c s="139" r="AS218"/>
      <c s="139" r="AT218"/>
      <c s="18" r="AU218"/>
    </row>
    <row r="219">
      <c s="139" r="A219"/>
      <c s="139" r="B219"/>
      <c s="300" r="C219"/>
      <c s="63" r="D219"/>
      <c s="48" r="E219"/>
      <c s="139" r="F219"/>
      <c s="291" r="G219"/>
      <c s="145" r="H219"/>
      <c s="8" r="I219"/>
      <c s="283" r="J219"/>
      <c s="283" r="K219"/>
      <c s="283" r="L219"/>
      <c s="283" r="M219"/>
      <c s="291" r="N219"/>
      <c s="283" r="O219"/>
      <c s="283" r="P219"/>
      <c s="283" r="Q219"/>
      <c s="283" r="R219"/>
      <c s="283" r="S219"/>
      <c s="171" r="T219"/>
      <c s="375" r="U219"/>
      <c s="139" r="V219"/>
      <c s="139" r="W219"/>
      <c s="139" r="X219"/>
      <c s="139" r="Y219"/>
      <c s="139" r="Z219"/>
      <c s="139" r="AA219"/>
      <c s="139" r="AB219"/>
      <c s="139" r="AC219"/>
      <c s="6" r="AD219"/>
      <c s="238" r="AE219"/>
      <c s="257" r="AF219"/>
      <c s="18" r="AG219"/>
      <c s="18" r="AH219"/>
      <c s="18" r="AI219"/>
      <c s="18" r="AJ219"/>
      <c s="18" r="AK219"/>
      <c s="300" r="AL219"/>
      <c s="63" r="AM219"/>
      <c s="48" r="AN219"/>
      <c s="232" r="AO219"/>
      <c s="319" r="AP219"/>
      <c s="67" r="AQ219"/>
      <c s="139" r="AR219"/>
      <c s="139" r="AS219"/>
      <c s="139" r="AT219"/>
      <c s="18" r="AU219"/>
    </row>
  </sheetData>
  <mergeCells count="21">
    <mergeCell ref="G1:H1"/>
    <mergeCell ref="I1:T1"/>
    <mergeCell ref="AF1:AL1"/>
    <mergeCell ref="AM1:AP1"/>
    <mergeCell ref="A6:C6"/>
    <mergeCell ref="AF6:AK6"/>
    <mergeCell ref="AM6:AP6"/>
    <mergeCell ref="A64:C64"/>
    <mergeCell ref="AC66:AC74"/>
    <mergeCell ref="AD66:AD74"/>
    <mergeCell ref="AE66:AE74"/>
    <mergeCell ref="AS66:AT74"/>
    <mergeCell ref="A76:C76"/>
    <mergeCell ref="AC78:AC91"/>
    <mergeCell ref="AD78:AD91"/>
    <mergeCell ref="AE78:AE91"/>
    <mergeCell ref="AS78:AT91"/>
    <mergeCell ref="A93:C93"/>
    <mergeCell ref="A100:C100"/>
    <mergeCell ref="A151:C151"/>
    <mergeCell ref="A157:C157"/>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5.14"/>
    <col min="2" customWidth="1" max="2" width="7.71"/>
    <col min="3" customWidth="1" max="3" width="8.29"/>
    <col min="4" customWidth="1" max="4" width="11.0"/>
    <col min="5" customWidth="1" max="5" width="11.14"/>
    <col min="6" customWidth="1" max="6" width="11.29"/>
    <col min="7" customWidth="1" max="7" width="9.71"/>
    <col min="8" customWidth="1" max="8" width="10.86"/>
    <col min="9" customWidth="1" max="9" width="13.71"/>
  </cols>
  <sheetData>
    <row r="1">
      <c t="s" s="82" r="A1">
        <v>790</v>
      </c>
      <c t="s" s="82" r="B1">
        <v>4387</v>
      </c>
      <c t="s" s="82" r="C1">
        <v>4388</v>
      </c>
      <c t="s" s="82" r="D1">
        <v>4389</v>
      </c>
      <c t="s" s="82" r="E1">
        <v>4390</v>
      </c>
      <c t="s" s="82" r="F1">
        <v>4391</v>
      </c>
      <c t="s" s="82" r="G1">
        <v>4392</v>
      </c>
      <c t="s" s="82" r="H1">
        <v>4393</v>
      </c>
      <c t="s" s="82" r="I1">
        <v>4394</v>
      </c>
      <c s="82" r="J1"/>
      <c s="82" r="K1"/>
      <c s="82" r="L1"/>
      <c s="82" r="M1"/>
      <c s="82" r="N1"/>
      <c s="82" r="O1"/>
      <c s="82" r="P1"/>
      <c s="82" r="Q1"/>
      <c s="82" r="R1"/>
      <c s="82" r="S1"/>
      <c s="82" r="T1"/>
    </row>
    <row r="2">
      <c s="139" r="B2"/>
      <c s="139" r="C2"/>
      <c s="139" r="D2"/>
      <c s="139" r="E2"/>
      <c s="139" r="F2"/>
      <c s="139" r="G2"/>
      <c s="89" r="H2"/>
      <c s="139" r="I2"/>
    </row>
    <row r="3">
      <c t="s" r="A3">
        <v>4395</v>
      </c>
      <c s="18" r="B3"/>
      <c s="18" r="C3"/>
      <c s="18" r="E3"/>
      <c s="18" r="F3"/>
      <c s="18" r="G3"/>
      <c s="248" r="H3"/>
      <c s="139" r="I3"/>
    </row>
    <row r="4">
      <c s="18" r="B4"/>
      <c s="18" r="C4"/>
      <c s="18" r="E4"/>
      <c s="18" r="F4"/>
      <c s="18" r="G4"/>
      <c s="248" r="H4"/>
      <c s="139" r="I4"/>
    </row>
    <row r="5">
      <c t="s" s="257" r="A5">
        <v>1627</v>
      </c>
      <c s="290" r="B5">
        <v>0</v>
      </c>
      <c s="290" r="C5">
        <v>8</v>
      </c>
      <c s="182" r="D5">
        <v>0.15</v>
      </c>
      <c s="248" r="E5">
        <v>0.25</v>
      </c>
      <c s="71" r="F5"/>
      <c s="169" r="G5">
        <v>0.00233</v>
      </c>
      <c s="361" r="H5">
        <f>150*G5</f>
        <v>0.3495</v>
      </c>
      <c t="s" s="139" r="I5">
        <v>788</v>
      </c>
    </row>
    <row r="6">
      <c t="s" s="257" r="A6">
        <v>1628</v>
      </c>
      <c s="290" r="B6">
        <v>0</v>
      </c>
      <c s="290" r="C6">
        <v>8</v>
      </c>
      <c s="182" r="D6">
        <v>0.15</v>
      </c>
      <c s="248" r="E6">
        <v>0.25</v>
      </c>
      <c s="71" r="F6"/>
      <c s="169" r="G6">
        <v>0.00233</v>
      </c>
      <c s="361" r="H6">
        <f>150*G6</f>
        <v>0.3495</v>
      </c>
      <c t="s" s="139" r="I6">
        <v>788</v>
      </c>
    </row>
    <row r="7">
      <c t="s" s="257" r="A7">
        <v>1629</v>
      </c>
      <c s="290" r="B7">
        <v>0</v>
      </c>
      <c s="290" r="C7">
        <v>8</v>
      </c>
      <c s="182" r="D7">
        <v>0.15</v>
      </c>
      <c s="248" r="E7">
        <v>0.25</v>
      </c>
      <c s="71" r="F7"/>
      <c s="169" r="G7">
        <v>0.00233</v>
      </c>
      <c s="361" r="H7">
        <f>150*G7</f>
        <v>0.3495</v>
      </c>
      <c t="s" s="139" r="I7">
        <v>788</v>
      </c>
    </row>
    <row r="8">
      <c t="s" r="A8">
        <v>1589</v>
      </c>
      <c s="290" r="B8">
        <v>-220</v>
      </c>
      <c s="290" r="C8">
        <v>220</v>
      </c>
      <c s="71" r="D8">
        <v>2</v>
      </c>
      <c s="361" r="E8">
        <v>2</v>
      </c>
      <c s="71" r="F8"/>
      <c s="169" r="G8">
        <v>0.027</v>
      </c>
      <c s="361" r="H8">
        <f>150*G8</f>
        <v>4.05</v>
      </c>
      <c t="s" s="139" r="I8">
        <v>788</v>
      </c>
    </row>
    <row r="9">
      <c t="s" r="A9">
        <v>1591</v>
      </c>
      <c s="290" r="B9">
        <v>0</v>
      </c>
      <c s="290" r="C9">
        <v>220</v>
      </c>
      <c s="71" r="D9">
        <v>2.1</v>
      </c>
      <c s="361" r="E9">
        <v>2</v>
      </c>
      <c s="71" r="F9"/>
      <c s="169" r="G9">
        <v>0.03</v>
      </c>
      <c s="361" r="H9">
        <f>150*G9</f>
        <v>4.5</v>
      </c>
      <c t="s" s="139" r="I9">
        <v>788</v>
      </c>
    </row>
    <row r="10">
      <c t="s" r="A10">
        <v>1626</v>
      </c>
      <c s="290" r="B10">
        <v>0</v>
      </c>
      <c s="290" r="C10">
        <v>250</v>
      </c>
      <c s="71" r="D10">
        <v>6.9</v>
      </c>
      <c s="361" r="E10">
        <v>7</v>
      </c>
      <c s="71" r="F10"/>
      <c s="169" r="G10">
        <v>0.06</v>
      </c>
      <c s="361" r="H10">
        <f>150*G10</f>
        <v>9</v>
      </c>
      <c t="s" s="139" r="I10">
        <v>788</v>
      </c>
    </row>
    <row r="11">
      <c t="s" r="A11">
        <v>2253</v>
      </c>
      <c s="290" r="B11">
        <v>0</v>
      </c>
      <c s="290" r="C11">
        <v>90</v>
      </c>
      <c s="85" r="D11">
        <v>2.2</v>
      </c>
      <c s="361" r="E11"/>
      <c s="85" r="F11"/>
      <c s="169" r="G11">
        <v>0.03</v>
      </c>
      <c s="361" r="H11">
        <f>150*G11</f>
        <v>4.5</v>
      </c>
      <c t="s" s="139" r="I11">
        <v>788</v>
      </c>
      <c s="139" r="J11"/>
    </row>
    <row r="12">
      <c t="s" r="A12">
        <v>2254</v>
      </c>
      <c s="290" r="B12">
        <v>0</v>
      </c>
      <c s="290" r="C12">
        <v>90</v>
      </c>
      <c s="85" r="D12">
        <v>2.2</v>
      </c>
      <c s="361" r="E12"/>
      <c s="85" r="F12"/>
      <c s="169" r="G12">
        <v>0.03</v>
      </c>
      <c s="361" r="H12">
        <f>150*G12</f>
        <v>4.5</v>
      </c>
      <c t="s" s="139" r="I12">
        <v>788</v>
      </c>
      <c s="139" r="J12"/>
    </row>
    <row r="13">
      <c t="s" r="A13">
        <v>2255</v>
      </c>
      <c s="290" r="B13">
        <v>0</v>
      </c>
      <c s="290" r="C13">
        <v>90</v>
      </c>
      <c s="85" r="D13">
        <v>2.2</v>
      </c>
      <c s="361" r="E13"/>
      <c s="85" r="F13"/>
      <c s="169" r="G13">
        <v>0.03</v>
      </c>
      <c s="361" r="H13">
        <f>150*G13</f>
        <v>4.5</v>
      </c>
      <c t="s" s="139" r="I13">
        <v>788</v>
      </c>
      <c s="139" r="J13"/>
    </row>
    <row r="14">
      <c t="s" r="A14">
        <v>2293</v>
      </c>
      <c s="290" r="B14">
        <v>0</v>
      </c>
      <c s="290" r="C14">
        <v>90</v>
      </c>
      <c s="85" r="D14">
        <v>4.2</v>
      </c>
      <c s="361" r="E14"/>
      <c s="85" r="F14"/>
      <c s="169" r="G14">
        <v>0.03</v>
      </c>
      <c s="361" r="H14">
        <f>150*G14</f>
        <v>4.5</v>
      </c>
      <c t="s" s="139" r="I14">
        <v>788</v>
      </c>
      <c s="139" r="J14"/>
    </row>
    <row r="15">
      <c t="s" r="A15">
        <v>2294</v>
      </c>
      <c s="290" r="B15">
        <v>0</v>
      </c>
      <c s="290" r="C15">
        <v>110</v>
      </c>
      <c s="85" r="D15">
        <v>4.2</v>
      </c>
      <c s="361" r="E15"/>
      <c s="85" r="F15"/>
      <c s="169" r="G15">
        <v>0.03</v>
      </c>
      <c s="361" r="H15">
        <f>150*G15</f>
        <v>4.5</v>
      </c>
      <c t="s" s="139" r="I15">
        <v>788</v>
      </c>
      <c s="139" r="J15"/>
    </row>
    <row r="16">
      <c t="s" r="A16">
        <v>2295</v>
      </c>
      <c s="290" r="B16">
        <v>0</v>
      </c>
      <c s="290" r="C16">
        <v>110</v>
      </c>
      <c s="85" r="D16">
        <v>4.2</v>
      </c>
      <c s="361" r="E16"/>
      <c s="85" r="F16"/>
      <c s="169" r="G16">
        <v>0.03</v>
      </c>
      <c s="361" r="H16">
        <f>150*G16</f>
        <v>4.5</v>
      </c>
      <c t="s" s="139" r="I16">
        <v>788</v>
      </c>
      <c s="139" r="J16"/>
    </row>
    <row r="17">
      <c t="s" r="A17">
        <v>2314</v>
      </c>
      <c s="290" r="B17">
        <v>0</v>
      </c>
      <c s="290" r="C17">
        <v>90</v>
      </c>
      <c s="85" r="D17">
        <v>4.2</v>
      </c>
      <c s="361" r="E17"/>
      <c s="85" r="F17"/>
      <c s="169" r="G17">
        <v>0.03</v>
      </c>
      <c s="361" r="H17">
        <f>150*G17</f>
        <v>4.5</v>
      </c>
      <c t="s" s="139" r="I17">
        <v>788</v>
      </c>
      <c s="139" r="J17"/>
    </row>
    <row r="18">
      <c t="s" r="A18">
        <v>2315</v>
      </c>
      <c s="290" r="B18">
        <v>0</v>
      </c>
      <c s="290" r="C18">
        <v>90</v>
      </c>
      <c s="85" r="D18">
        <v>4.2</v>
      </c>
      <c s="361" r="E18"/>
      <c s="85" r="F18"/>
      <c s="169" r="G18">
        <v>0.03</v>
      </c>
      <c s="361" r="H18">
        <f>150*G18</f>
        <v>4.5</v>
      </c>
      <c t="s" s="139" r="I18">
        <v>788</v>
      </c>
    </row>
    <row r="19">
      <c t="s" r="A19">
        <v>2316</v>
      </c>
      <c s="290" r="B19">
        <v>0</v>
      </c>
      <c s="290" r="C19">
        <v>90</v>
      </c>
      <c s="85" r="D19">
        <v>4.2</v>
      </c>
      <c s="361" r="E19"/>
      <c s="85" r="F19"/>
      <c s="169" r="G19">
        <v>0.03</v>
      </c>
      <c s="361" r="H19">
        <f>150*G19</f>
        <v>4.5</v>
      </c>
      <c t="s" s="139" r="I19">
        <v>788</v>
      </c>
    </row>
    <row r="20">
      <c t="s" r="A20">
        <v>2064</v>
      </c>
      <c s="290" r="B20">
        <v>0</v>
      </c>
      <c s="290" r="C20">
        <v>1675</v>
      </c>
      <c s="182" r="D20"/>
      <c s="361" r="E20"/>
      <c s="71" r="F20"/>
      <c s="169" r="G20">
        <v>2.5</v>
      </c>
      <c s="361" r="H20">
        <f>150*G20</f>
        <v>375</v>
      </c>
      <c t="s" s="139" r="I20">
        <v>788</v>
      </c>
      <c s="18" r="K20"/>
    </row>
    <row r="21">
      <c t="s" r="A21">
        <v>2065</v>
      </c>
      <c s="290" r="B21">
        <v>0</v>
      </c>
      <c s="290" r="C21">
        <v>4425</v>
      </c>
      <c s="182" r="D21"/>
      <c s="361" r="E21"/>
      <c s="71" r="F21"/>
      <c s="169" r="G21">
        <v>2.5</v>
      </c>
      <c s="361" r="H21">
        <f>150*G21</f>
        <v>375</v>
      </c>
      <c t="s" s="139" r="I21">
        <v>788</v>
      </c>
    </row>
    <row r="22">
      <c t="s" r="A22">
        <v>2528</v>
      </c>
      <c s="290" r="B22">
        <v>0</v>
      </c>
      <c s="290" r="C22">
        <v>7000</v>
      </c>
      <c s="182" r="D22"/>
      <c s="361" r="E22"/>
      <c s="71" r="F22"/>
      <c s="169" r="G22">
        <v>0.6</v>
      </c>
      <c s="361" r="H22">
        <f>150*G22</f>
        <v>90</v>
      </c>
      <c t="s" s="139" r="I22">
        <v>788</v>
      </c>
    </row>
    <row r="23">
      <c t="s" r="A23">
        <v>2562</v>
      </c>
      <c s="290" r="B23">
        <v>0</v>
      </c>
      <c s="290" r="C23">
        <v>1935</v>
      </c>
      <c s="182" r="D23"/>
      <c s="361" r="E23"/>
      <c s="71" r="F23"/>
      <c s="169" r="G23">
        <v>1.2</v>
      </c>
      <c s="361" r="H23">
        <f>150*G23</f>
        <v>180</v>
      </c>
      <c t="s" s="139" r="I23">
        <v>788</v>
      </c>
    </row>
    <row r="24">
      <c t="s" r="A24">
        <v>2564</v>
      </c>
      <c s="290" r="B24">
        <v>0</v>
      </c>
      <c s="290" r="C24">
        <v>4390</v>
      </c>
      <c s="182" r="D24"/>
      <c s="361" r="E24"/>
      <c s="71" r="F24"/>
      <c s="169" r="G24">
        <v>1.2</v>
      </c>
      <c s="361" r="H24">
        <f>150*G24</f>
        <v>180</v>
      </c>
      <c t="s" s="139" r="I24">
        <v>788</v>
      </c>
    </row>
    <row r="25">
      <c t="s" r="A25">
        <v>2374</v>
      </c>
      <c s="290" r="B25">
        <v>0</v>
      </c>
      <c s="290" r="C25">
        <v>35000</v>
      </c>
      <c s="182" r="D25"/>
      <c s="361" r="E25"/>
      <c s="71" r="F25"/>
      <c s="169" r="G25">
        <v>0.1</v>
      </c>
      <c s="361" r="H25">
        <f>150*G25</f>
        <v>15</v>
      </c>
      <c t="s" s="139" r="I25">
        <v>788</v>
      </c>
    </row>
    <row r="26">
      <c t="s" r="A26">
        <v>2376</v>
      </c>
      <c s="290" r="B26">
        <v>0</v>
      </c>
      <c s="290" r="C26">
        <v>2</v>
      </c>
      <c s="182" r="D26"/>
      <c s="361" r="E26"/>
      <c s="71" r="F26"/>
      <c s="169" r="G26">
        <v>0.1</v>
      </c>
      <c s="361" r="H26">
        <f>150*G26</f>
        <v>15</v>
      </c>
      <c t="s" s="139" r="I26">
        <v>788</v>
      </c>
    </row>
    <row r="27">
      <c t="s" r="A27">
        <v>2378</v>
      </c>
      <c s="290" r="B27">
        <v>0</v>
      </c>
      <c s="290" r="C27">
        <v>35000</v>
      </c>
      <c s="182" r="D27"/>
      <c s="361" r="E27"/>
      <c s="71" r="F27"/>
      <c s="169" r="G27">
        <v>0.1</v>
      </c>
      <c s="361" r="H27">
        <f>150*G27</f>
        <v>15</v>
      </c>
      <c t="s" s="139" r="I27">
        <v>788</v>
      </c>
    </row>
    <row r="28">
      <c t="s" r="A28">
        <v>2379</v>
      </c>
      <c s="290" r="B28">
        <v>0</v>
      </c>
      <c s="290" r="C28">
        <v>2</v>
      </c>
      <c s="182" r="D28"/>
      <c s="361" r="E28"/>
      <c s="71" r="F28"/>
      <c s="169" r="G28">
        <v>0.1</v>
      </c>
      <c s="361" r="H28">
        <f>150*G28</f>
        <v>15</v>
      </c>
      <c t="s" s="139" r="I28">
        <v>788</v>
      </c>
    </row>
    <row r="29">
      <c t="s" r="A29">
        <v>3068</v>
      </c>
      <c s="290" r="B29">
        <v>0</v>
      </c>
      <c s="290" r="C29">
        <v>825</v>
      </c>
      <c s="182" r="D29"/>
      <c s="361" r="E29">
        <v>200</v>
      </c>
      <c s="71" r="F29"/>
      <c s="169" r="G29">
        <v>1</v>
      </c>
      <c s="361" r="H29">
        <f>150*G29</f>
        <v>150</v>
      </c>
      <c t="s" s="139" r="I29">
        <v>788</v>
      </c>
    </row>
    <row r="30">
      <c t="s" r="A30">
        <v>4396</v>
      </c>
      <c s="290" r="B30">
        <v>-40</v>
      </c>
      <c s="290" r="C30">
        <v>40</v>
      </c>
      <c s="182" r="D30"/>
      <c s="361" r="E30">
        <v>5</v>
      </c>
      <c s="71" r="F30">
        <v>1000</v>
      </c>
      <c s="169" r="G30">
        <v>0.009</v>
      </c>
      <c s="361" r="H30">
        <f>150*G30</f>
        <v>1.35</v>
      </c>
      <c t="s" s="139" r="I30">
        <v>4397</v>
      </c>
    </row>
    <row r="31">
      <c t="s" r="A31">
        <v>4398</v>
      </c>
      <c s="290" r="B31">
        <v>0</v>
      </c>
      <c s="290" r="C31">
        <v>110</v>
      </c>
      <c s="182" r="D31"/>
      <c s="361" r="E31">
        <v>1</v>
      </c>
      <c s="71" r="F31">
        <v>1</v>
      </c>
      <c s="169" r="G31">
        <v>0.01</v>
      </c>
      <c s="361" r="H31">
        <f>150*G31</f>
        <v>1.5</v>
      </c>
      <c t="s" s="139" r="I31">
        <v>4397</v>
      </c>
    </row>
    <row r="32">
      <c t="s" r="A32">
        <v>4399</v>
      </c>
      <c s="290" r="B32">
        <v>0</v>
      </c>
      <c s="290" r="C32">
        <v>110</v>
      </c>
      <c s="182" r="D32"/>
      <c s="361" r="E32">
        <v>1</v>
      </c>
      <c s="71" r="F32">
        <v>1</v>
      </c>
      <c s="169" r="G32">
        <v>0.01</v>
      </c>
      <c s="361" r="H32">
        <f>150*G32</f>
        <v>1.5</v>
      </c>
      <c t="s" s="139" r="I32">
        <v>4397</v>
      </c>
    </row>
    <row r="35">
      <c t="s" r="A35">
        <v>4400</v>
      </c>
      <c s="48" r="B35"/>
      <c s="48" r="C35"/>
      <c s="48" r="D35"/>
      <c s="48" r="E35"/>
      <c s="48" r="F35"/>
      <c s="283" r="G35"/>
      <c s="283" r="H35"/>
      <c s="139" r="I35"/>
    </row>
    <row r="36">
      <c t="s" s="18" r="A36">
        <v>3512</v>
      </c>
      <c s="290" r="B36">
        <v>0</v>
      </c>
      <c s="290" r="C36">
        <v>8</v>
      </c>
      <c s="182" r="D36">
        <v>0.15</v>
      </c>
      <c s="248" r="E36">
        <v>0.25</v>
      </c>
      <c s="18" r="F36"/>
      <c s="234" r="G36">
        <v>0.0016</v>
      </c>
      <c s="361" r="H36">
        <f>150*G36</f>
        <v>0.24</v>
      </c>
      <c t="s" s="139" r="I36">
        <v>4401</v>
      </c>
    </row>
    <row r="37">
      <c t="s" s="18" r="A37">
        <v>3523</v>
      </c>
      <c s="290" r="B37">
        <v>0</v>
      </c>
      <c s="290" r="C37">
        <v>8</v>
      </c>
      <c s="182" r="D37">
        <v>0.15</v>
      </c>
      <c s="248" r="E37">
        <v>0.25</v>
      </c>
      <c s="18" r="F37"/>
      <c s="234" r="G37">
        <v>0.0016</v>
      </c>
      <c s="361" r="H37">
        <f>150*G37</f>
        <v>0.24</v>
      </c>
      <c t="s" s="139" r="I37">
        <v>4401</v>
      </c>
    </row>
    <row r="38">
      <c t="s" s="18" r="A38">
        <v>3535</v>
      </c>
      <c s="290" r="B38">
        <v>0</v>
      </c>
      <c s="290" r="C38">
        <v>8</v>
      </c>
      <c s="182" r="D38">
        <v>0.15</v>
      </c>
      <c s="248" r="E38">
        <v>0.25</v>
      </c>
      <c s="18" r="F38"/>
      <c s="234" r="G38">
        <v>0.001</v>
      </c>
      <c s="361" r="H38">
        <f>150*G38</f>
        <v>0.15</v>
      </c>
      <c t="s" s="139" r="I38">
        <v>4401</v>
      </c>
    </row>
    <row r="39">
      <c t="s" s="18" r="A39">
        <v>3547</v>
      </c>
      <c s="290" r="B39">
        <v>0</v>
      </c>
      <c s="290" r="C39">
        <v>8</v>
      </c>
      <c s="182" r="D39">
        <v>0.15</v>
      </c>
      <c s="248" r="E39">
        <v>0.25</v>
      </c>
      <c s="18" r="F39"/>
      <c s="234" r="G39">
        <v>0.001</v>
      </c>
      <c s="361" r="H39">
        <f>150*G39</f>
        <v>0.15</v>
      </c>
      <c t="s" s="139" r="I39">
        <v>4401</v>
      </c>
    </row>
    <row r="40">
      <c t="s" s="18" r="A40">
        <v>3557</v>
      </c>
      <c s="290" r="B40">
        <v>0</v>
      </c>
      <c s="290" r="C40">
        <v>8</v>
      </c>
      <c s="182" r="D40">
        <v>0.15</v>
      </c>
      <c s="248" r="E40">
        <v>0.25</v>
      </c>
      <c s="18" r="F40"/>
      <c s="234" r="G40">
        <v>0.001</v>
      </c>
      <c s="361" r="H40">
        <f>150*G40</f>
        <v>0.15</v>
      </c>
      <c t="s" s="139" r="I40">
        <v>4401</v>
      </c>
    </row>
    <row r="41">
      <c t="s" s="18" r="A41">
        <v>3590</v>
      </c>
      <c s="290" r="B41">
        <v>0</v>
      </c>
      <c s="290" r="C41">
        <v>8</v>
      </c>
      <c s="182" r="D41">
        <v>0.15</v>
      </c>
      <c s="248" r="E41">
        <v>0.25</v>
      </c>
      <c s="18" r="F41"/>
      <c s="234" r="G41">
        <v>0.00127</v>
      </c>
      <c s="361" r="H41">
        <f>150*G41</f>
        <v>0.1905</v>
      </c>
      <c t="s" s="139" r="I41">
        <v>4401</v>
      </c>
    </row>
    <row r="42">
      <c t="s" s="18" r="A42">
        <v>3600</v>
      </c>
      <c s="290" r="B42">
        <v>0</v>
      </c>
      <c s="290" r="C42">
        <v>8</v>
      </c>
      <c s="182" r="D42">
        <v>0.15</v>
      </c>
      <c s="248" r="E42">
        <v>0.25</v>
      </c>
      <c s="18" r="F42"/>
      <c s="234" r="G42">
        <v>0.00127</v>
      </c>
      <c s="361" r="H42">
        <f>150*G42</f>
        <v>0.1905</v>
      </c>
      <c t="s" s="139" r="I42">
        <v>4401</v>
      </c>
    </row>
    <row r="43">
      <c t="s" s="257" r="A43">
        <v>3713</v>
      </c>
      <c s="290" r="B43">
        <v>0</v>
      </c>
      <c s="290" r="C43">
        <v>8</v>
      </c>
      <c s="182" r="D43">
        <v>0.15</v>
      </c>
      <c s="248" r="E43">
        <v>0.25</v>
      </c>
      <c s="71" r="F43"/>
      <c s="169" r="G43">
        <v>0.00121</v>
      </c>
      <c s="361" r="H43">
        <f>150*G43</f>
        <v>0.1815</v>
      </c>
      <c t="s" s="139" r="I43">
        <v>4401</v>
      </c>
    </row>
    <row r="44">
      <c t="s" r="A44">
        <v>4402</v>
      </c>
      <c s="290" r="B44">
        <v>0</v>
      </c>
      <c s="290" r="C44">
        <v>10</v>
      </c>
      <c s="71" r="D44">
        <v>0.1</v>
      </c>
      <c s="361" r="E44">
        <v>0.25</v>
      </c>
      <c s="71" r="F44"/>
      <c s="169" r="G44">
        <v>0.0012</v>
      </c>
      <c s="361" r="H44">
        <f>150*G44</f>
        <v>0.18</v>
      </c>
      <c t="s" s="139" r="I44">
        <v>4401</v>
      </c>
    </row>
    <row r="45">
      <c t="s" r="A45">
        <v>2276</v>
      </c>
      <c s="290" r="B45">
        <v>0</v>
      </c>
      <c s="290" r="C45">
        <v>40</v>
      </c>
      <c s="71" r="D45"/>
      <c s="361" r="E45"/>
      <c s="71" r="F45"/>
      <c s="169" r="G45">
        <v>0.03</v>
      </c>
      <c s="361" r="H45">
        <f>150*G45</f>
        <v>4.5</v>
      </c>
      <c t="s" s="139" r="I45">
        <v>4401</v>
      </c>
      <c s="139" r="J45"/>
    </row>
    <row r="46">
      <c t="s" r="A46">
        <v>2277</v>
      </c>
      <c s="290" r="B46">
        <v>0</v>
      </c>
      <c s="290" r="C46">
        <v>40</v>
      </c>
      <c s="71" r="D46"/>
      <c s="361" r="E46"/>
      <c s="71" r="F46"/>
      <c s="169" r="G46">
        <v>0.03</v>
      </c>
      <c s="361" r="H46">
        <f>150*G46</f>
        <v>4.5</v>
      </c>
      <c t="s" s="139" r="I46">
        <v>4401</v>
      </c>
      <c s="139" r="J46"/>
    </row>
    <row r="47">
      <c s="48" r="B47"/>
      <c s="48" r="C47"/>
      <c s="48" r="D47"/>
      <c s="48" r="E47"/>
      <c s="48" r="F47"/>
      <c s="139" r="G47"/>
      <c s="139" r="I47"/>
    </row>
    <row r="48">
      <c s="139" r="B48"/>
      <c s="139" r="C48"/>
      <c s="139" r="D48"/>
      <c s="139" r="E48"/>
      <c s="139" r="F48"/>
      <c s="139" r="G48"/>
      <c s="139" r="I48"/>
    </row>
    <row r="49">
      <c s="139" r="B49"/>
      <c s="139" r="C49"/>
      <c s="139" r="D49"/>
      <c s="139" r="E49"/>
      <c s="139" r="F49"/>
      <c s="139" r="G49"/>
      <c s="139" r="I49"/>
    </row>
    <row r="50">
      <c s="139" r="B50"/>
      <c s="139" r="C50"/>
      <c s="139" r="D50"/>
      <c s="139" r="E50"/>
      <c s="139" r="F50"/>
      <c s="139" r="G50"/>
      <c s="139" r="I50"/>
    </row>
    <row r="51">
      <c s="139" r="B51"/>
      <c s="139" r="C51"/>
      <c s="139" r="D51"/>
      <c s="139" r="E51"/>
      <c s="139" r="F51"/>
      <c s="139" r="G51"/>
      <c s="139" r="I51"/>
    </row>
    <row r="52">
      <c s="139" r="B52"/>
      <c s="139" r="C52"/>
      <c s="139" r="D52"/>
      <c s="139" r="E52"/>
      <c s="139" r="F52"/>
      <c s="139" r="G52"/>
      <c s="139" r="I52"/>
    </row>
    <row r="53">
      <c s="139" r="B53"/>
      <c s="139" r="C53"/>
      <c s="139" r="D53"/>
      <c s="139" r="E53"/>
      <c s="139" r="F53"/>
      <c s="139" r="G53"/>
      <c s="139" r="I53"/>
    </row>
    <row r="54">
      <c s="139" r="B54"/>
      <c s="139" r="C54"/>
      <c s="139" r="D54"/>
      <c s="139" r="E54"/>
      <c s="139" r="F54"/>
      <c s="139" r="G54"/>
      <c s="139" r="I54"/>
    </row>
    <row r="55">
      <c s="139" r="B55"/>
      <c s="139" r="C55"/>
      <c s="139" r="D55"/>
      <c s="139" r="E55"/>
      <c s="139" r="F55"/>
      <c s="139" r="G55"/>
      <c s="139" r="I55"/>
    </row>
    <row r="56">
      <c s="139" r="B56"/>
      <c s="139" r="C56"/>
      <c s="139" r="D56"/>
      <c s="139" r="E56"/>
      <c s="139" r="F56"/>
      <c s="139" r="G56"/>
      <c s="139" r="I56"/>
    </row>
    <row r="57">
      <c s="139" r="B57"/>
      <c s="139" r="C57"/>
      <c s="139" r="D57"/>
      <c s="139" r="E57"/>
      <c s="139" r="F57"/>
      <c s="139" r="G57"/>
      <c s="139" r="I57"/>
    </row>
    <row r="58">
      <c s="139" r="B58"/>
      <c s="139" r="C58"/>
      <c s="139" r="D58"/>
      <c s="139" r="E58"/>
      <c s="139" r="F58"/>
      <c s="139" r="G58"/>
      <c s="139" r="I58"/>
    </row>
    <row r="59">
      <c s="139" r="B59"/>
      <c s="139" r="C59"/>
      <c s="139" r="D59"/>
      <c s="139" r="E59"/>
      <c s="139" r="F59"/>
      <c s="139" r="G59"/>
      <c s="139" r="I59"/>
    </row>
    <row r="60">
      <c s="139" r="B60"/>
      <c s="139" r="C60"/>
      <c s="139" r="D60"/>
      <c s="139" r="E60"/>
      <c s="139" r="F60"/>
      <c s="139" r="G60"/>
      <c s="139" r="I60"/>
    </row>
    <row r="61">
      <c s="139" r="B61"/>
      <c s="139" r="C61"/>
      <c s="139" r="D61"/>
      <c s="139" r="E61"/>
      <c s="139" r="F61"/>
      <c s="139" r="G61"/>
      <c s="139" r="I61"/>
    </row>
    <row r="62">
      <c s="139" r="B62"/>
      <c s="139" r="C62"/>
      <c s="139" r="D62"/>
      <c s="139" r="E62"/>
      <c s="139" r="F62"/>
      <c s="139" r="G62"/>
      <c s="139" r="I62"/>
    </row>
    <row r="63">
      <c s="139" r="B63"/>
      <c s="139" r="C63"/>
      <c s="139" r="D63"/>
      <c s="139" r="E63"/>
      <c s="139" r="F63"/>
      <c s="139" r="G63"/>
      <c s="139" r="I63"/>
    </row>
    <row r="64">
      <c s="139" r="B64"/>
      <c s="139" r="C64"/>
      <c s="139" r="D64"/>
      <c s="139" r="E64"/>
      <c s="139" r="F64"/>
      <c s="139" r="G64"/>
      <c s="139" r="I64"/>
    </row>
    <row r="65">
      <c s="139" r="B65"/>
      <c s="139" r="C65"/>
      <c s="139" r="D65"/>
      <c s="139" r="E65"/>
      <c s="139" r="F65"/>
      <c s="139" r="G65"/>
      <c s="139" r="I65"/>
    </row>
    <row r="66">
      <c s="139" r="B66"/>
      <c s="139" r="C66"/>
      <c s="139" r="D66"/>
      <c s="139" r="E66"/>
      <c s="139" r="F66"/>
      <c s="139" r="G66"/>
      <c s="139" r="I66"/>
    </row>
    <row r="67">
      <c s="139" r="B67"/>
      <c s="139" r="C67"/>
      <c s="139" r="D67"/>
      <c s="139" r="E67"/>
      <c s="139" r="F67"/>
      <c s="139" r="G67"/>
      <c s="139" r="I67"/>
    </row>
    <row r="68">
      <c s="139" r="B68"/>
      <c s="139" r="C68"/>
      <c s="139" r="D68"/>
      <c s="139" r="E68"/>
      <c s="139" r="F68"/>
      <c s="139" r="G68"/>
      <c s="139" r="I68"/>
    </row>
    <row r="69">
      <c s="139" r="B69"/>
      <c s="139" r="C69"/>
      <c s="139" r="D69"/>
      <c s="139" r="E69"/>
      <c s="139" r="F69"/>
      <c s="139" r="G69"/>
      <c s="139" r="I69"/>
    </row>
    <row r="70">
      <c s="139" r="B70"/>
      <c s="139" r="C70"/>
      <c s="139" r="D70"/>
      <c s="139" r="E70"/>
      <c s="139" r="F70"/>
      <c s="139" r="G70"/>
      <c s="139" r="I70"/>
    </row>
    <row r="71">
      <c s="139" r="B71"/>
      <c s="139" r="C71"/>
      <c s="139" r="D71"/>
      <c s="139" r="E71"/>
      <c s="139" r="F71"/>
      <c s="139" r="G71"/>
      <c s="139" r="I71"/>
    </row>
    <row r="72">
      <c s="139" r="B72"/>
      <c s="139" r="C72"/>
      <c s="139" r="D72"/>
      <c s="139" r="E72"/>
      <c s="139" r="F72"/>
      <c s="139" r="G72"/>
      <c s="139" r="I72"/>
    </row>
    <row r="73">
      <c s="139" r="B73"/>
      <c s="139" r="C73"/>
      <c s="139" r="D73"/>
      <c s="139" r="E73"/>
      <c s="139" r="F73"/>
      <c s="139" r="G73"/>
      <c s="139" r="I73"/>
    </row>
    <row r="74">
      <c s="139" r="B74"/>
      <c s="139" r="C74"/>
      <c s="139" r="D74"/>
      <c s="139" r="E74"/>
      <c s="139" r="F74"/>
      <c s="139" r="G74"/>
      <c s="139" r="I74"/>
    </row>
    <row r="75">
      <c s="139" r="B75"/>
      <c s="139" r="C75"/>
      <c s="139" r="D75"/>
      <c s="139" r="E75"/>
      <c s="139" r="F75"/>
      <c s="139" r="G75"/>
      <c s="139" r="I75"/>
    </row>
    <row r="76">
      <c s="139" r="B76"/>
      <c s="139" r="C76"/>
      <c s="139" r="D76"/>
      <c s="139" r="E76"/>
      <c s="139" r="F76"/>
      <c s="139" r="G76"/>
      <c s="139" r="I76"/>
    </row>
    <row r="77">
      <c s="139" r="B77"/>
      <c s="139" r="C77"/>
      <c s="139" r="D77"/>
      <c s="139" r="E77"/>
      <c s="139" r="F77"/>
      <c s="139" r="G77"/>
      <c s="139" r="I77"/>
    </row>
    <row r="78">
      <c s="139" r="B78"/>
      <c s="139" r="C78"/>
      <c s="139" r="D78"/>
      <c s="139" r="E78"/>
      <c s="139" r="F78"/>
      <c s="139" r="G78"/>
      <c s="139" r="I78"/>
    </row>
    <row r="79">
      <c s="139" r="B79"/>
      <c s="139" r="C79"/>
      <c s="139" r="D79"/>
      <c s="139" r="E79"/>
      <c s="139" r="F79"/>
      <c s="139" r="G79"/>
      <c s="139" r="I79"/>
    </row>
    <row r="80">
      <c s="139" r="B80"/>
      <c s="139" r="C80"/>
      <c s="139" r="D80"/>
      <c s="139" r="E80"/>
      <c s="139" r="F80"/>
      <c s="139" r="G80"/>
      <c s="139" r="I80"/>
    </row>
    <row r="81">
      <c s="139" r="B81"/>
      <c s="139" r="C81"/>
      <c s="139" r="D81"/>
      <c s="139" r="E81"/>
      <c s="139" r="F81"/>
      <c s="139" r="G81"/>
      <c s="139" r="I81"/>
    </row>
    <row r="82">
      <c s="139" r="B82"/>
      <c s="139" r="C82"/>
      <c s="139" r="D82"/>
      <c s="139" r="E82"/>
      <c s="139" r="F82"/>
      <c s="139" r="G82"/>
      <c s="139" r="I82"/>
    </row>
    <row r="83">
      <c s="139" r="B83"/>
      <c s="139" r="C83"/>
      <c s="139" r="D83"/>
      <c s="139" r="E83"/>
      <c s="139" r="F83"/>
      <c s="139" r="G83"/>
      <c s="139" r="I83"/>
    </row>
    <row r="84">
      <c s="139" r="B84"/>
      <c s="139" r="C84"/>
      <c s="139" r="D84"/>
      <c s="139" r="E84"/>
      <c s="139" r="F84"/>
      <c s="139" r="G84"/>
      <c s="139" r="I84"/>
    </row>
    <row r="85">
      <c s="139" r="B85"/>
      <c s="139" r="C85"/>
      <c s="139" r="D85"/>
      <c s="139" r="E85"/>
      <c s="139" r="F85"/>
      <c s="139" r="G85"/>
      <c s="139" r="I85"/>
    </row>
    <row r="86">
      <c s="139" r="B86"/>
      <c s="139" r="C86"/>
      <c s="139" r="D86"/>
      <c s="139" r="E86"/>
      <c s="139" r="F86"/>
      <c s="139" r="G86"/>
      <c s="139" r="I86"/>
    </row>
    <row r="87">
      <c s="139" r="B87"/>
      <c s="139" r="C87"/>
      <c s="139" r="D87"/>
      <c s="139" r="E87"/>
      <c s="139" r="F87"/>
      <c s="139" r="G87"/>
      <c s="139" r="I87"/>
    </row>
    <row r="88">
      <c s="139" r="B88"/>
      <c s="139" r="C88"/>
      <c s="139" r="D88"/>
      <c s="139" r="E88"/>
      <c s="139" r="F88"/>
      <c s="139" r="G88"/>
      <c s="139" r="I88"/>
    </row>
    <row r="89">
      <c s="139" r="B89"/>
      <c s="139" r="C89"/>
      <c s="139" r="D89"/>
      <c s="139" r="E89"/>
      <c s="139" r="F89"/>
      <c s="139" r="G89"/>
      <c s="139" r="I89"/>
    </row>
    <row r="90">
      <c s="139" r="B90"/>
      <c s="139" r="C90"/>
      <c s="139" r="D90"/>
      <c s="139" r="E90"/>
      <c s="139" r="F90"/>
      <c s="139" r="G90"/>
      <c s="139" r="I90"/>
    </row>
    <row r="91">
      <c s="139" r="B91"/>
      <c s="139" r="C91"/>
      <c s="139" r="D91"/>
      <c s="139" r="E91"/>
      <c s="139" r="F91"/>
      <c s="139" r="G91"/>
      <c s="139" r="I91"/>
    </row>
    <row r="92">
      <c s="139" r="B92"/>
      <c s="139" r="C92"/>
      <c s="139" r="D92"/>
      <c s="139" r="E92"/>
      <c s="139" r="F92"/>
      <c s="139" r="G92"/>
      <c s="139" r="I92"/>
    </row>
    <row r="93">
      <c s="139" r="B93"/>
      <c s="139" r="C93"/>
      <c s="139" r="D93"/>
      <c s="139" r="E93"/>
      <c s="139" r="F93"/>
      <c s="139" r="G93"/>
      <c s="139" r="I93"/>
    </row>
    <row r="94">
      <c s="139" r="B94"/>
      <c s="139" r="C94"/>
      <c s="139" r="D94"/>
      <c s="139" r="E94"/>
      <c s="139" r="F94"/>
      <c s="139" r="G94"/>
      <c s="139" r="I94"/>
    </row>
    <row r="95">
      <c s="139" r="B95"/>
      <c s="139" r="C95"/>
      <c s="139" r="D95"/>
      <c s="139" r="E95"/>
      <c s="139" r="F95"/>
      <c s="139" r="G95"/>
      <c s="139" r="I95"/>
    </row>
    <row r="96">
      <c s="139" r="B96"/>
      <c s="139" r="C96"/>
      <c s="139" r="D96"/>
      <c s="139" r="E96"/>
      <c s="139" r="F96"/>
      <c s="139" r="G96"/>
      <c s="139" r="I96"/>
    </row>
    <row r="97">
      <c s="139" r="B97"/>
      <c s="139" r="C97"/>
      <c s="139" r="D97"/>
      <c s="139" r="E97"/>
      <c s="139" r="F97"/>
      <c s="139" r="G97"/>
      <c s="139" r="I97"/>
    </row>
  </sheetData>
  <mergeCells count="2">
    <mergeCell ref="A3:I3"/>
    <mergeCell ref="A35:I35"/>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1.86"/>
    <col min="2" customWidth="1" max="2" width="11.14"/>
    <col min="3" customWidth="1" max="3" width="10.71"/>
    <col min="4" customWidth="1" max="4" width="12.0"/>
    <col min="5" customWidth="1" max="5" width="11.43"/>
    <col min="6" customWidth="1" max="6" width="8.43"/>
    <col min="7" customWidth="1" max="7" width="27.14"/>
    <col min="8" customWidth="1" max="8" width="8.86"/>
    <col min="9" customWidth="1" max="9" width="30.71"/>
  </cols>
  <sheetData>
    <row r="1">
      <c t="s" s="1" r="A1">
        <v>4403</v>
      </c>
      <c t="s" s="19" r="B1">
        <v>791</v>
      </c>
      <c t="s" s="19" r="C1">
        <v>4404</v>
      </c>
      <c t="s" s="19" r="D1">
        <v>4405</v>
      </c>
      <c t="s" s="40" r="E1">
        <v>4406</v>
      </c>
      <c t="s" s="40" r="F1">
        <v>4407</v>
      </c>
      <c t="s" s="358" r="G1">
        <v>4408</v>
      </c>
      <c t="s" s="19" r="H1">
        <v>4409</v>
      </c>
      <c t="s" s="19" r="I1">
        <v>4410</v>
      </c>
    </row>
    <row r="2">
      <c t="s" r="A2">
        <v>4411</v>
      </c>
      <c t="s" s="115" r="B2">
        <v>4412</v>
      </c>
      <c s="115" r="C2"/>
      <c s="115" r="D2"/>
      <c s="115" r="E2"/>
      <c s="115" r="F2"/>
      <c s="115" r="G2"/>
      <c s="115" r="H2"/>
    </row>
    <row r="3">
      <c t="s" r="A3">
        <v>4413</v>
      </c>
      <c t="s" s="115" r="B3">
        <v>4412</v>
      </c>
      <c s="115" r="C3"/>
      <c s="115" r="D3"/>
      <c s="115" r="E3"/>
      <c s="115" r="F3"/>
      <c s="115" r="G3"/>
    </row>
    <row r="4">
      <c t="s" r="A4">
        <v>4414</v>
      </c>
      <c t="s" s="115" r="B4">
        <v>4412</v>
      </c>
      <c s="115" r="C4"/>
      <c s="115" r="D4"/>
      <c s="115" r="E4"/>
      <c s="115" r="F4"/>
      <c s="115" r="G4"/>
      <c t="s" s="115" r="H4">
        <v>3949</v>
      </c>
    </row>
    <row r="5">
      <c t="s" r="A5">
        <v>4415</v>
      </c>
      <c t="s" s="115" r="B5">
        <v>4412</v>
      </c>
      <c s="115" r="C5"/>
      <c s="115" r="D5"/>
      <c s="115" r="E5"/>
      <c s="115" r="F5"/>
      <c s="115" r="G5"/>
      <c s="115" r="H5"/>
    </row>
    <row r="6">
      <c t="s" r="A6">
        <v>4416</v>
      </c>
      <c t="s" s="115" r="B6">
        <v>4412</v>
      </c>
      <c s="115" r="C6"/>
      <c s="115" r="D6"/>
      <c s="115" r="E6"/>
      <c s="115" r="F6"/>
      <c s="115" r="G6"/>
      <c t="s" s="115" r="H6">
        <v>3949</v>
      </c>
    </row>
    <row r="7">
      <c t="s" r="A7">
        <v>4417</v>
      </c>
      <c t="s" s="115" r="B7">
        <v>4412</v>
      </c>
      <c s="115" r="C7"/>
      <c s="115" r="D7"/>
      <c s="115" r="E7"/>
      <c s="115" r="F7"/>
      <c s="115" r="G7"/>
      <c t="s" s="115" r="H7">
        <v>3949</v>
      </c>
    </row>
    <row r="8">
      <c t="s" r="A8">
        <v>4418</v>
      </c>
      <c t="s" s="115" r="B8">
        <v>4419</v>
      </c>
      <c s="115" r="C8"/>
      <c s="115" r="D8"/>
      <c s="115" r="E8"/>
      <c s="115" r="F8"/>
      <c s="115" r="G8"/>
      <c s="115" r="H8"/>
      <c t="s" r="I8">
        <v>4420</v>
      </c>
    </row>
    <row r="9">
      <c t="s" r="A9">
        <v>4421</v>
      </c>
      <c t="s" s="115" r="B9">
        <v>4419</v>
      </c>
      <c s="115" r="C9"/>
      <c s="115" r="D9"/>
      <c s="115" r="E9"/>
      <c s="115" r="F9"/>
      <c s="115" r="G9"/>
      <c s="115" r="H9"/>
      <c t="s" r="I9">
        <v>4420</v>
      </c>
    </row>
    <row r="10">
      <c t="s" r="A10">
        <v>4422</v>
      </c>
      <c t="s" s="115" r="B10">
        <v>4419</v>
      </c>
      <c s="115" r="C10"/>
      <c s="115" r="D10"/>
      <c s="115" r="E10"/>
      <c s="115" r="F10"/>
      <c s="115" r="G10"/>
      <c s="115" r="H10"/>
      <c t="s" r="I10">
        <v>4420</v>
      </c>
    </row>
    <row r="11">
      <c t="s" r="A11">
        <v>4423</v>
      </c>
      <c t="s" s="115" r="B11">
        <v>4419</v>
      </c>
      <c s="115" r="C11"/>
      <c s="115" r="D11"/>
      <c s="115" r="E11"/>
      <c s="115" r="F11"/>
      <c s="115" r="G11"/>
      <c s="115" r="H11"/>
    </row>
    <row r="12">
      <c t="s" r="A12">
        <v>4424</v>
      </c>
      <c t="s" s="115" r="B12">
        <v>4419</v>
      </c>
      <c s="115" r="C12"/>
      <c s="115" r="D12"/>
      <c s="115" r="E12"/>
      <c s="115" r="F12"/>
      <c s="115" r="G12"/>
      <c s="115" r="H12"/>
    </row>
    <row r="13">
      <c t="s" r="A13">
        <v>4425</v>
      </c>
      <c t="s" s="115" r="B13">
        <v>4426</v>
      </c>
      <c t="s" s="376" r="C13">
        <v>4427</v>
      </c>
      <c t="s" s="376" r="D13">
        <v>4428</v>
      </c>
      <c t="s" s="115" r="E13">
        <v>4429</v>
      </c>
      <c t="s" s="115" r="F13">
        <v>4430</v>
      </c>
      <c s="115" r="G13"/>
      <c s="115" r="H13"/>
    </row>
    <row r="14">
      <c t="s" s="325" r="A14">
        <v>4431</v>
      </c>
      <c t="s" s="376" r="B14">
        <v>4426</v>
      </c>
      <c t="s" s="376" r="C14">
        <v>4427</v>
      </c>
      <c t="s" s="376" r="D14">
        <v>4428</v>
      </c>
      <c t="s" s="376" r="E14">
        <v>4432</v>
      </c>
      <c t="s" s="376" r="F14">
        <v>4433</v>
      </c>
      <c s="115" r="G14"/>
      <c t="s" s="376" r="H14">
        <v>3949</v>
      </c>
      <c s="325" r="I14"/>
    </row>
    <row r="15">
      <c t="s" s="325" r="A15">
        <v>4434</v>
      </c>
      <c t="s" s="376" r="B15">
        <v>4426</v>
      </c>
      <c t="s" s="376" r="C15">
        <v>4427</v>
      </c>
      <c t="s" s="376" r="D15">
        <v>4428</v>
      </c>
      <c t="s" s="376" r="E15">
        <v>4432</v>
      </c>
      <c t="s" s="376" r="F15">
        <v>4433</v>
      </c>
      <c s="115" r="G15"/>
      <c t="s" s="376" r="H15">
        <v>3949</v>
      </c>
      <c s="325" r="I15"/>
    </row>
    <row r="16">
      <c t="s" s="325" r="A16">
        <v>4435</v>
      </c>
      <c t="s" s="376" r="B16">
        <v>4426</v>
      </c>
      <c t="s" s="376" r="C16">
        <v>4427</v>
      </c>
      <c t="s" s="376" r="D16">
        <v>4428</v>
      </c>
      <c t="s" s="376" r="E16">
        <v>4432</v>
      </c>
      <c t="s" s="376" r="F16">
        <v>4433</v>
      </c>
      <c s="115" r="G16"/>
      <c t="s" s="376" r="H16">
        <v>3949</v>
      </c>
      <c s="325" r="I16"/>
    </row>
    <row r="17">
      <c t="s" s="325" r="A17">
        <v>4436</v>
      </c>
      <c t="s" s="376" r="B17">
        <v>4426</v>
      </c>
      <c t="s" s="376" r="C17">
        <v>4427</v>
      </c>
      <c t="s" s="376" r="D17">
        <v>4428</v>
      </c>
      <c t="s" s="376" r="E17">
        <v>4432</v>
      </c>
      <c t="s" s="376" r="F17">
        <v>4433</v>
      </c>
      <c s="115" r="G17"/>
      <c t="s" s="376" r="H17">
        <v>3949</v>
      </c>
      <c s="325" r="I17"/>
    </row>
    <row r="18">
      <c t="s" s="325" r="A18">
        <v>4437</v>
      </c>
      <c t="s" s="376" r="B18">
        <v>4426</v>
      </c>
      <c t="s" s="376" r="C18">
        <v>4427</v>
      </c>
      <c t="s" s="376" r="D18">
        <v>4428</v>
      </c>
      <c t="s" s="376" r="E18">
        <v>4432</v>
      </c>
      <c t="s" s="376" r="F18">
        <v>4433</v>
      </c>
      <c s="115" r="G18"/>
      <c t="s" s="376" r="H18">
        <v>3949</v>
      </c>
      <c s="325" r="I18"/>
    </row>
    <row r="19">
      <c t="s" s="325" r="A19">
        <v>4438</v>
      </c>
      <c t="s" s="376" r="B19">
        <v>4426</v>
      </c>
      <c t="s" s="376" r="C19">
        <v>4427</v>
      </c>
      <c t="s" s="376" r="D19">
        <v>4428</v>
      </c>
      <c t="s" s="376" r="E19">
        <v>4432</v>
      </c>
      <c t="s" s="376" r="F19">
        <v>4433</v>
      </c>
      <c s="115" r="G19"/>
      <c t="s" s="376" r="H19">
        <v>3949</v>
      </c>
      <c s="325" r="I19"/>
    </row>
    <row r="20">
      <c t="s" s="325" r="A20">
        <v>4439</v>
      </c>
      <c t="s" s="376" r="B20">
        <v>4426</v>
      </c>
      <c t="s" s="376" r="C20">
        <v>4427</v>
      </c>
      <c t="s" s="376" r="D20">
        <v>4428</v>
      </c>
      <c t="s" s="376" r="E20">
        <v>4432</v>
      </c>
      <c t="s" s="376" r="F20">
        <v>4433</v>
      </c>
      <c s="115" r="G20"/>
      <c t="s" s="376" r="H20">
        <v>3949</v>
      </c>
      <c s="325" r="I20"/>
    </row>
    <row r="21">
      <c t="s" s="325" r="A21">
        <v>4440</v>
      </c>
      <c t="s" s="376" r="B21">
        <v>4426</v>
      </c>
      <c t="s" s="376" r="C21">
        <v>4427</v>
      </c>
      <c t="s" s="376" r="D21">
        <v>4428</v>
      </c>
      <c t="s" s="376" r="E21">
        <v>4432</v>
      </c>
      <c t="s" s="376" r="F21">
        <v>4433</v>
      </c>
      <c s="115" r="G21"/>
      <c t="s" s="376" r="H21">
        <v>3949</v>
      </c>
      <c s="325" r="I21"/>
    </row>
    <row r="22">
      <c t="s" s="325" r="A22">
        <v>4441</v>
      </c>
      <c t="s" s="376" r="B22">
        <v>4426</v>
      </c>
      <c t="s" s="376" r="C22">
        <v>4427</v>
      </c>
      <c t="s" s="376" r="D22">
        <v>4428</v>
      </c>
      <c t="s" s="376" r="E22">
        <v>4432</v>
      </c>
      <c t="s" s="376" r="F22">
        <v>4433</v>
      </c>
      <c s="115" r="G22"/>
      <c t="s" s="376" r="H22">
        <v>3949</v>
      </c>
      <c s="325" r="I22"/>
    </row>
    <row r="23">
      <c t="s" s="325" r="A23">
        <v>4442</v>
      </c>
      <c t="s" s="376" r="B23">
        <v>4426</v>
      </c>
      <c t="s" s="376" r="C23">
        <v>4427</v>
      </c>
      <c t="s" s="376" r="D23">
        <v>4428</v>
      </c>
      <c t="s" s="376" r="E23">
        <v>4432</v>
      </c>
      <c t="s" s="376" r="F23">
        <v>4433</v>
      </c>
      <c s="115" r="G23"/>
      <c t="s" s="376" r="H23">
        <v>3949</v>
      </c>
      <c s="325" r="I23"/>
    </row>
    <row r="24">
      <c t="s" s="325" r="A24">
        <v>4443</v>
      </c>
      <c t="s" s="376" r="B24">
        <v>4426</v>
      </c>
      <c t="s" s="376" r="C24">
        <v>4427</v>
      </c>
      <c t="s" s="376" r="D24">
        <v>4428</v>
      </c>
      <c t="s" s="376" r="E24">
        <v>4432</v>
      </c>
      <c t="s" s="376" r="F24">
        <v>4433</v>
      </c>
      <c s="115" r="G24"/>
      <c t="s" s="376" r="H24">
        <v>3949</v>
      </c>
      <c s="325" r="I24"/>
    </row>
    <row r="25">
      <c t="s" s="325" r="A25">
        <v>4444</v>
      </c>
      <c t="s" s="376" r="B25">
        <v>4426</v>
      </c>
      <c t="s" s="376" r="C25">
        <v>4427</v>
      </c>
      <c t="s" s="376" r="D25">
        <v>4428</v>
      </c>
      <c t="s" s="376" r="E25">
        <v>4432</v>
      </c>
      <c t="s" s="376" r="F25">
        <v>4433</v>
      </c>
      <c s="115" r="G25"/>
      <c t="s" s="376" r="H25">
        <v>3949</v>
      </c>
      <c s="325" r="I25"/>
    </row>
    <row r="26">
      <c t="s" s="325" r="A26">
        <v>4445</v>
      </c>
      <c t="s" s="376" r="B26">
        <v>4426</v>
      </c>
      <c t="s" s="376" r="C26">
        <v>4427</v>
      </c>
      <c t="s" s="376" r="D26">
        <v>4428</v>
      </c>
      <c t="s" s="376" r="E26">
        <v>4432</v>
      </c>
      <c t="s" s="376" r="F26">
        <v>4433</v>
      </c>
      <c s="115" r="G26"/>
      <c t="s" s="376" r="H26">
        <v>3949</v>
      </c>
      <c s="325" r="I26"/>
    </row>
    <row r="27">
      <c t="s" s="325" r="A27">
        <v>4446</v>
      </c>
      <c t="s" s="376" r="B27">
        <v>4426</v>
      </c>
      <c t="s" s="376" r="C27">
        <v>4427</v>
      </c>
      <c t="s" s="376" r="D27">
        <v>4428</v>
      </c>
      <c t="s" s="376" r="E27">
        <v>4432</v>
      </c>
      <c t="s" s="376" r="F27">
        <v>4433</v>
      </c>
      <c s="115" r="G27"/>
      <c t="s" s="376" r="H27">
        <v>3949</v>
      </c>
      <c s="325" r="I27"/>
    </row>
    <row r="28">
      <c t="s" s="325" r="A28">
        <v>4447</v>
      </c>
      <c t="s" s="376" r="B28">
        <v>4426</v>
      </c>
      <c t="s" s="376" r="C28">
        <v>4427</v>
      </c>
      <c t="s" s="376" r="D28">
        <v>4428</v>
      </c>
      <c t="s" s="376" r="E28">
        <v>4432</v>
      </c>
      <c t="s" s="376" r="F28">
        <v>4433</v>
      </c>
      <c s="115" r="G28"/>
      <c t="s" s="376" r="H28">
        <v>3949</v>
      </c>
      <c s="325" r="I28"/>
    </row>
    <row r="29">
      <c t="s" r="A29">
        <v>4448</v>
      </c>
      <c t="s" s="115" r="B29">
        <v>4426</v>
      </c>
      <c t="s" s="376" r="C29">
        <v>4427</v>
      </c>
      <c t="s" s="115" r="D29">
        <v>4428</v>
      </c>
      <c t="s" s="376" r="E29">
        <v>4432</v>
      </c>
      <c t="s" s="376" r="F29">
        <v>4433</v>
      </c>
      <c s="115" r="G29"/>
      <c t="s" s="115" r="H29">
        <v>3949</v>
      </c>
    </row>
    <row r="30">
      <c t="s" r="A30">
        <v>4449</v>
      </c>
      <c t="s" s="115" r="B30">
        <v>4426</v>
      </c>
      <c t="s" s="376" r="C30">
        <v>4427</v>
      </c>
      <c t="s" s="115" r="D30">
        <v>4428</v>
      </c>
      <c t="s" s="376" r="E30">
        <v>4450</v>
      </c>
      <c t="s" s="376" r="F30">
        <v>4449</v>
      </c>
      <c s="115" r="G30"/>
      <c s="115" r="H30"/>
    </row>
    <row r="31">
      <c t="s" r="A31">
        <v>4451</v>
      </c>
      <c t="s" s="115" r="B31">
        <v>4426</v>
      </c>
      <c t="s" s="376" r="C31">
        <v>4427</v>
      </c>
      <c t="s" s="115" r="D31">
        <v>4428</v>
      </c>
      <c t="s" s="376" r="E31">
        <v>4432</v>
      </c>
      <c t="s" s="376" r="F31">
        <v>4433</v>
      </c>
      <c s="115" r="G31"/>
      <c t="s" s="115" r="H31">
        <v>3949</v>
      </c>
    </row>
    <row r="32">
      <c t="s" r="A32">
        <v>4452</v>
      </c>
      <c t="s" s="115" r="B32">
        <v>4426</v>
      </c>
      <c s="376" r="C32"/>
      <c s="376" r="D32"/>
      <c t="s" s="376" r="E32">
        <v>4453</v>
      </c>
      <c t="s" s="376" r="F32">
        <v>4452</v>
      </c>
      <c s="115" r="G32"/>
      <c s="115" r="H32"/>
    </row>
    <row r="33">
      <c t="s" r="A33">
        <v>4454</v>
      </c>
      <c t="s" s="115" r="B33">
        <v>4426</v>
      </c>
      <c s="376" r="C33"/>
      <c s="115" r="D33"/>
      <c s="376" r="E33"/>
      <c s="376" r="F33"/>
      <c s="115" r="G33"/>
      <c s="115" r="H33"/>
      <c t="s" r="I33">
        <v>4455</v>
      </c>
    </row>
    <row r="34">
      <c t="s" r="A34">
        <v>4456</v>
      </c>
      <c t="s" s="115" r="B34">
        <v>4426</v>
      </c>
      <c t="s" s="376" r="C34">
        <v>4427</v>
      </c>
      <c t="s" s="115" r="D34">
        <v>4428</v>
      </c>
      <c t="s" s="376" r="E34">
        <v>4432</v>
      </c>
      <c t="s" s="376" r="F34">
        <v>4433</v>
      </c>
      <c s="115" r="G34"/>
      <c t="s" s="115" r="H34">
        <v>3949</v>
      </c>
    </row>
    <row r="35">
      <c t="s" r="A35">
        <v>4457</v>
      </c>
      <c t="s" s="115" r="B35">
        <v>4426</v>
      </c>
      <c t="s" s="376" r="C35">
        <v>4427</v>
      </c>
      <c t="s" s="115" r="D35">
        <v>4428</v>
      </c>
      <c t="s" s="376" r="E35">
        <v>4432</v>
      </c>
      <c t="s" s="376" r="F35">
        <v>4433</v>
      </c>
      <c s="115" r="G35"/>
      <c t="s" s="115" r="H35">
        <v>3949</v>
      </c>
    </row>
    <row r="36">
      <c t="s" r="A36">
        <v>4458</v>
      </c>
      <c t="s" s="115" r="B36">
        <v>4426</v>
      </c>
      <c t="s" s="376" r="C36">
        <v>4427</v>
      </c>
      <c t="s" s="115" r="D36">
        <v>4428</v>
      </c>
      <c t="s" s="376" r="E36">
        <v>4432</v>
      </c>
      <c t="s" s="376" r="F36">
        <v>4433</v>
      </c>
      <c s="115" r="G36"/>
      <c t="s" s="115" r="H36">
        <v>3949</v>
      </c>
    </row>
    <row r="37">
      <c t="s" r="A37">
        <v>4459</v>
      </c>
      <c t="s" s="115" r="B37">
        <v>4426</v>
      </c>
      <c t="s" s="376" r="C37">
        <v>4427</v>
      </c>
      <c t="s" s="115" r="D37">
        <v>4428</v>
      </c>
      <c t="s" s="376" r="E37">
        <v>4460</v>
      </c>
      <c t="s" s="376" r="F37">
        <v>4461</v>
      </c>
      <c s="115" r="G37"/>
      <c s="115" r="H37"/>
    </row>
    <row r="38">
      <c t="s" r="A38">
        <v>4462</v>
      </c>
      <c t="s" s="115" r="B38">
        <v>4426</v>
      </c>
      <c t="s" s="376" r="C38">
        <v>4427</v>
      </c>
      <c t="s" s="115" r="D38">
        <v>4428</v>
      </c>
      <c t="s" s="376" r="E38">
        <v>4429</v>
      </c>
      <c t="s" s="376" r="F38">
        <v>4430</v>
      </c>
      <c s="115" r="G38"/>
      <c s="115" r="H38"/>
    </row>
    <row r="39">
      <c t="s" r="A39">
        <v>4463</v>
      </c>
      <c t="s" s="115" r="B39">
        <v>4426</v>
      </c>
      <c t="s" s="115" r="C39">
        <v>4428</v>
      </c>
      <c t="s" s="376" r="D39">
        <v>4427</v>
      </c>
      <c t="s" s="376" r="E39">
        <v>4429</v>
      </c>
      <c t="s" s="376" r="F39">
        <v>4430</v>
      </c>
      <c s="115" r="G39"/>
      <c s="115" r="H39"/>
    </row>
    <row r="40">
      <c t="s" r="A40">
        <v>4464</v>
      </c>
      <c t="s" s="115" r="B40">
        <v>4426</v>
      </c>
      <c t="s" s="376" r="C40">
        <v>4427</v>
      </c>
      <c t="s" s="115" r="D40">
        <v>4465</v>
      </c>
      <c t="s" s="376" r="E40">
        <v>4429</v>
      </c>
      <c t="s" s="376" r="F40">
        <v>4430</v>
      </c>
      <c s="115" r="G40"/>
      <c s="115" r="H40"/>
    </row>
    <row r="41">
      <c t="s" r="A41">
        <v>4466</v>
      </c>
      <c t="s" s="115" r="B41">
        <v>4467</v>
      </c>
      <c s="115" r="C41"/>
      <c s="115" r="D41"/>
      <c t="s" s="376" r="E41">
        <v>4429</v>
      </c>
      <c t="s" s="376" r="F41">
        <v>4430</v>
      </c>
      <c s="115" r="G41"/>
      <c s="115" r="H41"/>
    </row>
    <row r="42">
      <c t="s" r="A42">
        <v>4468</v>
      </c>
      <c t="s" s="115" r="B42">
        <v>4467</v>
      </c>
      <c s="115" r="C42"/>
      <c s="115" r="D42"/>
      <c t="s" s="376" r="E42">
        <v>4429</v>
      </c>
      <c t="s" s="376" r="F42">
        <v>4430</v>
      </c>
      <c s="115" r="G42"/>
      <c s="115" r="H42"/>
    </row>
    <row r="43">
      <c t="s" r="A43">
        <v>4469</v>
      </c>
      <c t="s" s="115" r="B43">
        <v>4467</v>
      </c>
      <c s="115" r="C43"/>
      <c s="115" r="D43"/>
      <c t="s" s="376" r="E43">
        <v>4429</v>
      </c>
      <c t="s" s="376" r="F43">
        <v>4430</v>
      </c>
      <c s="115" r="G43"/>
      <c s="115" r="H43"/>
    </row>
    <row r="44">
      <c t="s" r="A44">
        <v>4470</v>
      </c>
      <c t="s" s="115" r="B44">
        <v>4467</v>
      </c>
      <c s="115" r="C44"/>
      <c s="115" r="D44"/>
      <c t="s" s="376" r="E44">
        <v>4429</v>
      </c>
      <c t="s" s="376" r="F44">
        <v>4430</v>
      </c>
      <c s="115" r="G44"/>
      <c s="115" r="H44"/>
    </row>
    <row r="45">
      <c t="s" r="A45">
        <v>4471</v>
      </c>
      <c t="s" s="115" r="B45">
        <v>4467</v>
      </c>
      <c s="115" r="C45"/>
      <c s="115" r="D45"/>
      <c t="s" s="376" r="E45">
        <v>4429</v>
      </c>
      <c t="s" s="376" r="F45">
        <v>4430</v>
      </c>
      <c s="115" r="G45"/>
      <c s="115" r="H45"/>
    </row>
    <row r="46">
      <c t="s" r="A46">
        <v>4472</v>
      </c>
      <c t="s" s="115" r="B46">
        <v>4473</v>
      </c>
      <c s="115" r="C46"/>
      <c s="115" r="D46"/>
      <c s="115" r="E46"/>
      <c s="115" r="F46"/>
      <c s="115" r="G46"/>
      <c s="115" r="H46"/>
    </row>
    <row r="47">
      <c t="s" r="A47">
        <v>4474</v>
      </c>
      <c t="s" s="115" r="B47">
        <v>4473</v>
      </c>
      <c s="115" r="C47"/>
      <c s="115" r="D47"/>
      <c s="115" r="E47"/>
      <c s="115" r="F47"/>
      <c s="115" r="G47"/>
      <c s="115" r="H47"/>
    </row>
    <row r="48">
      <c t="s" r="A48">
        <v>4475</v>
      </c>
      <c t="s" s="115" r="B48">
        <v>4476</v>
      </c>
      <c s="115" r="C48"/>
      <c s="115" r="D48"/>
      <c s="115" r="E48"/>
      <c s="115" r="F48"/>
      <c s="115" r="G48"/>
      <c s="115" r="H48"/>
    </row>
    <row r="49">
      <c t="s" r="A49">
        <v>4477</v>
      </c>
      <c t="s" s="115" r="B49">
        <v>4478</v>
      </c>
      <c s="115" r="C49"/>
      <c s="115" r="D49"/>
      <c s="115" r="E49"/>
      <c s="115" r="F49"/>
      <c s="115" r="G49"/>
      <c s="115" r="H49"/>
    </row>
    <row r="50">
      <c t="s" r="A50">
        <v>4479</v>
      </c>
      <c t="s" s="115" r="B50">
        <v>4478</v>
      </c>
      <c s="115" r="C50"/>
      <c s="115" r="D50"/>
      <c s="115" r="E50"/>
      <c s="115" r="F50"/>
      <c s="115" r="G50"/>
      <c s="115" r="H50"/>
      <c t="s" r="I50">
        <v>4480</v>
      </c>
    </row>
    <row r="51">
      <c t="s" s="133" r="A51">
        <v>4481</v>
      </c>
      <c t="s" s="115" r="B51">
        <v>4482</v>
      </c>
      <c s="115" r="C51"/>
      <c s="115" r="D51"/>
      <c s="115" r="E51"/>
      <c s="115" r="F51"/>
      <c s="115" r="G51"/>
      <c s="115" r="H51"/>
    </row>
    <row r="52">
      <c t="s" r="A52">
        <v>4483</v>
      </c>
      <c s="115" r="B52"/>
      <c s="115" r="C52"/>
      <c s="115" r="D52"/>
      <c s="115" r="E52"/>
      <c s="115" r="F52"/>
      <c s="115" r="G52"/>
      <c s="115" r="H52"/>
    </row>
    <row r="53">
      <c t="s" r="A53">
        <v>4484</v>
      </c>
    </row>
    <row r="54">
      <c t="s" r="A54">
        <v>4485</v>
      </c>
    </row>
    <row r="55">
      <c t="s" r="A55">
        <v>4486</v>
      </c>
    </row>
    <row r="56">
      <c t="s" r="A56">
        <v>4487</v>
      </c>
    </row>
    <row r="57">
      <c t="s" r="A57">
        <v>4488</v>
      </c>
      <c s="115" r="B57"/>
      <c s="115" r="C57"/>
      <c s="115" r="D57"/>
      <c s="115" r="E57"/>
      <c s="115" r="F57"/>
      <c s="115" r="G57"/>
      <c s="115" r="H57"/>
    </row>
    <row r="58">
      <c t="s" r="A58">
        <v>4489</v>
      </c>
      <c s="115" r="B58"/>
      <c s="115" r="C58"/>
      <c s="115" r="D58"/>
      <c s="115" r="E58"/>
      <c s="115" r="F58"/>
      <c s="115" r="G58"/>
      <c s="115" r="H58"/>
    </row>
    <row r="59">
      <c t="s" r="A59">
        <v>4490</v>
      </c>
      <c s="115" r="B59"/>
      <c s="115" r="C59"/>
      <c s="115" r="D59"/>
      <c s="115" r="E59"/>
      <c s="115" r="F59"/>
      <c s="115" r="G59"/>
      <c s="115" r="H59"/>
    </row>
    <row r="60">
      <c t="s" r="A60">
        <v>4491</v>
      </c>
      <c s="115" r="B60"/>
      <c s="115" r="C60"/>
      <c s="115" r="D60"/>
      <c s="115" r="E60"/>
      <c s="115" r="F60"/>
      <c s="115" r="G60"/>
      <c s="115" r="H60"/>
    </row>
    <row r="61">
      <c t="s" r="A61">
        <v>4492</v>
      </c>
      <c s="115" r="B61"/>
      <c s="115" r="C61"/>
      <c s="115" r="D61"/>
      <c s="115" r="E61"/>
      <c s="115" r="F61"/>
      <c s="115" r="G61"/>
      <c s="115" r="H61"/>
    </row>
    <row r="62">
      <c t="s" r="A62">
        <v>4493</v>
      </c>
      <c s="115" r="B62"/>
      <c s="115" r="C62"/>
      <c s="115" r="D62"/>
      <c s="115" r="E62"/>
      <c s="115" r="F62"/>
      <c s="115" r="G62"/>
      <c s="115" r="H62"/>
    </row>
    <row r="63">
      <c t="s" r="A63">
        <v>4494</v>
      </c>
      <c s="115" r="B63"/>
      <c s="115" r="C63"/>
      <c s="115" r="D63"/>
      <c s="115" r="E63"/>
      <c s="115" r="F63"/>
      <c s="115" r="G63"/>
      <c s="115" r="H63"/>
    </row>
    <row r="64">
      <c t="s" r="A64">
        <v>4495</v>
      </c>
      <c s="115" r="B64"/>
      <c s="115" r="C64"/>
      <c s="115" r="D64"/>
      <c s="115" r="E64"/>
      <c s="115" r="F64"/>
      <c s="115" r="G64"/>
      <c s="115" r="H64"/>
    </row>
    <row r="65">
      <c t="s" r="A65">
        <v>4496</v>
      </c>
      <c s="115" r="B65"/>
      <c s="115" r="C65"/>
      <c s="115" r="D65"/>
      <c s="115" r="E65"/>
      <c s="115" r="F65"/>
      <c s="115" r="G65"/>
      <c s="115" r="H65"/>
    </row>
    <row r="66">
      <c t="s" r="A66">
        <v>4497</v>
      </c>
      <c s="115" r="B66"/>
      <c s="115" r="C66"/>
      <c s="115" r="D66"/>
      <c s="115" r="E66"/>
      <c s="115" r="F66"/>
      <c s="115" r="G66"/>
      <c s="115" r="H66"/>
    </row>
    <row r="67">
      <c t="s" r="A67">
        <v>4498</v>
      </c>
      <c s="115" r="B67"/>
      <c s="115" r="C67"/>
      <c s="115" r="D67"/>
      <c s="115" r="E67"/>
      <c s="115" r="F67"/>
      <c s="115" r="G67"/>
      <c s="115" r="H67"/>
    </row>
    <row r="68">
      <c t="s" r="A68">
        <v>4499</v>
      </c>
      <c s="115" r="B68"/>
      <c s="115" r="C68"/>
      <c s="115" r="D68"/>
      <c s="115" r="E68"/>
      <c s="115" r="F68"/>
      <c s="115" r="G68"/>
      <c s="115" r="H68"/>
    </row>
    <row r="69">
      <c t="s" r="A69">
        <v>4500</v>
      </c>
      <c s="115" r="B69"/>
      <c s="115" r="C69"/>
      <c s="115" r="D69"/>
      <c s="115" r="E69"/>
      <c s="115" r="F69"/>
      <c s="115" r="G69"/>
      <c s="115" r="H69"/>
    </row>
    <row r="70">
      <c t="s" r="A70">
        <v>4501</v>
      </c>
      <c s="115" r="B70"/>
      <c s="115" r="C70"/>
      <c s="115" r="D70"/>
      <c s="115" r="E70"/>
      <c s="115" r="F70"/>
      <c s="115" r="G70"/>
      <c s="115" r="H70"/>
    </row>
    <row r="71">
      <c t="s" r="A71">
        <v>4502</v>
      </c>
      <c s="115" r="B71"/>
      <c s="115" r="C71"/>
      <c s="115" r="D71"/>
      <c s="115" r="E71"/>
      <c s="115" r="F71"/>
      <c s="115" r="G71"/>
      <c s="115" r="H71"/>
    </row>
    <row r="72">
      <c t="s" r="A72">
        <v>4503</v>
      </c>
      <c s="115" r="B72"/>
      <c s="115" r="C72"/>
      <c s="115" r="D72"/>
      <c s="115" r="E72"/>
      <c s="115" r="F72"/>
      <c s="115" r="G72"/>
      <c s="115" r="H72"/>
    </row>
    <row r="73">
      <c t="s" r="A73">
        <v>4504</v>
      </c>
      <c s="115" r="B73"/>
      <c s="115" r="C73"/>
      <c s="115" r="D73"/>
      <c s="115" r="E73"/>
      <c s="115" r="F73"/>
      <c s="115" r="G73"/>
      <c s="115" r="H73"/>
    </row>
    <row r="74">
      <c t="s" r="A74">
        <v>4505</v>
      </c>
      <c s="115" r="B74"/>
      <c s="115" r="C74"/>
      <c s="115" r="D74"/>
      <c s="115" r="E74"/>
      <c s="115" r="F74"/>
      <c s="115" r="G74"/>
      <c s="115" r="H74"/>
    </row>
    <row r="75">
      <c t="s" r="A75">
        <v>4506</v>
      </c>
      <c s="115" r="B75"/>
      <c s="115" r="C75"/>
      <c s="115" r="D75"/>
      <c s="115" r="E75"/>
      <c s="115" r="F75"/>
      <c s="115" r="G75"/>
      <c s="115" r="H75"/>
    </row>
    <row r="76">
      <c t="s" r="A76">
        <v>4507</v>
      </c>
      <c s="115" r="B76"/>
      <c s="115" r="C76"/>
      <c s="115" r="D76"/>
      <c s="115" r="E76"/>
      <c s="115" r="F76"/>
      <c s="115" r="G76"/>
      <c s="115" r="H76"/>
    </row>
    <row r="77">
      <c t="s" r="A77">
        <v>4508</v>
      </c>
      <c s="115" r="B77"/>
      <c s="115" r="C77"/>
      <c s="115" r="D77"/>
      <c s="115" r="E77"/>
      <c s="115" r="F77"/>
      <c s="115" r="G77"/>
      <c s="115" r="H77"/>
    </row>
    <row r="78">
      <c t="s" r="A78">
        <v>4509</v>
      </c>
      <c s="115" r="B78"/>
      <c s="115" r="C78"/>
      <c s="115" r="D78"/>
      <c s="115" r="E78"/>
      <c s="115" r="F78"/>
      <c s="115" r="G78"/>
      <c s="115" r="H78"/>
    </row>
    <row r="79">
      <c t="s" r="A79">
        <v>4510</v>
      </c>
      <c s="115" r="B79"/>
      <c s="115" r="C79"/>
      <c s="115" r="D79"/>
      <c s="115" r="E79"/>
      <c s="115" r="F79"/>
      <c s="115" r="G79"/>
      <c s="115" r="H79"/>
    </row>
    <row r="80">
      <c t="s" r="A80">
        <v>4511</v>
      </c>
      <c s="115" r="B80"/>
      <c s="115" r="C80"/>
      <c s="115" r="D80"/>
      <c s="115" r="E80"/>
      <c s="115" r="F80"/>
      <c s="115" r="G80"/>
      <c s="115" r="H80"/>
    </row>
    <row r="81">
      <c t="s" r="A81">
        <v>4512</v>
      </c>
      <c s="115" r="B81"/>
      <c s="115" r="C81"/>
      <c s="115" r="D81"/>
      <c s="115" r="E81"/>
      <c s="115" r="F81"/>
      <c s="115" r="G81"/>
      <c s="115" r="H81"/>
    </row>
    <row r="82">
      <c t="s" r="A82">
        <v>4513</v>
      </c>
      <c s="115" r="B82"/>
      <c s="115" r="C82"/>
      <c s="115" r="D82"/>
      <c s="115" r="E82"/>
      <c s="115" r="F82"/>
      <c s="115" r="G82"/>
      <c s="115" r="H82"/>
    </row>
    <row r="83">
      <c t="s" r="A83">
        <v>4514</v>
      </c>
      <c s="115" r="B83"/>
      <c s="115" r="C83"/>
      <c s="115" r="D83"/>
      <c s="115" r="E83"/>
      <c s="115" r="F83"/>
      <c s="115" r="G83"/>
      <c s="115" r="H83"/>
    </row>
    <row r="84">
      <c t="s" r="A84">
        <v>4515</v>
      </c>
      <c s="115" r="B84"/>
      <c s="115" r="C84"/>
      <c s="115" r="D84"/>
      <c s="115" r="E84"/>
      <c s="115" r="F84"/>
      <c s="115" r="G84"/>
      <c s="115" r="H84"/>
    </row>
    <row r="85">
      <c t="s" r="A85">
        <v>4516</v>
      </c>
      <c s="115" r="B85"/>
      <c s="115" r="C85"/>
      <c s="115" r="D85"/>
      <c s="115" r="E85"/>
      <c s="115" r="F85"/>
      <c s="115" r="G85"/>
      <c s="115" r="H85"/>
    </row>
    <row r="86">
      <c t="s" r="A86">
        <v>4517</v>
      </c>
      <c s="115" r="B86"/>
      <c s="115" r="C86"/>
      <c s="115" r="D86"/>
      <c s="115" r="E86"/>
      <c s="115" r="F86"/>
      <c s="115" r="G86"/>
      <c s="115" r="H86"/>
    </row>
    <row r="87">
      <c t="s" r="A87">
        <v>4518</v>
      </c>
      <c s="115" r="B87"/>
      <c s="115" r="C87"/>
      <c s="115" r="D87"/>
      <c s="115" r="E87"/>
      <c s="115" r="F87"/>
      <c s="115" r="G87"/>
      <c s="115" r="H87"/>
    </row>
    <row r="88">
      <c t="s" r="A88">
        <v>4519</v>
      </c>
      <c s="115" r="B88"/>
      <c s="115" r="C88"/>
      <c s="115" r="D88"/>
      <c s="115" r="E88"/>
      <c s="115" r="F88"/>
      <c s="115" r="G88"/>
      <c s="115" r="H88"/>
    </row>
    <row r="89">
      <c t="s" r="A89">
        <v>4520</v>
      </c>
      <c s="115" r="B89"/>
      <c s="115" r="C89"/>
      <c s="115" r="D89"/>
      <c s="115" r="E89"/>
      <c s="115" r="F89"/>
      <c s="115" r="G89"/>
      <c s="115" r="H89"/>
    </row>
    <row r="90">
      <c t="s" r="A90">
        <v>4521</v>
      </c>
      <c s="115" r="B90"/>
      <c s="115" r="C90"/>
      <c s="115" r="D90"/>
      <c s="115" r="E90"/>
      <c s="115" r="F90"/>
      <c s="115" r="G90"/>
      <c s="115" r="H90"/>
    </row>
    <row r="91">
      <c t="s" r="A91">
        <v>4522</v>
      </c>
      <c s="115" r="B91"/>
      <c s="115" r="C91"/>
      <c s="115" r="D91"/>
      <c s="115" r="E91"/>
      <c s="115" r="F91"/>
      <c s="115" r="G91"/>
      <c s="115" r="H91"/>
    </row>
    <row r="92">
      <c t="s" r="A92">
        <v>4523</v>
      </c>
      <c s="115" r="B92"/>
      <c s="115" r="C92"/>
      <c s="115" r="D92"/>
      <c s="115" r="E92"/>
      <c s="115" r="F92"/>
      <c s="115" r="G92"/>
      <c s="115" r="H92"/>
    </row>
    <row r="93">
      <c t="s" r="A93">
        <v>4524</v>
      </c>
    </row>
    <row r="94">
      <c t="s" r="A94">
        <v>4525</v>
      </c>
    </row>
    <row r="95">
      <c t="s" r="A95">
        <v>4526</v>
      </c>
    </row>
    <row r="96">
      <c t="s" r="A96">
        <v>4527</v>
      </c>
      <c s="115" r="B96"/>
      <c s="115" r="C96"/>
      <c s="115" r="D96"/>
      <c s="115" r="E96"/>
      <c s="115" r="F96"/>
      <c s="115" r="G96"/>
      <c s="115" r="H96"/>
    </row>
    <row r="97">
      <c t="s" r="A97">
        <v>4528</v>
      </c>
      <c s="115" r="B97"/>
      <c s="115" r="C97"/>
      <c s="115" r="D97"/>
      <c s="115" r="E97"/>
      <c s="115" r="F97"/>
      <c s="115" r="G97"/>
      <c s="115" r="H97"/>
    </row>
    <row r="98">
      <c t="s" r="A98">
        <v>4529</v>
      </c>
      <c s="115" r="B98"/>
      <c s="115" r="C98"/>
      <c s="115" r="D98"/>
      <c s="115" r="E98"/>
      <c s="115" r="F98"/>
      <c s="115" r="G98"/>
      <c s="115" r="H98"/>
    </row>
    <row r="99">
      <c t="s" r="A99">
        <v>4530</v>
      </c>
      <c s="115" r="B99"/>
      <c s="115" r="C99"/>
      <c s="115" r="D99"/>
      <c s="115" r="E99"/>
      <c s="115" r="F99"/>
      <c s="115" r="G99"/>
      <c s="115" r="H99"/>
    </row>
    <row r="100">
      <c t="s" r="A100">
        <v>4531</v>
      </c>
      <c s="115" r="B100"/>
      <c s="115" r="C100"/>
      <c s="115" r="D100"/>
      <c s="115" r="E100"/>
      <c s="115" r="F100"/>
      <c s="115" r="G100"/>
      <c s="115" r="H100"/>
    </row>
    <row r="101">
      <c t="s" r="A101">
        <v>4532</v>
      </c>
      <c s="115" r="B101"/>
      <c s="115" r="C101"/>
      <c s="115" r="D101"/>
      <c s="115" r="E101"/>
      <c s="115" r="F101"/>
      <c s="115" r="G101"/>
      <c s="115" r="H101"/>
    </row>
    <row r="102">
      <c t="s" r="A102">
        <v>4533</v>
      </c>
      <c s="115" r="B102"/>
      <c s="115" r="C102"/>
      <c s="115" r="D102"/>
      <c s="115" r="E102"/>
      <c s="115" r="F102"/>
      <c s="115" r="G102"/>
      <c s="115" r="H102"/>
    </row>
    <row r="103">
      <c t="s" r="A103">
        <v>4534</v>
      </c>
      <c s="115" r="B103"/>
      <c s="115" r="C103"/>
      <c s="115" r="D103"/>
      <c s="115" r="E103"/>
      <c s="115" r="F103"/>
      <c s="115" r="G103"/>
      <c s="115" r="H103"/>
    </row>
    <row r="104">
      <c t="s" r="A104">
        <v>4535</v>
      </c>
      <c s="115" r="B104"/>
      <c s="115" r="C104"/>
      <c s="115" r="D104"/>
      <c s="115" r="E104"/>
      <c s="115" r="F104"/>
      <c s="115" r="G104"/>
      <c s="115" r="H104"/>
    </row>
    <row r="105">
      <c t="s" r="A105">
        <v>4536</v>
      </c>
      <c s="115" r="B105"/>
      <c s="115" r="C105"/>
      <c s="115" r="D105"/>
      <c s="115" r="E105"/>
      <c s="115" r="F105"/>
      <c s="115" r="G105"/>
      <c s="115" r="H105"/>
    </row>
    <row r="106">
      <c t="s" r="A106">
        <v>4537</v>
      </c>
      <c s="115" r="B106"/>
      <c s="115" r="C106"/>
      <c s="115" r="D106"/>
      <c s="115" r="E106"/>
      <c s="115" r="F106"/>
      <c s="115" r="G106"/>
      <c s="115" r="H106"/>
    </row>
    <row r="107">
      <c t="s" r="A107">
        <v>4538</v>
      </c>
      <c s="115" r="B107"/>
      <c s="115" r="C107"/>
      <c s="115" r="D107"/>
      <c s="115" r="E107"/>
      <c s="115" r="F107"/>
      <c s="115" r="G107"/>
      <c s="115" r="H107"/>
    </row>
    <row r="108">
      <c t="s" r="A108">
        <v>4539</v>
      </c>
      <c s="115" r="B108"/>
      <c s="115" r="C108"/>
      <c s="115" r="D108"/>
      <c s="115" r="E108"/>
      <c s="115" r="F108"/>
      <c s="115" r="G108"/>
      <c s="115" r="H108"/>
    </row>
    <row r="109">
      <c t="s" r="A109">
        <v>4540</v>
      </c>
      <c s="115" r="B109"/>
      <c s="115" r="C109"/>
      <c s="115" r="D109"/>
      <c s="115" r="E109"/>
      <c s="115" r="F109"/>
      <c s="115" r="G109"/>
      <c s="115" r="H109"/>
    </row>
    <row r="110">
      <c t="s" r="A110">
        <v>4541</v>
      </c>
      <c s="115" r="B110"/>
      <c s="115" r="C110"/>
      <c s="115" r="D110"/>
      <c s="115" r="E110"/>
      <c s="115" r="F110"/>
      <c s="115" r="G110"/>
      <c s="115" r="H110"/>
    </row>
    <row r="111">
      <c t="s" r="A111">
        <v>4542</v>
      </c>
      <c s="115" r="B111"/>
      <c s="115" r="C111"/>
      <c s="115" r="D111"/>
      <c s="115" r="E111"/>
      <c s="115" r="F111"/>
      <c s="115" r="G111"/>
      <c s="115" r="H111"/>
    </row>
    <row r="112">
      <c t="s" r="A112">
        <v>4543</v>
      </c>
      <c s="115" r="B112"/>
      <c s="115" r="C112"/>
      <c s="115" r="D112"/>
      <c s="115" r="E112"/>
      <c s="115" r="F112"/>
      <c s="115" r="G112"/>
      <c s="115" r="H112"/>
    </row>
    <row r="113">
      <c t="s" r="A113">
        <v>4544</v>
      </c>
      <c s="115" r="B113"/>
      <c s="115" r="C113"/>
      <c s="115" r="D113"/>
      <c s="115" r="E113"/>
      <c s="115" r="F113"/>
      <c s="115" r="G113"/>
      <c s="115" r="H113"/>
    </row>
    <row r="114">
      <c t="s" r="A114">
        <v>4545</v>
      </c>
      <c s="115" r="B114"/>
      <c s="115" r="C114"/>
      <c s="115" r="D114"/>
      <c s="115" r="E114"/>
      <c s="115" r="F114"/>
      <c s="115" r="G114"/>
      <c s="115" r="H114"/>
    </row>
    <row r="115">
      <c t="s" r="A115">
        <v>4546</v>
      </c>
      <c s="115" r="B115"/>
      <c s="115" r="C115"/>
      <c s="115" r="D115"/>
      <c s="115" r="E115"/>
      <c s="115" r="F115"/>
      <c s="115" r="G115"/>
      <c s="115" r="H115"/>
    </row>
    <row r="116">
      <c t="s" r="A116">
        <v>4547</v>
      </c>
      <c s="115" r="B116"/>
      <c s="115" r="C116"/>
      <c s="115" r="D116"/>
      <c s="115" r="E116"/>
      <c s="115" r="F116"/>
      <c s="115" r="G116"/>
      <c s="115" r="H116"/>
    </row>
    <row r="117">
      <c t="s" r="A117">
        <v>4548</v>
      </c>
      <c s="115" r="B117"/>
      <c s="115" r="C117"/>
      <c s="115" r="D117"/>
      <c s="115" r="E117"/>
      <c s="115" r="F117"/>
      <c s="115" r="G117"/>
      <c s="115" r="H117"/>
    </row>
    <row r="118">
      <c t="s" r="A118">
        <v>4549</v>
      </c>
      <c s="115" r="B118"/>
      <c s="115" r="C118"/>
      <c s="115" r="D118"/>
      <c s="115" r="E118"/>
      <c s="115" r="F118"/>
      <c s="115" r="G118"/>
      <c s="115" r="H118"/>
    </row>
    <row r="119">
      <c t="s" r="A119">
        <v>4550</v>
      </c>
      <c s="115" r="B119"/>
      <c s="115" r="C119"/>
      <c s="115" r="D119"/>
      <c s="115" r="E119"/>
      <c s="115" r="F119"/>
      <c s="115" r="G119"/>
      <c s="115" r="H119"/>
    </row>
    <row r="120">
      <c t="s" r="A120">
        <v>4551</v>
      </c>
      <c s="115" r="B120"/>
      <c s="115" r="C120"/>
      <c s="115" r="D120"/>
      <c s="115" r="E120"/>
      <c s="115" r="F120"/>
      <c s="115" r="G120"/>
      <c s="115" r="H120"/>
    </row>
    <row r="121">
      <c t="s" r="A121">
        <v>4552</v>
      </c>
      <c s="115" r="B121"/>
      <c s="115" r="C121"/>
      <c s="115" r="D121"/>
      <c s="115" r="E121"/>
      <c s="115" r="F121"/>
      <c s="115" r="G121"/>
      <c s="115" r="H121"/>
    </row>
    <row r="122">
      <c t="s" r="A122">
        <v>4553</v>
      </c>
      <c s="115" r="B122"/>
      <c s="115" r="C122"/>
      <c s="115" r="D122"/>
      <c s="115" r="E122"/>
      <c s="115" r="F122"/>
      <c s="115" r="G122"/>
      <c s="115" r="H122"/>
    </row>
    <row r="123">
      <c t="s" r="A123">
        <v>4554</v>
      </c>
      <c s="115" r="B123"/>
      <c s="115" r="C123"/>
      <c s="115" r="D123"/>
      <c s="115" r="E123"/>
      <c s="115" r="F123"/>
      <c s="115" r="G123"/>
      <c s="115" r="H123"/>
    </row>
    <row r="124">
      <c t="s" r="A124">
        <v>4555</v>
      </c>
      <c s="115" r="B124"/>
      <c s="115" r="C124"/>
      <c s="115" r="D124"/>
      <c s="115" r="E124"/>
      <c s="115" r="F124"/>
      <c s="115" r="G124"/>
      <c s="115" r="H124"/>
    </row>
    <row r="125">
      <c t="s" r="A125">
        <v>4556</v>
      </c>
      <c s="115" r="B125"/>
      <c s="115" r="C125"/>
      <c s="115" r="D125"/>
      <c s="115" r="E125"/>
      <c s="115" r="F125"/>
      <c s="115" r="G125"/>
      <c s="115" r="H125"/>
    </row>
    <row r="126">
      <c t="s" r="A126">
        <v>4557</v>
      </c>
      <c s="115" r="B126"/>
      <c s="115" r="C126"/>
      <c s="115" r="D126"/>
      <c s="115" r="E126"/>
      <c s="115" r="F126"/>
      <c s="115" r="G126"/>
      <c s="115" r="H126"/>
    </row>
    <row r="127">
      <c s="115" r="B127"/>
      <c s="115" r="C127"/>
      <c s="115" r="D127"/>
      <c s="115" r="E127"/>
      <c s="115" r="F127"/>
      <c s="115" r="G127"/>
      <c s="115" r="H127"/>
    </row>
    <row r="128">
      <c t="s" r="A128">
        <v>4558</v>
      </c>
      <c s="115" r="B128"/>
      <c s="115" r="C128"/>
      <c s="115" r="D128"/>
      <c s="115" r="E128"/>
      <c s="115" r="F128"/>
      <c s="115" r="G128"/>
      <c s="115" r="H128"/>
    </row>
    <row r="129">
      <c s="115" r="B129"/>
      <c s="115" r="C129"/>
      <c s="115" r="D129"/>
      <c s="115" r="E129"/>
      <c s="115" r="F129"/>
      <c s="115" r="G129"/>
      <c s="115" r="H129"/>
    </row>
    <row r="130">
      <c t="s" r="A130">
        <v>4559</v>
      </c>
      <c t="s" s="115" r="B130">
        <v>4482</v>
      </c>
      <c s="115" r="C130"/>
      <c s="115" r="D130"/>
      <c s="115" r="E130"/>
      <c s="115" r="F130"/>
      <c s="115" r="G130"/>
      <c s="115" r="H130"/>
    </row>
    <row r="131">
      <c t="s" r="A131">
        <v>4560</v>
      </c>
      <c t="s" s="115" r="B131">
        <v>4482</v>
      </c>
      <c s="115" r="C131"/>
      <c s="115" r="D131"/>
      <c s="115" r="E131"/>
      <c s="115" r="F131"/>
      <c s="115" r="G131"/>
      <c s="115" r="H131"/>
    </row>
    <row r="132">
      <c t="s" r="A132">
        <v>4561</v>
      </c>
      <c t="s" s="115" r="B132">
        <v>4482</v>
      </c>
      <c s="115" r="C132"/>
      <c s="115" r="D132"/>
      <c s="115" r="E132"/>
      <c s="115" r="F132"/>
      <c s="115" r="G132"/>
      <c s="115" r="H132"/>
    </row>
    <row r="133">
      <c t="s" r="A133">
        <v>4562</v>
      </c>
      <c t="s" s="115" r="B133">
        <v>4482</v>
      </c>
      <c s="115" r="C133"/>
      <c s="115" r="D133"/>
      <c s="115" r="E133"/>
      <c s="115" r="F133"/>
      <c s="115" r="G133"/>
      <c s="115" r="H133"/>
    </row>
    <row r="134">
      <c t="s" r="A134">
        <v>4563</v>
      </c>
      <c t="s" s="115" r="B134">
        <v>4482</v>
      </c>
      <c s="115" r="C134"/>
      <c s="115" r="D134"/>
      <c s="115" r="E134"/>
      <c s="115" r="F134"/>
      <c s="115" r="G134"/>
      <c s="115" r="H134"/>
    </row>
    <row r="135">
      <c t="s" r="A135">
        <v>4564</v>
      </c>
      <c t="s" s="115" r="B135">
        <v>4482</v>
      </c>
      <c s="115" r="C135"/>
      <c s="115" r="D135"/>
      <c s="115" r="E135"/>
      <c s="115" r="F135"/>
      <c s="115" r="G135"/>
      <c s="115" r="H135"/>
    </row>
    <row r="136">
      <c t="s" r="A136">
        <v>4565</v>
      </c>
      <c t="s" s="115" r="B136">
        <v>4482</v>
      </c>
      <c s="115" r="C136"/>
      <c s="115" r="D136"/>
      <c s="115" r="E136"/>
      <c s="115" r="F136"/>
      <c s="115" r="G136"/>
      <c s="115" r="H136"/>
    </row>
    <row r="137">
      <c s="115" r="B137"/>
      <c s="115" r="C137"/>
      <c s="115" r="D137"/>
      <c s="115" r="E137"/>
      <c s="115" r="F137"/>
      <c s="115" r="G137"/>
      <c s="115" r="H137"/>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43"/>
    <col min="5" customWidth="1" max="5" width="55.14"/>
  </cols>
  <sheetData>
    <row r="1">
      <c t="s" s="139" r="A1">
        <v>4</v>
      </c>
      <c t="s" s="139" r="B1">
        <v>4566</v>
      </c>
      <c t="s" s="139" r="C1">
        <v>4567</v>
      </c>
      <c t="s" s="139" r="D1">
        <v>4568</v>
      </c>
    </row>
    <row r="2">
      <c s="139" r="A2">
        <v>297</v>
      </c>
      <c t="s" s="108" r="B2">
        <v>208</v>
      </c>
      <c t="s" r="C2">
        <v>4569</v>
      </c>
      <c t="s" r="D2">
        <v>4570</v>
      </c>
      <c t="s" s="183" r="E2">
        <v>4571</v>
      </c>
    </row>
    <row r="3">
      <c s="139" r="A3">
        <v>287</v>
      </c>
      <c t="s" s="108" r="B3">
        <v>194</v>
      </c>
      <c t="s" r="C3">
        <v>4572</v>
      </c>
      <c t="s" s="183" r="E3">
        <v>4573</v>
      </c>
    </row>
    <row r="4">
      <c s="139" r="A4">
        <v>344</v>
      </c>
      <c t="s" s="108" r="B4">
        <v>194</v>
      </c>
      <c t="s" r="C4">
        <v>4574</v>
      </c>
      <c t="s" s="183" r="E4">
        <v>4573</v>
      </c>
    </row>
    <row r="5">
      <c s="139" r="A5">
        <v>496</v>
      </c>
      <c t="s" s="108" r="B5">
        <v>4575</v>
      </c>
      <c t="s" s="325" r="C5">
        <v>318</v>
      </c>
      <c t="s" r="E5">
        <v>4576</v>
      </c>
    </row>
    <row r="6">
      <c s="139" r="A6">
        <v>497</v>
      </c>
      <c t="s" s="108" r="B6">
        <v>4577</v>
      </c>
      <c t="s" s="325" r="C6">
        <v>4578</v>
      </c>
      <c t="s" r="E6">
        <v>4576</v>
      </c>
    </row>
    <row r="7">
      <c s="139" r="A7"/>
    </row>
    <row r="8">
      <c s="202" r="A8">
        <v>345</v>
      </c>
      <c t="s" s="108" r="B8">
        <v>203</v>
      </c>
      <c t="s" s="325" r="C8">
        <v>206</v>
      </c>
      <c t="s" s="183" r="E8">
        <v>4579</v>
      </c>
    </row>
    <row r="9">
      <c s="202" r="A9">
        <v>286</v>
      </c>
      <c t="s" s="108" r="B9">
        <v>156</v>
      </c>
      <c t="s" s="325" r="C9">
        <v>159</v>
      </c>
      <c t="s" s="183" r="E9">
        <v>4579</v>
      </c>
    </row>
    <row r="10">
      <c s="139" r="A10"/>
    </row>
    <row r="11">
      <c s="139" r="A11"/>
    </row>
    <row r="12">
      <c s="139" r="A12"/>
    </row>
    <row r="13">
      <c s="139" r="A13"/>
    </row>
    <row r="14">
      <c s="139" r="A14"/>
    </row>
    <row r="15">
      <c s="139" r="A15"/>
    </row>
    <row r="16">
      <c s="139" r="A16"/>
    </row>
    <row r="17">
      <c s="139" r="A17"/>
    </row>
    <row r="18">
      <c s="139" r="A18"/>
    </row>
    <row r="19">
      <c s="139" r="A19"/>
    </row>
    <row r="20">
      <c s="139" r="A20"/>
    </row>
    <row r="21">
      <c s="139" r="A21"/>
    </row>
    <row r="22">
      <c s="139" r="A22"/>
    </row>
    <row r="23">
      <c s="139" r="A23"/>
    </row>
    <row r="24">
      <c s="139" r="A24"/>
    </row>
    <row r="25">
      <c s="139" r="A25"/>
    </row>
    <row r="26">
      <c s="139" r="A26"/>
    </row>
    <row r="27">
      <c s="139" r="A27"/>
    </row>
    <row r="28">
      <c s="139" r="A28"/>
    </row>
    <row r="29">
      <c s="139" r="A29"/>
    </row>
    <row r="30">
      <c s="139" r="A30"/>
    </row>
    <row r="31">
      <c s="139" r="A31"/>
    </row>
    <row r="32">
      <c s="139" r="A32"/>
    </row>
    <row r="33">
      <c s="139" r="A33"/>
    </row>
    <row r="34">
      <c s="139" r="A34"/>
    </row>
    <row r="35">
      <c s="139" r="A35"/>
    </row>
    <row r="36">
      <c s="139" r="A36"/>
    </row>
    <row r="37">
      <c s="139" r="A37"/>
    </row>
    <row r="38">
      <c s="139" r="A38"/>
    </row>
    <row r="39">
      <c s="139" r="A39"/>
    </row>
    <row r="40">
      <c s="139" r="A40"/>
    </row>
    <row r="41">
      <c s="139" r="A41"/>
    </row>
    <row r="42">
      <c s="139" r="A42"/>
    </row>
    <row r="43">
      <c s="139" r="A43"/>
    </row>
    <row r="44">
      <c s="139" r="A44"/>
    </row>
    <row r="45">
      <c s="139" r="A45"/>
    </row>
    <row r="46">
      <c s="139" r="A46"/>
    </row>
    <row r="47">
      <c s="139" r="A47"/>
    </row>
    <row r="48">
      <c s="139" r="A48"/>
    </row>
    <row r="49">
      <c s="139" r="A49"/>
    </row>
    <row r="50">
      <c s="139" r="A50"/>
    </row>
    <row r="51">
      <c s="139" r="A51"/>
    </row>
    <row r="52">
      <c s="139" r="A52"/>
    </row>
    <row r="53">
      <c s="139" r="A53"/>
    </row>
    <row r="54">
      <c s="139" r="A54"/>
    </row>
    <row r="55">
      <c s="139" r="A55"/>
    </row>
    <row r="56">
      <c s="139" r="A56"/>
    </row>
    <row r="57">
      <c s="139" r="A57"/>
    </row>
    <row r="58">
      <c s="139" r="A58"/>
    </row>
    <row r="59">
      <c s="139" r="A59"/>
    </row>
    <row r="60">
      <c s="139" r="A60"/>
    </row>
    <row r="61">
      <c s="139" r="A61"/>
    </row>
    <row r="62">
      <c s="139" r="A62"/>
    </row>
    <row r="63">
      <c s="139" r="A63"/>
    </row>
    <row r="64">
      <c s="139" r="A64"/>
    </row>
    <row r="65">
      <c s="139" r="A65"/>
    </row>
    <row r="66">
      <c s="139" r="A66"/>
    </row>
    <row r="67">
      <c s="139" r="A67"/>
    </row>
    <row r="68">
      <c s="139" r="A68"/>
    </row>
    <row r="69">
      <c s="139" r="A69"/>
    </row>
    <row r="70">
      <c s="139" r="A70"/>
    </row>
    <row r="71">
      <c s="139" r="A71"/>
    </row>
    <row r="72">
      <c s="139" r="A72"/>
    </row>
    <row r="73">
      <c s="139" r="A73"/>
    </row>
    <row r="74">
      <c s="139" r="A74"/>
    </row>
    <row r="75">
      <c s="139" r="A75"/>
    </row>
    <row r="76">
      <c s="139" r="A76"/>
    </row>
    <row r="77">
      <c s="139" r="A77"/>
    </row>
    <row r="78">
      <c s="139" r="A78"/>
    </row>
    <row r="79">
      <c s="139" r="A79"/>
    </row>
    <row r="80">
      <c s="139" r="A80"/>
    </row>
    <row r="81">
      <c s="139" r="A81"/>
    </row>
    <row r="82">
      <c s="139" r="A82"/>
    </row>
    <row r="83">
      <c s="139" r="A83"/>
    </row>
    <row r="84">
      <c s="139" r="A84"/>
    </row>
    <row r="85">
      <c s="139" r="A85"/>
    </row>
    <row r="86">
      <c s="139" r="A86"/>
    </row>
    <row r="87">
      <c s="139" r="A87"/>
    </row>
    <row r="88">
      <c s="139" r="A88"/>
    </row>
    <row r="89">
      <c s="139" r="A89"/>
    </row>
    <row r="90">
      <c s="139" r="A90"/>
    </row>
    <row r="91">
      <c s="139" r="A91"/>
    </row>
    <row r="92">
      <c s="139" r="A92"/>
    </row>
    <row r="93">
      <c s="139" r="A93"/>
    </row>
    <row r="94">
      <c s="139" r="A9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6.86"/>
    <col min="3" customWidth="1" max="3" width="18.71"/>
    <col min="4" customWidth="1" max="4" width="12.86"/>
    <col min="5" customWidth="1" max="5" width="11.86"/>
    <col min="6" customWidth="1" max="6" width="12.0"/>
    <col min="7" customWidth="1" max="7" width="11.71"/>
    <col min="8" customWidth="1" max="8" width="12.14"/>
    <col min="9" customWidth="1" max="9" width="13.43"/>
    <col min="10" customWidth="1" max="10" width="32.29"/>
  </cols>
  <sheetData>
    <row r="1">
      <c t="s" s="82" r="A1">
        <v>4580</v>
      </c>
      <c t="s" s="82" r="B1">
        <v>3335</v>
      </c>
      <c t="s" s="82" r="C1">
        <v>4581</v>
      </c>
      <c t="s" s="82" r="D1">
        <v>4582</v>
      </c>
      <c t="s" s="82" r="E1">
        <v>4583</v>
      </c>
      <c t="s" s="82" r="F1">
        <v>4584</v>
      </c>
      <c t="s" s="82" r="G1">
        <v>4585</v>
      </c>
      <c t="s" s="82" r="H1">
        <v>4586</v>
      </c>
      <c t="s" s="82" r="I1">
        <v>4587</v>
      </c>
      <c t="s" s="82" r="J1">
        <v>4410</v>
      </c>
    </row>
    <row r="2">
      <c t="s" r="A2">
        <v>4588</v>
      </c>
      <c t="s" s="115" r="B2">
        <v>4589</v>
      </c>
      <c t="s" s="306" r="C2">
        <v>4590</v>
      </c>
      <c s="115" r="D2">
        <v>5003652</v>
      </c>
      <c t="s" s="115" r="E2">
        <v>4591</v>
      </c>
      <c t="s" s="115" r="F2">
        <v>130</v>
      </c>
      <c t="s" s="115" r="G2">
        <v>165</v>
      </c>
      <c t="s" s="115" r="H2">
        <v>4592</v>
      </c>
      <c t="s" s="115" r="I2">
        <v>4593</v>
      </c>
      <c t="s" r="J2">
        <v>4594</v>
      </c>
    </row>
    <row r="3">
      <c t="s" r="A3">
        <v>4595</v>
      </c>
      <c t="s" s="115" r="B3">
        <v>4596</v>
      </c>
      <c t="s" s="306" r="C3">
        <v>4597</v>
      </c>
      <c s="115" r="D3">
        <v>5003653</v>
      </c>
      <c t="s" s="115" r="E3">
        <v>4591</v>
      </c>
      <c t="s" s="115" r="F3">
        <v>130</v>
      </c>
      <c t="s" s="115" r="G3">
        <v>165</v>
      </c>
      <c t="s" s="115" r="H3">
        <v>4592</v>
      </c>
      <c t="s" s="115" r="I3">
        <v>4593</v>
      </c>
    </row>
    <row r="4">
      <c t="s" r="A4">
        <v>4598</v>
      </c>
      <c t="s" s="115" r="B4">
        <v>4599</v>
      </c>
      <c t="s" s="306" r="C4">
        <v>4600</v>
      </c>
      <c s="115" r="D4">
        <v>5003654</v>
      </c>
      <c t="s" s="115" r="E4">
        <v>4591</v>
      </c>
      <c t="s" s="115" r="F4">
        <v>130</v>
      </c>
      <c t="s" s="115" r="G4">
        <v>165</v>
      </c>
      <c t="s" s="115" r="H4">
        <v>4592</v>
      </c>
      <c t="s" s="115" r="I4">
        <v>4593</v>
      </c>
    </row>
    <row r="5">
      <c t="s" r="A5">
        <v>4601</v>
      </c>
      <c t="s" s="115" r="B5">
        <v>4602</v>
      </c>
      <c t="s" s="306" r="C5">
        <v>4603</v>
      </c>
      <c s="115" r="D5">
        <v>5003655</v>
      </c>
      <c t="s" s="115" r="E5">
        <v>4591</v>
      </c>
      <c t="s" s="115" r="F5">
        <v>130</v>
      </c>
      <c t="s" s="115" r="G5">
        <v>165</v>
      </c>
      <c t="s" s="115" r="H5">
        <v>4592</v>
      </c>
      <c t="s" s="115" r="I5">
        <v>4593</v>
      </c>
    </row>
    <row r="6">
      <c t="s" r="A6">
        <v>4604</v>
      </c>
      <c t="s" s="115" r="B6">
        <v>4605</v>
      </c>
      <c t="s" s="306" r="C6">
        <v>4606</v>
      </c>
      <c s="115" r="D6">
        <v>5003656</v>
      </c>
      <c t="s" s="115" r="E6">
        <v>4591</v>
      </c>
      <c t="s" s="115" r="F6">
        <v>130</v>
      </c>
      <c t="s" s="115" r="G6">
        <v>165</v>
      </c>
      <c t="s" s="115" r="H6">
        <v>4592</v>
      </c>
      <c t="s" s="115" r="I6">
        <v>4593</v>
      </c>
      <c t="s" r="J6">
        <v>4607</v>
      </c>
    </row>
    <row r="7">
      <c t="s" r="A7">
        <v>4608</v>
      </c>
      <c t="s" s="115" r="B7">
        <v>4609</v>
      </c>
      <c t="s" s="306" r="C7">
        <v>4610</v>
      </c>
      <c s="115" r="D7">
        <v>5003583</v>
      </c>
      <c t="s" s="115" r="E7">
        <v>4591</v>
      </c>
      <c t="s" s="115" r="F7">
        <v>130</v>
      </c>
      <c t="s" s="115" r="G7">
        <v>165</v>
      </c>
      <c t="s" s="115" r="H7">
        <v>4592</v>
      </c>
      <c t="s" s="115" r="I7">
        <v>4593</v>
      </c>
      <c t="s" r="J7">
        <v>4611</v>
      </c>
    </row>
    <row r="8">
      <c t="s" r="A8">
        <v>4612</v>
      </c>
      <c t="s" s="115" r="B8">
        <v>4613</v>
      </c>
      <c t="s" s="306" r="C8">
        <v>4614</v>
      </c>
      <c s="115" r="D8">
        <v>5003657</v>
      </c>
      <c t="s" s="115" r="E8">
        <v>4591</v>
      </c>
      <c t="s" s="115" r="F8">
        <v>130</v>
      </c>
      <c t="s" s="115" r="G8">
        <v>165</v>
      </c>
      <c t="s" s="115" r="H8">
        <v>4592</v>
      </c>
      <c t="s" s="115" r="I8">
        <v>4593</v>
      </c>
      <c t="s" r="J8">
        <v>4615</v>
      </c>
    </row>
    <row r="9">
      <c t="s" r="A9">
        <v>4616</v>
      </c>
      <c t="s" s="115" r="B9">
        <v>4617</v>
      </c>
      <c t="s" s="306" r="C9">
        <v>4618</v>
      </c>
      <c s="115" r="D9">
        <v>5003658</v>
      </c>
      <c t="s" s="115" r="E9">
        <v>4591</v>
      </c>
      <c t="s" s="115" r="F9">
        <v>130</v>
      </c>
      <c t="s" s="115" r="G9">
        <v>165</v>
      </c>
      <c t="s" s="115" r="H9">
        <v>4592</v>
      </c>
      <c t="s" s="115" r="I9">
        <v>4619</v>
      </c>
    </row>
    <row r="10">
      <c t="s" r="A10">
        <v>4620</v>
      </c>
      <c t="s" s="115" r="B10">
        <v>4621</v>
      </c>
      <c t="s" s="306" r="C10">
        <v>4622</v>
      </c>
      <c s="115" r="D10">
        <v>5003659</v>
      </c>
      <c t="s" s="115" r="E10">
        <v>4591</v>
      </c>
      <c t="s" s="115" r="F10">
        <v>130</v>
      </c>
      <c t="s" s="115" r="G10">
        <v>165</v>
      </c>
      <c t="s" s="115" r="H10">
        <v>4592</v>
      </c>
      <c t="s" s="115" r="I10">
        <v>4619</v>
      </c>
    </row>
    <row r="11">
      <c t="s" r="A11">
        <v>4623</v>
      </c>
      <c t="s" s="115" r="B11">
        <v>4624</v>
      </c>
      <c t="s" s="306" r="C11">
        <v>4625</v>
      </c>
      <c s="115" r="D11">
        <v>5003660</v>
      </c>
      <c t="s" s="115" r="E11">
        <v>4591</v>
      </c>
      <c t="s" s="115" r="F11">
        <v>130</v>
      </c>
      <c t="s" s="115" r="G11">
        <v>165</v>
      </c>
      <c t="s" s="115" r="H11">
        <v>4592</v>
      </c>
      <c t="s" s="115" r="I11">
        <v>4619</v>
      </c>
    </row>
    <row r="12">
      <c t="s" r="A12">
        <v>4626</v>
      </c>
      <c s="306" r="C12"/>
      <c s="115" r="D12"/>
      <c s="115" r="E12"/>
      <c s="115" r="F12"/>
      <c s="115" r="G12"/>
      <c s="115" r="H12"/>
      <c s="115" r="I12"/>
      <c t="s" r="J12">
        <v>4627</v>
      </c>
    </row>
    <row r="13">
      <c t="s" r="A13">
        <v>4628</v>
      </c>
      <c t="s" s="115" r="B13">
        <v>4629</v>
      </c>
      <c t="s" s="306" r="C13">
        <v>4630</v>
      </c>
      <c s="115" r="D13">
        <v>5003661</v>
      </c>
      <c t="s" s="115" r="E13">
        <v>4591</v>
      </c>
      <c t="s" s="115" r="F13">
        <v>130</v>
      </c>
      <c t="s" s="115" r="G13">
        <v>165</v>
      </c>
      <c t="s" s="115" r="H13">
        <v>4592</v>
      </c>
      <c t="s" s="115" r="I13">
        <v>4619</v>
      </c>
    </row>
    <row r="14">
      <c t="s" r="A14">
        <v>4631</v>
      </c>
      <c t="s" s="115" r="B14">
        <v>4632</v>
      </c>
      <c t="s" s="306" r="C14">
        <v>4633</v>
      </c>
      <c s="115" r="D14"/>
      <c t="s" s="115" r="E14">
        <v>4591</v>
      </c>
      <c t="s" s="115" r="F14">
        <v>165</v>
      </c>
      <c t="s" s="115" r="G14">
        <v>165</v>
      </c>
      <c t="s" s="115" r="H14">
        <v>165</v>
      </c>
      <c t="s" s="115" r="I14">
        <v>3352</v>
      </c>
    </row>
    <row r="15">
      <c t="s" r="A15">
        <v>4634</v>
      </c>
      <c t="s" s="115" r="B15">
        <v>4635</v>
      </c>
      <c t="s" s="306" r="C15">
        <v>4636</v>
      </c>
      <c s="115" r="D15"/>
      <c t="s" s="115" r="E15">
        <v>4591</v>
      </c>
      <c t="s" s="115" r="F15">
        <v>165</v>
      </c>
      <c t="s" s="115" r="G15">
        <v>165</v>
      </c>
      <c t="s" s="115" r="H15">
        <v>165</v>
      </c>
      <c t="s" s="115" r="I15">
        <v>3352</v>
      </c>
    </row>
    <row r="16">
      <c t="s" r="A16">
        <v>4637</v>
      </c>
      <c t="s" s="115" r="B16">
        <v>4638</v>
      </c>
      <c t="s" s="306" r="C16">
        <v>4639</v>
      </c>
      <c s="115" r="D16"/>
      <c t="s" s="115" r="E16">
        <v>4591</v>
      </c>
      <c t="s" s="115" r="F16">
        <v>130</v>
      </c>
      <c t="s" s="115" r="G16">
        <v>165</v>
      </c>
      <c t="s" s="115" r="H16">
        <v>4592</v>
      </c>
      <c t="s" s="115" r="I16">
        <v>4619</v>
      </c>
    </row>
    <row r="17">
      <c t="s" r="A17">
        <v>4640</v>
      </c>
      <c t="s" s="115" r="B17">
        <v>4641</v>
      </c>
      <c t="s" s="306" r="C17">
        <v>4642</v>
      </c>
      <c s="115" r="D17"/>
      <c t="s" s="115" r="E17">
        <v>4643</v>
      </c>
      <c t="s" s="115" r="F17">
        <v>165</v>
      </c>
      <c t="s" s="115" r="G17">
        <v>165</v>
      </c>
      <c t="s" s="115" r="H17">
        <v>165</v>
      </c>
      <c t="s" s="115" r="I17">
        <v>3352</v>
      </c>
    </row>
    <row r="18">
      <c t="s" r="A18">
        <v>4644</v>
      </c>
      <c t="s" s="115" r="B18">
        <v>4645</v>
      </c>
      <c t="s" s="306" r="C18">
        <v>4646</v>
      </c>
      <c s="115" r="D18"/>
      <c t="s" s="115" r="E18">
        <v>4643</v>
      </c>
      <c t="s" s="115" r="F18">
        <v>165</v>
      </c>
      <c t="s" s="115" r="G18">
        <v>165</v>
      </c>
      <c t="s" s="115" r="H18">
        <v>165</v>
      </c>
      <c t="s" s="115" r="I18">
        <v>3352</v>
      </c>
    </row>
    <row r="19">
      <c t="s" r="A19">
        <v>4647</v>
      </c>
      <c t="s" s="115" r="B19">
        <v>4648</v>
      </c>
      <c t="s" s="306" r="C19">
        <v>4649</v>
      </c>
      <c s="115" r="D19"/>
      <c t="s" s="115" r="E19">
        <v>4643</v>
      </c>
      <c t="s" s="115" r="F19">
        <v>165</v>
      </c>
      <c t="s" s="115" r="G19">
        <v>165</v>
      </c>
      <c t="s" s="115" r="H19">
        <v>165</v>
      </c>
      <c t="s" s="115" r="I19">
        <v>3352</v>
      </c>
      <c t="s" r="J19">
        <v>4650</v>
      </c>
    </row>
    <row r="20">
      <c t="s" r="A20">
        <v>4651</v>
      </c>
      <c t="s" s="115" r="B20">
        <v>4652</v>
      </c>
      <c t="s" s="306" r="C20">
        <v>4653</v>
      </c>
      <c s="115" r="D20"/>
      <c t="s" s="115" r="E20">
        <v>4643</v>
      </c>
      <c t="s" s="115" r="F20">
        <v>165</v>
      </c>
      <c t="s" s="115" r="G20">
        <v>165</v>
      </c>
      <c t="s" s="115" r="H20">
        <v>165</v>
      </c>
      <c t="s" s="115" r="I20">
        <v>3352</v>
      </c>
    </row>
    <row r="21">
      <c t="s" r="A21">
        <v>4654</v>
      </c>
      <c t="s" s="115" r="B21">
        <v>4655</v>
      </c>
      <c t="s" s="306" r="C21">
        <v>4656</v>
      </c>
      <c s="115" r="D21"/>
      <c t="s" s="115" r="E21">
        <v>4643</v>
      </c>
      <c t="s" s="115" r="F21">
        <v>165</v>
      </c>
      <c t="s" s="115" r="G21">
        <v>165</v>
      </c>
      <c t="s" s="115" r="H21">
        <v>165</v>
      </c>
      <c t="s" s="115" r="I21">
        <v>3352</v>
      </c>
    </row>
    <row r="22">
      <c t="s" r="A22">
        <v>4657</v>
      </c>
      <c t="s" s="115" r="B22">
        <v>4658</v>
      </c>
      <c t="s" s="306" r="C22">
        <v>4659</v>
      </c>
      <c s="115" r="D22"/>
      <c t="s" s="115" r="E22">
        <v>4643</v>
      </c>
      <c t="s" s="115" r="F22">
        <v>165</v>
      </c>
      <c t="s" s="115" r="G22">
        <v>165</v>
      </c>
      <c t="s" s="115" r="H22">
        <v>165</v>
      </c>
      <c t="s" s="115" r="I22">
        <v>3352</v>
      </c>
    </row>
    <row r="23">
      <c t="s" r="A23">
        <v>4660</v>
      </c>
      <c t="s" s="115" r="B23">
        <v>4661</v>
      </c>
      <c t="s" s="306" r="C23">
        <v>4662</v>
      </c>
      <c t="s" s="115" r="E23">
        <v>4643</v>
      </c>
      <c t="s" s="115" r="F23">
        <v>165</v>
      </c>
      <c t="s" s="115" r="G23">
        <v>165</v>
      </c>
      <c t="s" s="115" r="H23">
        <v>165</v>
      </c>
      <c t="s" s="115" r="I23">
        <v>3352</v>
      </c>
    </row>
    <row r="24">
      <c t="s" r="A24">
        <v>4663</v>
      </c>
      <c t="s" s="115" r="B24">
        <v>4664</v>
      </c>
      <c t="s" s="306" r="C24">
        <v>4665</v>
      </c>
      <c s="115" r="D24">
        <v>5003584</v>
      </c>
      <c t="s" s="115" r="E24">
        <v>4643</v>
      </c>
      <c t="s" s="115" r="F24">
        <v>165</v>
      </c>
      <c t="s" s="115" r="G24">
        <v>165</v>
      </c>
      <c t="s" s="115" r="H24">
        <v>165</v>
      </c>
      <c t="s" s="115" r="I24">
        <v>3352</v>
      </c>
    </row>
    <row r="25">
      <c s="115" r="B25"/>
      <c s="115" r="C25"/>
      <c s="115" r="D25"/>
      <c s="115" r="E25"/>
      <c s="115" r="F25"/>
      <c s="115" r="G25"/>
      <c s="115" r="H25"/>
      <c s="115" r="I25"/>
    </row>
    <row r="26">
      <c t="s" r="A26">
        <v>4666</v>
      </c>
      <c t="s" s="115" r="B26">
        <v>4667</v>
      </c>
      <c t="s" s="306" r="C26">
        <v>4668</v>
      </c>
      <c s="115" r="D26"/>
      <c s="115" r="E26"/>
      <c s="115" r="F26"/>
      <c s="115" r="G26"/>
      <c s="115" r="H26"/>
      <c s="115" r="I26"/>
      <c t="s" r="J26">
        <v>4669</v>
      </c>
    </row>
    <row r="27">
      <c s="115" r="B27"/>
      <c s="115" r="C27"/>
      <c s="115" r="D27"/>
      <c s="115" r="E27"/>
      <c s="115" r="F27"/>
      <c s="115" r="G27"/>
      <c s="115" r="H27"/>
      <c s="115" r="I27"/>
    </row>
    <row r="28">
      <c s="79" r="A28"/>
      <c s="38" r="B28"/>
      <c s="38" r="C28"/>
      <c s="38" r="D28"/>
      <c s="38" r="E28"/>
      <c s="38" r="F28"/>
      <c s="38" r="G28"/>
      <c s="38" r="H28"/>
      <c s="38" r="I28"/>
      <c s="79" r="J28"/>
    </row>
    <row r="29">
      <c t="s" s="122" r="A29">
        <v>4670</v>
      </c>
      <c s="205" r="B29"/>
      <c s="205" r="C29"/>
      <c s="205" r="D29"/>
      <c s="205" r="E29"/>
      <c s="205" r="F29"/>
      <c s="205" r="G29"/>
      <c s="205" r="H29"/>
      <c s="205" r="I29"/>
      <c s="105" r="J29"/>
    </row>
    <row r="30">
      <c t="s" s="159" r="A30">
        <v>4671</v>
      </c>
      <c s="115" r="B30"/>
      <c s="115" r="C30"/>
      <c s="115" r="D30"/>
      <c s="115" r="E30"/>
      <c s="115" r="F30"/>
      <c s="115" r="G30"/>
      <c s="115" r="H30"/>
      <c s="115" r="I30"/>
      <c s="310" r="J30"/>
    </row>
    <row r="31">
      <c t="s" s="293" r="A31">
        <v>4672</v>
      </c>
      <c s="38" r="B31"/>
      <c s="38" r="C31"/>
      <c s="38" r="D31"/>
      <c s="38" r="E31"/>
      <c s="38" r="F31"/>
      <c s="38" r="G31"/>
      <c s="38" r="H31"/>
      <c s="38" r="I31"/>
      <c s="185" r="J31"/>
    </row>
  </sheetData>
  <mergeCells count="3">
    <mergeCell ref="A29:J29"/>
    <mergeCell ref="A30:J30"/>
    <mergeCell ref="A31:J31"/>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8.86"/>
  </cols>
  <sheetData>
    <row r="2">
      <c t="s" r="A2">
        <v>4673</v>
      </c>
    </row>
    <row r="3">
      <c t="s" r="A3">
        <v>4674</v>
      </c>
    </row>
    <row r="4">
      <c t="s" r="A4">
        <v>4675</v>
      </c>
    </row>
    <row r="5">
      <c t="s" r="A5">
        <v>4676</v>
      </c>
    </row>
    <row r="6">
      <c t="s" r="A6">
        <v>4677</v>
      </c>
    </row>
    <row r="7">
      <c t="s" r="A7">
        <v>4678</v>
      </c>
    </row>
    <row r="8">
      <c t="s" r="A8">
        <v>4679</v>
      </c>
    </row>
    <row r="9">
      <c t="s" r="A9">
        <v>4680</v>
      </c>
    </row>
    <row r="10">
      <c t="s" r="A10">
        <v>4681</v>
      </c>
    </row>
    <row r="11">
      <c t="s" r="A11">
        <v>4682</v>
      </c>
    </row>
    <row r="12">
      <c t="s" r="A12">
        <v>4683</v>
      </c>
    </row>
    <row r="13">
      <c t="s" r="A13">
        <v>4684</v>
      </c>
    </row>
    <row r="14">
      <c t="s" r="A14">
        <v>4685</v>
      </c>
    </row>
    <row r="15">
      <c t="s" r="A15">
        <v>4686</v>
      </c>
    </row>
    <row r="16">
      <c t="s" r="A16">
        <v>4687</v>
      </c>
    </row>
    <row r="17">
      <c t="s" r="A17">
        <v>4688</v>
      </c>
    </row>
    <row r="18">
      <c t="s" r="A18">
        <v>4689</v>
      </c>
    </row>
    <row r="19">
      <c t="s" r="A19">
        <v>4690</v>
      </c>
    </row>
    <row r="20">
      <c t="s" r="A20">
        <v>4691</v>
      </c>
    </row>
    <row r="21">
      <c t="s" r="A21">
        <v>4692</v>
      </c>
    </row>
    <row r="22">
      <c t="s" r="A22">
        <v>4693</v>
      </c>
    </row>
    <row r="23">
      <c t="s" r="A23">
        <v>4694</v>
      </c>
    </row>
    <row r="24">
      <c t="s" r="A24">
        <v>4695</v>
      </c>
    </row>
    <row r="25">
      <c t="s" r="A25">
        <v>4696</v>
      </c>
    </row>
    <row r="26">
      <c t="s" r="A26">
        <v>4697</v>
      </c>
    </row>
    <row r="27">
      <c t="s" r="A27">
        <v>4698</v>
      </c>
    </row>
    <row r="28">
      <c t="s" r="A28">
        <v>4699</v>
      </c>
    </row>
    <row r="29">
      <c t="s" r="A29">
        <v>4700</v>
      </c>
    </row>
    <row r="30">
      <c t="s" r="A30">
        <v>4701</v>
      </c>
    </row>
    <row r="31">
      <c t="s" r="A31">
        <v>4702</v>
      </c>
    </row>
    <row r="32">
      <c t="s" r="A32">
        <v>4703</v>
      </c>
    </row>
    <row r="33">
      <c t="s" r="A33">
        <v>4704</v>
      </c>
    </row>
    <row r="34">
      <c t="s" r="A34">
        <v>4705</v>
      </c>
    </row>
    <row r="35">
      <c t="s" r="A35">
        <v>4706</v>
      </c>
    </row>
    <row r="36">
      <c t="s" r="A36">
        <v>4707</v>
      </c>
    </row>
    <row r="37">
      <c t="s" r="A37">
        <v>4708</v>
      </c>
    </row>
    <row r="38">
      <c t="s" r="A38">
        <v>4709</v>
      </c>
    </row>
    <row r="39">
      <c t="s" r="A39">
        <v>4710</v>
      </c>
    </row>
    <row r="40">
      <c t="s" r="A40">
        <v>4711</v>
      </c>
    </row>
    <row r="41">
      <c t="s" r="A41">
        <v>4712</v>
      </c>
    </row>
    <row r="42">
      <c t="s" r="A42">
        <v>4713</v>
      </c>
    </row>
    <row r="43">
      <c t="s" r="A43">
        <v>4714</v>
      </c>
    </row>
    <row r="44">
      <c t="s" r="A44">
        <v>4715</v>
      </c>
    </row>
    <row r="45">
      <c t="s" r="A45">
        <v>4716</v>
      </c>
    </row>
    <row r="46">
      <c t="s" r="A46">
        <v>4717</v>
      </c>
    </row>
    <row r="47">
      <c t="s" r="A47">
        <v>4718</v>
      </c>
    </row>
    <row r="48">
      <c t="s" r="A48">
        <v>4719</v>
      </c>
    </row>
    <row r="49">
      <c t="s" r="A49">
        <v>4720</v>
      </c>
    </row>
    <row r="50">
      <c t="s" r="A50">
        <v>4721</v>
      </c>
    </row>
    <row r="51">
      <c t="s" r="A51">
        <v>4722</v>
      </c>
    </row>
    <row r="52">
      <c t="s" r="A52">
        <v>4723</v>
      </c>
    </row>
    <row r="53">
      <c t="s" r="A53">
        <v>4724</v>
      </c>
    </row>
    <row r="54">
      <c t="s" r="A54">
        <v>4725</v>
      </c>
    </row>
    <row r="55">
      <c t="s" r="A55">
        <v>4726</v>
      </c>
    </row>
    <row r="56">
      <c t="s" r="A56">
        <v>4727</v>
      </c>
    </row>
    <row r="57">
      <c t="s" r="A57">
        <v>4728</v>
      </c>
    </row>
    <row r="58">
      <c t="s" r="A58">
        <v>4729</v>
      </c>
    </row>
    <row r="59">
      <c t="s" r="A59">
        <v>4730</v>
      </c>
    </row>
    <row r="60">
      <c t="s" r="A60">
        <v>4731</v>
      </c>
    </row>
    <row r="61">
      <c t="s" r="A61">
        <v>4732</v>
      </c>
    </row>
    <row r="62">
      <c t="s" r="A62">
        <v>4733</v>
      </c>
    </row>
    <row r="63">
      <c t="s" r="A63">
        <v>4734</v>
      </c>
    </row>
    <row r="64">
      <c t="s" r="A64">
        <v>4735</v>
      </c>
    </row>
    <row r="65">
      <c t="s" r="A65">
        <v>4736</v>
      </c>
    </row>
    <row r="66">
      <c t="s" r="A66">
        <v>4737</v>
      </c>
    </row>
    <row r="67">
      <c t="s" r="A67">
        <v>4738</v>
      </c>
    </row>
    <row r="68">
      <c t="s" r="A68">
        <v>4739</v>
      </c>
    </row>
    <row r="69">
      <c t="s" r="A69">
        <v>4740</v>
      </c>
    </row>
    <row r="70">
      <c t="s" r="A70">
        <v>4741</v>
      </c>
    </row>
    <row r="71">
      <c t="s" r="A71">
        <v>4742</v>
      </c>
    </row>
    <row r="72">
      <c t="s" r="A72">
        <v>4743</v>
      </c>
    </row>
    <row r="73">
      <c t="s" r="A73">
        <v>4744</v>
      </c>
    </row>
    <row r="74">
      <c t="s" r="A74">
        <v>4745</v>
      </c>
    </row>
    <row r="75">
      <c t="s" r="A75">
        <v>4746</v>
      </c>
    </row>
    <row r="76">
      <c t="s" r="A76">
        <v>4747</v>
      </c>
    </row>
    <row r="77">
      <c t="s" r="A77">
        <v>4748</v>
      </c>
    </row>
    <row r="78">
      <c t="s" r="A78">
        <v>4749</v>
      </c>
    </row>
    <row r="79">
      <c t="s" r="A79">
        <v>4750</v>
      </c>
    </row>
    <row r="80">
      <c t="s" r="A80">
        <v>4751</v>
      </c>
    </row>
    <row r="81">
      <c t="s" r="A81">
        <v>4752</v>
      </c>
    </row>
    <row r="82">
      <c t="s" r="A82">
        <v>4753</v>
      </c>
    </row>
    <row r="83">
      <c t="s" r="A83">
        <v>4754</v>
      </c>
    </row>
    <row r="84">
      <c t="s" r="A84">
        <v>4755</v>
      </c>
    </row>
    <row r="85">
      <c t="s" r="A85">
        <v>4756</v>
      </c>
    </row>
    <row r="86">
      <c t="s" r="A86">
        <v>4757</v>
      </c>
    </row>
    <row r="87">
      <c t="s" r="A87">
        <v>4758</v>
      </c>
    </row>
    <row r="88">
      <c t="s" r="A88">
        <v>4759</v>
      </c>
    </row>
    <row r="89">
      <c t="s" r="A89">
        <v>4760</v>
      </c>
    </row>
    <row r="90">
      <c t="s" r="A90">
        <v>4761</v>
      </c>
    </row>
    <row r="91">
      <c t="s" r="A91">
        <v>4762</v>
      </c>
    </row>
    <row r="92">
      <c t="s" r="A92">
        <v>4763</v>
      </c>
    </row>
    <row r="93">
      <c t="s" r="A93">
        <v>4764</v>
      </c>
    </row>
    <row r="94">
      <c t="s" r="A94">
        <v>4765</v>
      </c>
    </row>
    <row r="95">
      <c t="s" r="A95">
        <v>4766</v>
      </c>
    </row>
    <row r="96">
      <c t="s" r="A96">
        <v>4767</v>
      </c>
    </row>
    <row r="97">
      <c t="s" r="A97">
        <v>4768</v>
      </c>
    </row>
    <row r="98">
      <c t="s" r="A98">
        <v>4769</v>
      </c>
    </row>
    <row r="99">
      <c t="s" r="A99">
        <v>4770</v>
      </c>
    </row>
    <row r="100">
      <c t="s" r="A100">
        <v>4771</v>
      </c>
    </row>
    <row r="101">
      <c t="s" r="A101">
        <v>4772</v>
      </c>
    </row>
    <row r="102">
      <c t="s" r="A102">
        <v>4773</v>
      </c>
    </row>
    <row r="103">
      <c t="s" r="A103">
        <v>4774</v>
      </c>
    </row>
    <row r="104">
      <c t="s" r="A104">
        <v>4775</v>
      </c>
    </row>
    <row r="105">
      <c t="s" r="A105">
        <v>4776</v>
      </c>
    </row>
    <row r="106">
      <c t="s" r="A106">
        <v>4777</v>
      </c>
    </row>
    <row r="107">
      <c t="s" r="A107">
        <v>4778</v>
      </c>
    </row>
    <row r="108">
      <c t="s" r="A108">
        <v>4779</v>
      </c>
    </row>
    <row r="109">
      <c t="s" r="A109">
        <v>4780</v>
      </c>
    </row>
    <row r="110">
      <c t="s" r="A110">
        <v>4781</v>
      </c>
    </row>
    <row r="111">
      <c t="s" r="A111">
        <v>4782</v>
      </c>
    </row>
    <row r="112">
      <c t="s" r="A112">
        <v>4783</v>
      </c>
    </row>
    <row r="113">
      <c t="s" r="A113">
        <v>4784</v>
      </c>
    </row>
    <row r="114">
      <c t="s" r="A114">
        <v>4785</v>
      </c>
    </row>
    <row r="115">
      <c t="s" r="A115">
        <v>4786</v>
      </c>
    </row>
    <row r="116">
      <c t="s" r="A116">
        <v>4787</v>
      </c>
    </row>
    <row r="117">
      <c t="s" r="A117">
        <v>4788</v>
      </c>
    </row>
    <row r="118">
      <c t="s" r="A118">
        <v>4789</v>
      </c>
    </row>
    <row r="119">
      <c t="s" r="A119">
        <v>4790</v>
      </c>
    </row>
    <row r="120">
      <c t="s" r="A120">
        <v>4791</v>
      </c>
    </row>
    <row r="121">
      <c t="s" r="A121">
        <v>4792</v>
      </c>
    </row>
    <row r="122">
      <c t="s" r="A122">
        <v>4793</v>
      </c>
    </row>
    <row r="123">
      <c t="s" r="A123">
        <v>4794</v>
      </c>
    </row>
    <row r="124">
      <c t="s" r="A124">
        <v>4795</v>
      </c>
    </row>
    <row r="125">
      <c t="s" r="A125">
        <v>4796</v>
      </c>
    </row>
    <row r="126">
      <c t="s" r="A126">
        <v>4797</v>
      </c>
    </row>
    <row r="127">
      <c t="s" r="A127">
        <v>4798</v>
      </c>
    </row>
    <row r="128">
      <c t="s" r="A128">
        <v>4799</v>
      </c>
    </row>
    <row r="129">
      <c t="s" r="A129">
        <v>4800</v>
      </c>
    </row>
    <row r="130">
      <c t="s" r="A130">
        <v>4801</v>
      </c>
    </row>
    <row r="131">
      <c t="s" r="A131">
        <v>4802</v>
      </c>
    </row>
    <row r="132">
      <c t="s" r="A132">
        <v>4803</v>
      </c>
    </row>
    <row r="133">
      <c t="s" r="A133">
        <v>4804</v>
      </c>
    </row>
    <row r="134">
      <c t="s" r="A134">
        <v>4805</v>
      </c>
    </row>
    <row r="135">
      <c t="s" r="A135">
        <v>4806</v>
      </c>
    </row>
    <row r="136">
      <c t="s" r="A136">
        <v>4807</v>
      </c>
    </row>
    <row r="137">
      <c t="s" r="A137">
        <v>4808</v>
      </c>
    </row>
    <row r="138">
      <c t="s" r="A138">
        <v>4809</v>
      </c>
    </row>
    <row r="139">
      <c t="s" r="A139">
        <v>4810</v>
      </c>
    </row>
    <row r="140">
      <c t="s" r="A140">
        <v>4811</v>
      </c>
    </row>
    <row r="141">
      <c t="s" r="A141">
        <v>4812</v>
      </c>
    </row>
    <row r="142">
      <c t="s" r="A142">
        <v>4813</v>
      </c>
    </row>
    <row r="143">
      <c t="s" r="A143">
        <v>4814</v>
      </c>
    </row>
    <row r="144">
      <c t="s" r="A144">
        <v>4815</v>
      </c>
    </row>
    <row r="145">
      <c t="s" r="A145">
        <v>4816</v>
      </c>
    </row>
    <row r="146">
      <c t="s" r="A146">
        <v>4817</v>
      </c>
    </row>
    <row r="147">
      <c t="s" r="A147">
        <v>4818</v>
      </c>
    </row>
    <row r="148">
      <c t="s" r="A148">
        <v>4819</v>
      </c>
    </row>
    <row r="149">
      <c t="s" r="A149">
        <v>4820</v>
      </c>
    </row>
    <row r="150">
      <c t="s" r="A150">
        <v>4821</v>
      </c>
    </row>
    <row r="151">
      <c t="s" r="A151">
        <v>4822</v>
      </c>
    </row>
    <row r="152">
      <c t="s" r="A152">
        <v>4823</v>
      </c>
    </row>
    <row r="153">
      <c t="s" r="A153">
        <v>4824</v>
      </c>
    </row>
    <row r="154">
      <c t="s" r="A154">
        <v>4825</v>
      </c>
    </row>
    <row r="155">
      <c t="s" r="A155">
        <v>4826</v>
      </c>
    </row>
    <row r="156">
      <c t="s" r="A156">
        <v>4827</v>
      </c>
    </row>
    <row r="157">
      <c t="s" r="A157">
        <v>4828</v>
      </c>
    </row>
    <row r="158">
      <c t="s" r="A158">
        <v>4829</v>
      </c>
    </row>
    <row r="159">
      <c t="s" r="A159">
        <v>4830</v>
      </c>
    </row>
    <row r="160">
      <c t="s" r="A160">
        <v>4831</v>
      </c>
    </row>
    <row r="161">
      <c t="s" r="A161">
        <v>4832</v>
      </c>
    </row>
    <row r="162">
      <c t="s" r="A162">
        <v>4833</v>
      </c>
    </row>
    <row r="163">
      <c t="s" r="A163">
        <v>4834</v>
      </c>
    </row>
    <row r="164">
      <c t="s" r="A164">
        <v>4835</v>
      </c>
    </row>
    <row r="165">
      <c t="s" r="A165">
        <v>4836</v>
      </c>
    </row>
    <row r="166">
      <c t="s" r="A166">
        <v>4837</v>
      </c>
    </row>
    <row r="167">
      <c t="s" r="A167">
        <v>4838</v>
      </c>
    </row>
    <row r="168">
      <c t="s" r="A168">
        <v>4839</v>
      </c>
    </row>
    <row r="169">
      <c t="s" r="A169">
        <v>4840</v>
      </c>
    </row>
    <row r="170">
      <c t="s" r="A170">
        <v>4841</v>
      </c>
    </row>
    <row r="171">
      <c t="s" r="A171">
        <v>4842</v>
      </c>
    </row>
    <row r="172">
      <c t="s" r="A172">
        <v>4843</v>
      </c>
    </row>
    <row r="173">
      <c t="s" r="A173">
        <v>4844</v>
      </c>
    </row>
    <row r="174">
      <c t="s" r="A174">
        <v>4845</v>
      </c>
    </row>
    <row r="175">
      <c t="s" r="A175">
        <v>4846</v>
      </c>
    </row>
    <row r="176">
      <c t="s" r="A176">
        <v>4847</v>
      </c>
    </row>
    <row r="177">
      <c t="s" r="A177">
        <v>4848</v>
      </c>
    </row>
    <row r="178">
      <c t="s" r="A178">
        <v>4849</v>
      </c>
    </row>
    <row r="179">
      <c t="s" r="A179">
        <v>4850</v>
      </c>
    </row>
    <row r="180">
      <c t="s" r="A180">
        <v>4851</v>
      </c>
    </row>
    <row r="181">
      <c t="s" r="A181">
        <v>4852</v>
      </c>
    </row>
    <row r="182">
      <c t="s" r="A182">
        <v>4853</v>
      </c>
    </row>
    <row r="183">
      <c t="s" r="A183">
        <v>4854</v>
      </c>
    </row>
    <row r="184">
      <c t="s" r="A184">
        <v>4855</v>
      </c>
    </row>
    <row r="185">
      <c t="s" r="A185">
        <v>4856</v>
      </c>
    </row>
    <row r="186">
      <c t="s" r="A186">
        <v>4857</v>
      </c>
    </row>
    <row r="187">
      <c t="s" r="A187">
        <v>4858</v>
      </c>
    </row>
    <row r="188">
      <c t="s" r="A188">
        <v>4859</v>
      </c>
    </row>
    <row r="189">
      <c t="s" r="A189">
        <v>4860</v>
      </c>
    </row>
    <row r="190">
      <c t="s" r="A190">
        <v>4861</v>
      </c>
    </row>
    <row r="191">
      <c t="s" r="A191">
        <v>4862</v>
      </c>
    </row>
    <row r="192">
      <c t="s" r="A192">
        <v>4863</v>
      </c>
    </row>
    <row r="193">
      <c t="s" r="A193">
        <v>4864</v>
      </c>
    </row>
    <row r="194">
      <c t="s" r="A194">
        <v>4865</v>
      </c>
    </row>
    <row r="195">
      <c t="s" r="A195">
        <v>4866</v>
      </c>
    </row>
    <row r="196">
      <c t="s" r="A196">
        <v>4867</v>
      </c>
    </row>
    <row r="197">
      <c t="s" r="A197">
        <v>4868</v>
      </c>
    </row>
    <row r="198">
      <c t="s" r="A198">
        <v>4869</v>
      </c>
    </row>
    <row r="199">
      <c t="s" r="A199">
        <v>4870</v>
      </c>
    </row>
    <row r="200">
      <c t="s" r="A200">
        <v>4871</v>
      </c>
    </row>
    <row r="201">
      <c t="s" r="A201">
        <v>4872</v>
      </c>
    </row>
    <row r="202">
      <c t="s" r="A202">
        <v>4873</v>
      </c>
    </row>
    <row r="203">
      <c t="s" r="A203">
        <v>4874</v>
      </c>
    </row>
    <row r="204">
      <c t="s" r="A204">
        <v>4875</v>
      </c>
    </row>
    <row r="205">
      <c t="s" r="A205">
        <v>4876</v>
      </c>
    </row>
    <row r="206">
      <c t="s" r="A206">
        <v>4877</v>
      </c>
    </row>
    <row r="207">
      <c t="s" r="A207">
        <v>4878</v>
      </c>
    </row>
    <row r="208">
      <c t="s" r="A208">
        <v>4879</v>
      </c>
    </row>
    <row r="209">
      <c t="s" r="A209">
        <v>4880</v>
      </c>
    </row>
    <row r="210">
      <c t="s" r="A210">
        <v>4881</v>
      </c>
    </row>
    <row r="211">
      <c t="s" r="A211">
        <v>4882</v>
      </c>
    </row>
    <row r="212">
      <c t="s" r="A212">
        <v>4883</v>
      </c>
    </row>
    <row r="213">
      <c t="s" r="A213">
        <v>4884</v>
      </c>
    </row>
    <row r="214">
      <c t="s" r="A214">
        <v>4885</v>
      </c>
    </row>
    <row r="215">
      <c t="s" r="A215">
        <v>4886</v>
      </c>
    </row>
    <row r="216">
      <c t="s" r="A216">
        <v>4887</v>
      </c>
    </row>
    <row r="217">
      <c t="s" r="A217">
        <v>4888</v>
      </c>
    </row>
    <row r="218">
      <c t="s" r="A218">
        <v>4889</v>
      </c>
    </row>
    <row r="219">
      <c t="s" r="A219">
        <v>4890</v>
      </c>
    </row>
    <row r="220">
      <c t="s" r="A220">
        <v>4891</v>
      </c>
    </row>
    <row r="221">
      <c t="s" r="A221">
        <v>4892</v>
      </c>
    </row>
    <row r="222">
      <c t="s" r="A222">
        <v>4893</v>
      </c>
    </row>
    <row r="223">
      <c t="s" r="A223">
        <v>4894</v>
      </c>
    </row>
    <row r="224">
      <c t="s" r="A224">
        <v>4895</v>
      </c>
    </row>
    <row r="225">
      <c t="s" r="A225">
        <v>4896</v>
      </c>
    </row>
    <row r="226">
      <c t="s" r="A226">
        <v>4897</v>
      </c>
    </row>
    <row r="227">
      <c t="s" r="A227">
        <v>4898</v>
      </c>
    </row>
    <row r="228">
      <c t="s" r="A228">
        <v>4899</v>
      </c>
    </row>
    <row r="229">
      <c t="s" r="A229">
        <v>4900</v>
      </c>
    </row>
    <row r="230">
      <c t="s" r="A230">
        <v>4901</v>
      </c>
    </row>
    <row r="231">
      <c t="s" r="A231">
        <v>4902</v>
      </c>
    </row>
    <row r="232">
      <c t="s" r="A232">
        <v>4903</v>
      </c>
    </row>
    <row r="233">
      <c t="s" r="A233">
        <v>4904</v>
      </c>
    </row>
    <row r="234">
      <c t="s" r="A234">
        <v>4905</v>
      </c>
    </row>
    <row r="235">
      <c t="s" r="A235">
        <v>4906</v>
      </c>
    </row>
    <row r="236">
      <c t="s" r="A236">
        <v>4907</v>
      </c>
    </row>
    <row r="237">
      <c t="s" r="A237">
        <v>4908</v>
      </c>
    </row>
    <row r="238">
      <c t="s" r="A238">
        <v>4909</v>
      </c>
    </row>
    <row r="239">
      <c t="s" r="A239">
        <v>4910</v>
      </c>
    </row>
    <row r="240">
      <c t="s" r="A240">
        <v>4911</v>
      </c>
    </row>
    <row r="241">
      <c t="s" r="A241">
        <v>4912</v>
      </c>
    </row>
    <row r="242">
      <c t="s" r="A242">
        <v>4913</v>
      </c>
    </row>
    <row r="243">
      <c t="s" r="A243">
        <v>4914</v>
      </c>
    </row>
    <row r="244">
      <c t="s" r="A244">
        <v>4915</v>
      </c>
    </row>
    <row r="245">
      <c t="s" r="A245">
        <v>4916</v>
      </c>
    </row>
    <row r="246">
      <c t="s" r="A246">
        <v>4917</v>
      </c>
    </row>
    <row r="247">
      <c t="s" r="A247">
        <v>4918</v>
      </c>
    </row>
    <row r="248">
      <c t="s" r="A248">
        <v>4919</v>
      </c>
    </row>
    <row r="249">
      <c t="s" r="A249">
        <v>4920</v>
      </c>
    </row>
    <row r="250">
      <c t="s" r="A250">
        <v>4921</v>
      </c>
    </row>
    <row r="251">
      <c t="s" r="A251">
        <v>4922</v>
      </c>
    </row>
    <row r="252">
      <c t="s" r="A252">
        <v>4923</v>
      </c>
    </row>
    <row r="253">
      <c t="s" r="A253">
        <v>4924</v>
      </c>
    </row>
    <row r="254">
      <c t="s" r="A254">
        <v>4925</v>
      </c>
    </row>
    <row r="255">
      <c t="s" r="A255">
        <v>4926</v>
      </c>
    </row>
    <row r="256">
      <c t="s" r="A256">
        <v>4927</v>
      </c>
    </row>
    <row r="257">
      <c t="s" r="A257">
        <v>4928</v>
      </c>
    </row>
    <row r="258">
      <c t="s" r="A258">
        <v>4929</v>
      </c>
    </row>
    <row r="259">
      <c t="s" r="A259">
        <v>4930</v>
      </c>
    </row>
    <row r="260">
      <c t="s" r="A260">
        <v>4931</v>
      </c>
    </row>
    <row r="261">
      <c t="s" r="A261">
        <v>4932</v>
      </c>
    </row>
    <row r="262">
      <c t="s" r="A262">
        <v>4933</v>
      </c>
    </row>
    <row r="263">
      <c t="s" r="A263">
        <v>4934</v>
      </c>
    </row>
    <row r="264">
      <c t="s" r="A264">
        <v>4935</v>
      </c>
    </row>
    <row r="265">
      <c t="s" r="A265">
        <v>4936</v>
      </c>
    </row>
    <row r="266">
      <c t="s" r="A266">
        <v>4937</v>
      </c>
    </row>
    <row r="267">
      <c t="s" r="A267">
        <v>4938</v>
      </c>
    </row>
    <row r="268">
      <c t="s" r="A268">
        <v>4939</v>
      </c>
    </row>
    <row r="269">
      <c t="s" r="A269">
        <v>4940</v>
      </c>
    </row>
    <row r="270">
      <c t="s" r="A270">
        <v>4941</v>
      </c>
    </row>
    <row r="271">
      <c t="s" r="A271">
        <v>4942</v>
      </c>
    </row>
    <row r="272">
      <c t="s" r="A272">
        <v>4943</v>
      </c>
    </row>
    <row r="273">
      <c t="s" r="A273">
        <v>4944</v>
      </c>
    </row>
    <row r="274">
      <c t="s" r="A274">
        <v>4945</v>
      </c>
    </row>
    <row r="275">
      <c t="s" r="A275">
        <v>4946</v>
      </c>
    </row>
    <row r="276">
      <c t="s" r="A276">
        <v>4947</v>
      </c>
    </row>
    <row r="277">
      <c t="s" r="A277">
        <v>4948</v>
      </c>
    </row>
    <row r="278">
      <c t="s" r="A278">
        <v>4949</v>
      </c>
    </row>
    <row r="279">
      <c t="s" r="A279">
        <v>4950</v>
      </c>
    </row>
    <row r="280">
      <c t="s" r="A280">
        <v>4951</v>
      </c>
    </row>
    <row r="281">
      <c t="s" r="A281">
        <v>4952</v>
      </c>
    </row>
    <row r="282">
      <c t="s" r="A282">
        <v>4953</v>
      </c>
    </row>
    <row r="283">
      <c t="s" r="A283">
        <v>4954</v>
      </c>
    </row>
    <row r="284">
      <c t="s" r="A284">
        <v>4955</v>
      </c>
    </row>
    <row r="285">
      <c t="s" r="A285">
        <v>4956</v>
      </c>
    </row>
    <row r="286">
      <c t="s" r="A286">
        <v>4957</v>
      </c>
    </row>
    <row r="287">
      <c t="s" r="A287">
        <v>4958</v>
      </c>
    </row>
    <row r="288">
      <c t="s" r="A288">
        <v>4959</v>
      </c>
    </row>
    <row r="289">
      <c t="s" r="A289">
        <v>4960</v>
      </c>
    </row>
    <row r="290">
      <c t="s" r="A290">
        <v>4961</v>
      </c>
    </row>
    <row r="291">
      <c t="s" r="A291">
        <v>4962</v>
      </c>
    </row>
    <row r="292">
      <c t="s" r="A292">
        <v>4963</v>
      </c>
    </row>
    <row r="293">
      <c t="s" r="A293">
        <v>4964</v>
      </c>
    </row>
    <row r="294">
      <c t="s" r="A294">
        <v>4965</v>
      </c>
    </row>
    <row r="295">
      <c t="s" r="A295">
        <v>4966</v>
      </c>
    </row>
    <row r="296">
      <c t="s" r="A296">
        <v>4967</v>
      </c>
    </row>
    <row r="297">
      <c t="s" r="A297">
        <v>4968</v>
      </c>
    </row>
    <row r="298">
      <c t="s" r="A298">
        <v>4969</v>
      </c>
    </row>
    <row r="299">
      <c t="s" r="A299">
        <v>4970</v>
      </c>
    </row>
    <row r="300">
      <c t="s" r="A300">
        <v>4971</v>
      </c>
    </row>
    <row r="301">
      <c t="s" r="A301">
        <v>4972</v>
      </c>
    </row>
    <row r="302">
      <c t="s" r="A302">
        <v>4973</v>
      </c>
    </row>
    <row r="303">
      <c t="s" r="A303">
        <v>4974</v>
      </c>
    </row>
    <row r="304">
      <c t="s" r="A304">
        <v>4975</v>
      </c>
    </row>
    <row r="305">
      <c t="s" r="A305">
        <v>4976</v>
      </c>
    </row>
    <row r="306">
      <c t="s" r="A306">
        <v>4977</v>
      </c>
    </row>
    <row r="307">
      <c t="s" r="A307">
        <v>4978</v>
      </c>
    </row>
    <row r="308">
      <c t="s" r="A308">
        <v>4979</v>
      </c>
    </row>
    <row r="309">
      <c t="s" r="A309">
        <v>4980</v>
      </c>
    </row>
    <row r="310">
      <c t="s" r="A310">
        <v>4981</v>
      </c>
    </row>
    <row r="311">
      <c t="s" r="A311">
        <v>4982</v>
      </c>
    </row>
    <row r="312">
      <c t="s" r="A312">
        <v>4983</v>
      </c>
    </row>
    <row r="313">
      <c t="s" r="A313">
        <v>4984</v>
      </c>
    </row>
    <row r="314">
      <c t="s" r="A314">
        <v>4985</v>
      </c>
    </row>
    <row r="315">
      <c t="s" r="A315">
        <v>4986</v>
      </c>
    </row>
    <row r="316">
      <c t="s" r="A316">
        <v>4987</v>
      </c>
    </row>
    <row r="317">
      <c t="s" r="A317">
        <v>4988</v>
      </c>
    </row>
    <row r="318">
      <c t="s" r="A318">
        <v>4989</v>
      </c>
    </row>
    <row r="319">
      <c t="s" r="A319">
        <v>4990</v>
      </c>
    </row>
    <row r="320">
      <c t="s" r="A320">
        <v>4991</v>
      </c>
    </row>
    <row r="321">
      <c t="s" r="A321">
        <v>4992</v>
      </c>
    </row>
    <row r="322">
      <c t="s" r="A322">
        <v>4993</v>
      </c>
    </row>
    <row r="323">
      <c t="s" r="A323">
        <v>4994</v>
      </c>
    </row>
    <row r="324">
      <c t="s" r="A324">
        <v>4995</v>
      </c>
    </row>
    <row r="325">
      <c t="s" r="A325">
        <v>4996</v>
      </c>
    </row>
    <row r="326">
      <c t="s" r="A326">
        <v>4997</v>
      </c>
    </row>
    <row r="327">
      <c t="s" r="A327">
        <v>4998</v>
      </c>
    </row>
    <row r="328">
      <c t="s" r="A328">
        <v>4999</v>
      </c>
    </row>
    <row r="329">
      <c t="s" r="A329">
        <v>5000</v>
      </c>
    </row>
    <row r="330">
      <c t="s" r="A330">
        <v>5001</v>
      </c>
    </row>
    <row r="331">
      <c t="s" r="A331">
        <v>5002</v>
      </c>
    </row>
    <row r="332">
      <c t="s" r="A332">
        <v>5003</v>
      </c>
    </row>
    <row r="333">
      <c t="s" r="A333">
        <v>5004</v>
      </c>
    </row>
    <row r="334">
      <c t="s" r="A334">
        <v>5005</v>
      </c>
    </row>
    <row r="335">
      <c t="s" r="A335">
        <v>5006</v>
      </c>
    </row>
    <row r="336">
      <c t="s" r="A336">
        <v>5007</v>
      </c>
    </row>
    <row r="337">
      <c t="s" r="A337">
        <v>5008</v>
      </c>
    </row>
    <row r="338">
      <c t="s" r="A338">
        <v>5009</v>
      </c>
    </row>
    <row r="339">
      <c t="s" r="A339">
        <v>5010</v>
      </c>
    </row>
    <row r="340">
      <c t="s" r="A340">
        <v>5011</v>
      </c>
    </row>
    <row r="341">
      <c t="s" r="A341">
        <v>5012</v>
      </c>
    </row>
    <row r="342">
      <c t="s" r="A342">
        <v>5013</v>
      </c>
    </row>
    <row r="343">
      <c t="s" r="A343">
        <v>5014</v>
      </c>
    </row>
    <row r="344">
      <c t="s" r="A344">
        <v>5015</v>
      </c>
    </row>
    <row r="345">
      <c t="s" r="A345">
        <v>5016</v>
      </c>
    </row>
    <row r="346">
      <c t="s" r="A346">
        <v>5017</v>
      </c>
    </row>
    <row r="347">
      <c t="s" r="A347">
        <v>5018</v>
      </c>
    </row>
    <row r="348">
      <c t="s" r="A348">
        <v>5019</v>
      </c>
    </row>
    <row r="349">
      <c t="s" r="A349">
        <v>5020</v>
      </c>
    </row>
    <row r="350">
      <c t="s" r="A350">
        <v>5021</v>
      </c>
    </row>
    <row r="351">
      <c t="s" r="A351">
        <v>5022</v>
      </c>
    </row>
    <row r="352">
      <c t="s" r="A352">
        <v>5023</v>
      </c>
    </row>
    <row r="353">
      <c t="s" r="A353">
        <v>5024</v>
      </c>
    </row>
    <row r="354">
      <c t="s" r="A354">
        <v>5025</v>
      </c>
    </row>
    <row r="355">
      <c t="s" r="A355">
        <v>5026</v>
      </c>
    </row>
    <row r="356">
      <c t="s" r="A356">
        <v>5027</v>
      </c>
    </row>
    <row r="357">
      <c t="s" r="A357">
        <v>5028</v>
      </c>
    </row>
    <row r="358">
      <c t="s" r="A358">
        <v>5029</v>
      </c>
    </row>
    <row r="359">
      <c t="s" r="A359">
        <v>5030</v>
      </c>
    </row>
    <row r="360">
      <c t="s" r="A360">
        <v>5031</v>
      </c>
    </row>
    <row r="361">
      <c t="s" r="A361">
        <v>5032</v>
      </c>
    </row>
    <row r="362">
      <c t="s" r="A362">
        <v>5033</v>
      </c>
    </row>
    <row r="363">
      <c t="s" r="A363">
        <v>5034</v>
      </c>
    </row>
    <row r="364">
      <c t="s" r="A364">
        <v>5035</v>
      </c>
    </row>
    <row r="365">
      <c t="s" r="A365">
        <v>5036</v>
      </c>
    </row>
    <row r="366">
      <c t="s" r="A366">
        <v>5037</v>
      </c>
    </row>
    <row r="367">
      <c t="s" r="A367">
        <v>5038</v>
      </c>
    </row>
    <row r="368">
      <c t="s" r="A368">
        <v>5039</v>
      </c>
    </row>
    <row r="369">
      <c t="s" r="A369">
        <v>5040</v>
      </c>
    </row>
    <row r="370">
      <c t="s" r="A370">
        <v>5041</v>
      </c>
    </row>
    <row r="371">
      <c t="s" r="A371">
        <v>5042</v>
      </c>
    </row>
    <row r="372">
      <c t="s" r="A372">
        <v>5043</v>
      </c>
    </row>
    <row r="373">
      <c t="s" r="A373">
        <v>5044</v>
      </c>
    </row>
    <row r="374">
      <c t="s" r="A374">
        <v>5045</v>
      </c>
    </row>
    <row r="375">
      <c t="s" r="A375">
        <v>5046</v>
      </c>
    </row>
    <row r="376">
      <c t="s" r="A376">
        <v>5047</v>
      </c>
    </row>
    <row r="377">
      <c t="s" r="A377">
        <v>5048</v>
      </c>
    </row>
    <row r="378">
      <c t="s" r="A378">
        <v>5049</v>
      </c>
    </row>
    <row r="379">
      <c t="s" r="A379">
        <v>5050</v>
      </c>
    </row>
    <row r="380">
      <c t="s" r="A380">
        <v>5051</v>
      </c>
    </row>
    <row r="381">
      <c t="s" r="A381">
        <v>5052</v>
      </c>
    </row>
    <row r="382">
      <c t="s" r="A382">
        <v>5053</v>
      </c>
    </row>
    <row r="383">
      <c t="s" r="A383">
        <v>5054</v>
      </c>
    </row>
    <row r="384">
      <c t="s" r="A384">
        <v>5055</v>
      </c>
    </row>
    <row r="385">
      <c t="s" r="A385">
        <v>5056</v>
      </c>
    </row>
    <row r="386">
      <c t="s" r="A386">
        <v>5057</v>
      </c>
    </row>
    <row r="387">
      <c t="s" r="A387">
        <v>5058</v>
      </c>
    </row>
    <row r="388">
      <c t="s" r="A388">
        <v>5059</v>
      </c>
    </row>
    <row r="389">
      <c t="s" r="A389">
        <v>5060</v>
      </c>
    </row>
    <row r="390">
      <c t="s" r="A390">
        <v>5061</v>
      </c>
    </row>
    <row r="391">
      <c t="s" r="A391">
        <v>5062</v>
      </c>
    </row>
    <row r="392">
      <c t="s" r="A392">
        <v>5063</v>
      </c>
    </row>
    <row r="393">
      <c t="s" r="A393">
        <v>5064</v>
      </c>
    </row>
    <row r="394">
      <c t="s" r="A394">
        <v>5065</v>
      </c>
    </row>
    <row r="395">
      <c t="s" r="A395">
        <v>5066</v>
      </c>
    </row>
    <row r="396">
      <c t="s" r="A396">
        <v>5067</v>
      </c>
    </row>
    <row r="397">
      <c t="s" r="A397">
        <v>5068</v>
      </c>
    </row>
    <row r="398">
      <c t="s" r="A398">
        <v>5069</v>
      </c>
    </row>
    <row r="399">
      <c t="s" r="A399">
        <v>5070</v>
      </c>
    </row>
    <row r="400">
      <c t="s" r="A400">
        <v>5071</v>
      </c>
    </row>
    <row r="401">
      <c t="s" r="A401">
        <v>5072</v>
      </c>
    </row>
    <row r="402">
      <c t="s" r="A402">
        <v>5073</v>
      </c>
    </row>
    <row r="403">
      <c t="s" r="A403">
        <v>5074</v>
      </c>
    </row>
    <row r="404">
      <c t="s" r="A404">
        <v>5075</v>
      </c>
    </row>
    <row r="405">
      <c t="s" r="A405">
        <v>5076</v>
      </c>
    </row>
    <row r="406">
      <c t="s" r="A406">
        <v>5077</v>
      </c>
    </row>
    <row r="407">
      <c t="s" r="A407">
        <v>5078</v>
      </c>
    </row>
    <row r="408">
      <c t="s" r="A408">
        <v>5079</v>
      </c>
    </row>
    <row r="409">
      <c t="s" r="A409">
        <v>5080</v>
      </c>
    </row>
    <row r="410">
      <c t="s" r="A410">
        <v>5081</v>
      </c>
    </row>
    <row r="411">
      <c t="s" r="A411">
        <v>5082</v>
      </c>
    </row>
    <row r="412">
      <c t="s" r="A412">
        <v>5083</v>
      </c>
    </row>
    <row r="413">
      <c t="s" r="A413">
        <v>5084</v>
      </c>
    </row>
    <row r="414">
      <c t="s" r="A414">
        <v>5085</v>
      </c>
    </row>
    <row r="415">
      <c t="s" r="A415">
        <v>5086</v>
      </c>
    </row>
    <row r="416">
      <c t="s" r="A416">
        <v>5087</v>
      </c>
    </row>
    <row r="417">
      <c t="s" r="A417">
        <v>5088</v>
      </c>
    </row>
    <row r="418">
      <c t="s" r="A418">
        <v>5089</v>
      </c>
    </row>
    <row r="419">
      <c t="s" r="A419">
        <v>5090</v>
      </c>
    </row>
    <row r="420">
      <c t="s" r="A420">
        <v>5091</v>
      </c>
    </row>
    <row r="421">
      <c t="s" r="A421">
        <v>5092</v>
      </c>
    </row>
    <row r="422">
      <c t="s" r="A422">
        <v>5093</v>
      </c>
    </row>
    <row r="423">
      <c t="s" r="A423">
        <v>5094</v>
      </c>
    </row>
    <row r="424">
      <c t="s" r="A424">
        <v>5095</v>
      </c>
    </row>
    <row r="425">
      <c t="s" r="A425">
        <v>5096</v>
      </c>
    </row>
    <row r="426">
      <c t="s" r="A426">
        <v>5097</v>
      </c>
    </row>
    <row r="427">
      <c t="s" r="A427">
        <v>5098</v>
      </c>
    </row>
    <row r="428">
      <c t="s" r="A428">
        <v>5099</v>
      </c>
    </row>
    <row r="429">
      <c t="s" r="A429">
        <v>5100</v>
      </c>
    </row>
    <row r="430">
      <c t="s" r="A430">
        <v>5101</v>
      </c>
    </row>
    <row r="431">
      <c t="s" r="A431">
        <v>5102</v>
      </c>
    </row>
    <row r="432">
      <c t="s" r="A432">
        <v>5103</v>
      </c>
    </row>
    <row r="433">
      <c t="s" r="A433">
        <v>5104</v>
      </c>
    </row>
    <row r="434">
      <c t="s" r="A434">
        <v>5105</v>
      </c>
    </row>
    <row r="435">
      <c t="s" r="A435">
        <v>5106</v>
      </c>
    </row>
    <row r="436">
      <c t="s" r="A436">
        <v>5107</v>
      </c>
    </row>
    <row r="437">
      <c t="s" r="A437">
        <v>5108</v>
      </c>
    </row>
    <row r="438">
      <c t="s" r="A438">
        <v>5109</v>
      </c>
    </row>
    <row r="439">
      <c t="s" r="A439">
        <v>5110</v>
      </c>
    </row>
    <row r="440">
      <c t="s" r="A440">
        <v>5111</v>
      </c>
    </row>
    <row r="441">
      <c t="s" r="A441">
        <v>5112</v>
      </c>
    </row>
    <row r="442">
      <c t="s" r="A442">
        <v>5113</v>
      </c>
    </row>
    <row r="443">
      <c t="s" r="A443">
        <v>5114</v>
      </c>
    </row>
    <row r="444">
      <c t="s" r="A444">
        <v>5115</v>
      </c>
    </row>
    <row r="445">
      <c t="s" r="A445">
        <v>5116</v>
      </c>
    </row>
    <row r="446">
      <c t="s" r="A446">
        <v>5117</v>
      </c>
    </row>
    <row r="447">
      <c t="s" r="A447">
        <v>5118</v>
      </c>
    </row>
    <row r="448">
      <c t="s" r="A448">
        <v>5119</v>
      </c>
    </row>
    <row r="449">
      <c t="s" r="A449">
        <v>5120</v>
      </c>
    </row>
    <row r="450">
      <c t="s" r="A450">
        <v>5121</v>
      </c>
    </row>
    <row r="451">
      <c t="s" r="A451">
        <v>5122</v>
      </c>
    </row>
    <row r="452">
      <c t="s" r="A452">
        <v>5123</v>
      </c>
    </row>
    <row r="453">
      <c t="s" r="A453">
        <v>5124</v>
      </c>
    </row>
    <row r="454">
      <c t="s" r="A454">
        <v>5125</v>
      </c>
    </row>
    <row r="455">
      <c t="s" r="A455">
        <v>5126</v>
      </c>
    </row>
    <row r="456">
      <c t="s" r="A456">
        <v>5127</v>
      </c>
    </row>
    <row r="457">
      <c t="s" r="A457">
        <v>5128</v>
      </c>
    </row>
    <row r="458">
      <c t="s" r="A458">
        <v>5129</v>
      </c>
    </row>
    <row r="459">
      <c t="s" r="A459">
        <v>5130</v>
      </c>
    </row>
    <row r="460">
      <c t="s" r="A460">
        <v>5131</v>
      </c>
    </row>
    <row r="461">
      <c t="s" r="A461">
        <v>5132</v>
      </c>
    </row>
    <row r="462">
      <c t="s" r="A462">
        <v>5133</v>
      </c>
    </row>
    <row r="463">
      <c t="s" r="A463">
        <v>5134</v>
      </c>
    </row>
    <row r="464">
      <c t="s" r="A464">
        <v>5135</v>
      </c>
    </row>
    <row r="465">
      <c t="s" r="A465">
        <v>5136</v>
      </c>
    </row>
    <row r="466">
      <c t="s" r="A466">
        <v>5137</v>
      </c>
    </row>
    <row r="467">
      <c t="s" r="A467">
        <v>5138</v>
      </c>
    </row>
    <row r="468">
      <c t="s" r="A468">
        <v>5139</v>
      </c>
    </row>
    <row r="469">
      <c t="s" r="A469">
        <v>5140</v>
      </c>
    </row>
    <row r="470">
      <c t="s" r="A470">
        <v>5141</v>
      </c>
    </row>
    <row r="471">
      <c t="s" r="A471">
        <v>5142</v>
      </c>
    </row>
    <row r="472">
      <c t="s" r="A472">
        <v>5143</v>
      </c>
    </row>
    <row r="473">
      <c t="s" r="A473">
        <v>5144</v>
      </c>
    </row>
    <row r="474">
      <c t="s" r="A474">
        <v>5145</v>
      </c>
    </row>
    <row r="475">
      <c t="s" r="A475">
        <v>5146</v>
      </c>
    </row>
    <row r="476">
      <c t="s" r="A476">
        <v>5147</v>
      </c>
    </row>
    <row r="477">
      <c t="s" r="A477">
        <v>5148</v>
      </c>
    </row>
    <row r="478">
      <c t="s" r="A478">
        <v>5149</v>
      </c>
    </row>
    <row r="479">
      <c t="s" r="A479">
        <v>5150</v>
      </c>
    </row>
    <row r="480">
      <c t="s" r="A480">
        <v>5151</v>
      </c>
    </row>
    <row r="481">
      <c t="s" r="A481">
        <v>5152</v>
      </c>
    </row>
    <row r="482">
      <c t="s" r="A482">
        <v>5153</v>
      </c>
    </row>
    <row r="483">
      <c t="s" r="A483">
        <v>5154</v>
      </c>
    </row>
    <row r="484">
      <c t="s" r="A484">
        <v>5155</v>
      </c>
    </row>
    <row r="485">
      <c t="s" r="A485">
        <v>5156</v>
      </c>
    </row>
    <row r="486">
      <c t="s" r="A486">
        <v>5157</v>
      </c>
    </row>
    <row r="487">
      <c t="s" r="A487">
        <v>5158</v>
      </c>
    </row>
    <row r="488">
      <c t="s" r="A488">
        <v>5159</v>
      </c>
    </row>
    <row r="489">
      <c t="s" r="A489">
        <v>5160</v>
      </c>
    </row>
    <row r="490">
      <c t="s" r="A490">
        <v>5161</v>
      </c>
    </row>
    <row r="491">
      <c t="s" r="A491">
        <v>5162</v>
      </c>
    </row>
    <row r="492">
      <c t="s" r="A492">
        <v>5163</v>
      </c>
    </row>
    <row r="493">
      <c t="s" r="A493">
        <v>5164</v>
      </c>
    </row>
    <row r="494">
      <c t="s" r="A494">
        <v>5165</v>
      </c>
    </row>
    <row r="495">
      <c t="s" r="A495">
        <v>5166</v>
      </c>
    </row>
    <row r="496">
      <c t="s" r="A496">
        <v>5167</v>
      </c>
    </row>
    <row r="497">
      <c t="s" r="A497">
        <v>5168</v>
      </c>
    </row>
    <row r="498">
      <c t="s" r="A498">
        <v>5169</v>
      </c>
    </row>
    <row r="499">
      <c t="s" r="A499">
        <v>5170</v>
      </c>
    </row>
    <row r="500">
      <c t="s" r="A500">
        <v>5171</v>
      </c>
    </row>
    <row r="501">
      <c t="s" r="A501">
        <v>5172</v>
      </c>
    </row>
    <row r="502">
      <c t="s" r="A502">
        <v>5173</v>
      </c>
    </row>
    <row r="503">
      <c t="s" r="A503">
        <v>5174</v>
      </c>
    </row>
    <row r="504">
      <c t="s" r="A504">
        <v>5175</v>
      </c>
    </row>
    <row r="505">
      <c t="s" r="A505">
        <v>5176</v>
      </c>
    </row>
    <row r="506">
      <c t="s" r="A506">
        <v>5177</v>
      </c>
    </row>
    <row r="507">
      <c t="s" r="A507">
        <v>5178</v>
      </c>
    </row>
    <row r="508">
      <c t="s" r="A508">
        <v>5179</v>
      </c>
    </row>
    <row r="509">
      <c t="s" r="A509">
        <v>5180</v>
      </c>
    </row>
    <row r="510">
      <c t="s" r="A510">
        <v>5181</v>
      </c>
    </row>
    <row r="511">
      <c t="s" r="A511">
        <v>5182</v>
      </c>
    </row>
    <row r="512">
      <c t="s" r="A512">
        <v>5183</v>
      </c>
    </row>
    <row r="513">
      <c t="s" r="A513">
        <v>5184</v>
      </c>
    </row>
    <row r="514">
      <c t="s" r="A514">
        <v>5185</v>
      </c>
    </row>
    <row r="515">
      <c t="s" r="A515">
        <v>5186</v>
      </c>
    </row>
    <row r="516">
      <c t="s" r="A516">
        <v>5187</v>
      </c>
    </row>
    <row r="517">
      <c t="s" r="A517">
        <v>5188</v>
      </c>
    </row>
    <row r="518">
      <c t="s" r="A518">
        <v>5189</v>
      </c>
    </row>
    <row r="519">
      <c t="s" r="A519">
        <v>5190</v>
      </c>
    </row>
    <row r="520">
      <c t="s" r="A520">
        <v>5191</v>
      </c>
    </row>
    <row r="521">
      <c t="s" r="A521">
        <v>5192</v>
      </c>
    </row>
    <row r="522">
      <c t="s" r="A522">
        <v>5193</v>
      </c>
    </row>
    <row r="523">
      <c t="s" r="A523">
        <v>5194</v>
      </c>
    </row>
    <row r="524">
      <c t="s" r="A524">
        <v>5195</v>
      </c>
    </row>
    <row r="525">
      <c t="s" r="A525">
        <v>5196</v>
      </c>
    </row>
    <row r="526">
      <c t="s" r="A526">
        <v>5197</v>
      </c>
    </row>
    <row r="527">
      <c t="s" r="A527">
        <v>5198</v>
      </c>
    </row>
    <row r="528">
      <c t="s" r="A528">
        <v>5199</v>
      </c>
    </row>
    <row r="529">
      <c t="s" r="A529">
        <v>5200</v>
      </c>
    </row>
    <row r="530">
      <c t="s" r="A530">
        <v>5201</v>
      </c>
    </row>
    <row r="531">
      <c t="s" r="A531">
        <v>5202</v>
      </c>
    </row>
    <row r="532">
      <c t="s" r="A532">
        <v>5203</v>
      </c>
    </row>
    <row r="533">
      <c t="s" r="A533">
        <v>5204</v>
      </c>
    </row>
    <row r="534">
      <c t="s" r="A534">
        <v>5205</v>
      </c>
    </row>
    <row r="535">
      <c t="s" r="A535">
        <v>5206</v>
      </c>
    </row>
    <row r="536">
      <c t="s" r="A536">
        <v>5207</v>
      </c>
    </row>
    <row r="537">
      <c t="s" r="A537">
        <v>5208</v>
      </c>
    </row>
    <row r="538">
      <c t="s" r="A538">
        <v>5209</v>
      </c>
    </row>
    <row r="539">
      <c t="s" r="A539">
        <v>5210</v>
      </c>
    </row>
    <row r="540">
      <c t="s" r="A540">
        <v>5211</v>
      </c>
    </row>
    <row r="541">
      <c t="s" r="A541">
        <v>5212</v>
      </c>
    </row>
    <row r="542">
      <c t="s" r="A542">
        <v>5213</v>
      </c>
    </row>
    <row r="543">
      <c t="s" r="A543">
        <v>5214</v>
      </c>
    </row>
    <row r="544">
      <c t="s" r="A544">
        <v>5215</v>
      </c>
    </row>
    <row r="545">
      <c t="s" r="A545">
        <v>5216</v>
      </c>
    </row>
    <row r="546">
      <c t="s" r="A546">
        <v>5217</v>
      </c>
    </row>
    <row r="547">
      <c t="s" r="A547">
        <v>5218</v>
      </c>
    </row>
    <row r="548">
      <c t="s" r="A548">
        <v>5219</v>
      </c>
    </row>
    <row r="549">
      <c t="s" r="A549">
        <v>5220</v>
      </c>
    </row>
    <row r="550">
      <c t="s" r="A550">
        <v>5221</v>
      </c>
    </row>
    <row r="551">
      <c t="s" r="A551">
        <v>5222</v>
      </c>
    </row>
    <row r="552">
      <c t="s" r="A552">
        <v>5223</v>
      </c>
    </row>
    <row r="553">
      <c t="s" r="A553">
        <v>5224</v>
      </c>
    </row>
    <row r="554">
      <c t="s" r="A554">
        <v>5225</v>
      </c>
    </row>
    <row r="555">
      <c t="s" r="A555">
        <v>5226</v>
      </c>
    </row>
    <row r="556">
      <c t="s" r="A556">
        <v>5227</v>
      </c>
    </row>
    <row r="557">
      <c t="s" r="A557">
        <v>5228</v>
      </c>
    </row>
    <row r="558">
      <c t="s" r="A558">
        <v>5229</v>
      </c>
    </row>
    <row r="559">
      <c t="s" r="A559">
        <v>5230</v>
      </c>
    </row>
    <row r="560">
      <c t="s" r="A560">
        <v>5231</v>
      </c>
    </row>
    <row r="561">
      <c t="s" r="A561">
        <v>5232</v>
      </c>
    </row>
    <row r="562">
      <c t="s" r="A562">
        <v>5233</v>
      </c>
    </row>
    <row r="563">
      <c t="s" r="A563">
        <v>5234</v>
      </c>
    </row>
    <row r="564">
      <c t="s" r="A564">
        <v>5235</v>
      </c>
    </row>
    <row r="565">
      <c t="s" r="A565">
        <v>5236</v>
      </c>
    </row>
    <row r="566">
      <c t="s" r="A566">
        <v>5237</v>
      </c>
    </row>
    <row r="567">
      <c t="s" r="A567">
        <v>5238</v>
      </c>
    </row>
    <row r="568">
      <c t="s" r="A568">
        <v>5239</v>
      </c>
    </row>
    <row r="569">
      <c t="s" r="A569">
        <v>5240</v>
      </c>
    </row>
    <row r="570">
      <c t="s" r="A570">
        <v>5241</v>
      </c>
    </row>
    <row r="571">
      <c t="s" r="A571">
        <v>5242</v>
      </c>
    </row>
    <row r="572">
      <c t="s" r="A572">
        <v>5243</v>
      </c>
    </row>
    <row r="573">
      <c t="s" r="A573">
        <v>5244</v>
      </c>
    </row>
    <row r="574">
      <c t="s" r="A574">
        <v>5245</v>
      </c>
    </row>
    <row r="575">
      <c t="s" r="A575">
        <v>5246</v>
      </c>
    </row>
    <row r="576">
      <c t="s" r="A576">
        <v>5247</v>
      </c>
    </row>
    <row r="577">
      <c t="s" r="A577">
        <v>5248</v>
      </c>
    </row>
    <row r="578">
      <c t="s" r="A578">
        <v>5249</v>
      </c>
    </row>
    <row r="579">
      <c t="s" r="A579">
        <v>5250</v>
      </c>
    </row>
    <row r="580">
      <c t="s" r="A580">
        <v>5251</v>
      </c>
    </row>
    <row r="581">
      <c t="s" r="A581">
        <v>5252</v>
      </c>
    </row>
    <row r="582">
      <c t="s" r="A582">
        <v>5253</v>
      </c>
    </row>
    <row r="583">
      <c t="s" r="A583">
        <v>5254</v>
      </c>
    </row>
    <row r="584">
      <c t="s" r="A584">
        <v>5255</v>
      </c>
    </row>
    <row r="585">
      <c t="s" r="A585">
        <v>5256</v>
      </c>
    </row>
    <row r="586">
      <c t="s" r="A586">
        <v>5257</v>
      </c>
    </row>
    <row r="587">
      <c t="s" r="A587">
        <v>5258</v>
      </c>
    </row>
    <row r="588">
      <c t="s" r="A588">
        <v>5259</v>
      </c>
    </row>
    <row r="589">
      <c t="s" r="A589">
        <v>5260</v>
      </c>
    </row>
    <row r="590">
      <c t="s" r="A590">
        <v>5261</v>
      </c>
    </row>
    <row r="591">
      <c t="s" r="A591">
        <v>5262</v>
      </c>
    </row>
    <row r="592">
      <c t="s" r="A592">
        <v>5263</v>
      </c>
    </row>
    <row r="593">
      <c t="s" r="A593">
        <v>5264</v>
      </c>
    </row>
    <row r="594">
      <c t="s" r="A594">
        <v>5265</v>
      </c>
    </row>
    <row r="595">
      <c t="s" r="A595">
        <v>5266</v>
      </c>
    </row>
    <row r="596">
      <c t="s" r="A596">
        <v>5267</v>
      </c>
    </row>
    <row r="597">
      <c t="s" r="A597">
        <v>5268</v>
      </c>
    </row>
    <row r="598">
      <c t="s" r="A598">
        <v>5269</v>
      </c>
    </row>
    <row r="599">
      <c t="s" r="A599">
        <v>5270</v>
      </c>
    </row>
    <row r="600">
      <c t="s" r="A600">
        <v>5271</v>
      </c>
    </row>
    <row r="601">
      <c t="s" r="A601">
        <v>5272</v>
      </c>
    </row>
    <row r="602">
      <c t="s" r="A602">
        <v>5273</v>
      </c>
    </row>
    <row r="603">
      <c t="s" r="A603">
        <v>5274</v>
      </c>
    </row>
    <row r="604">
      <c t="s" r="A604">
        <v>5275</v>
      </c>
    </row>
    <row r="605">
      <c t="s" r="A605">
        <v>5276</v>
      </c>
    </row>
    <row r="606">
      <c t="s" r="A606">
        <v>5277</v>
      </c>
    </row>
    <row r="607">
      <c t="s" r="A607">
        <v>5278</v>
      </c>
    </row>
    <row r="608">
      <c t="s" r="A608">
        <v>5279</v>
      </c>
    </row>
    <row r="609">
      <c t="s" r="A609">
        <v>5280</v>
      </c>
    </row>
    <row r="610">
      <c t="s" r="A610">
        <v>5281</v>
      </c>
    </row>
    <row r="611">
      <c t="s" r="A611">
        <v>5282</v>
      </c>
    </row>
    <row r="612">
      <c t="s" r="A612">
        <v>5283</v>
      </c>
    </row>
    <row r="613">
      <c t="s" r="A613">
        <v>5284</v>
      </c>
    </row>
    <row r="614">
      <c t="s" r="A614">
        <v>5285</v>
      </c>
    </row>
    <row r="615">
      <c t="s" r="A615">
        <v>5286</v>
      </c>
    </row>
    <row r="616">
      <c t="s" r="A616">
        <v>5287</v>
      </c>
    </row>
    <row r="617">
      <c t="s" r="A617">
        <v>5288</v>
      </c>
    </row>
    <row r="618">
      <c t="s" r="A618">
        <v>5289</v>
      </c>
    </row>
    <row r="619">
      <c t="s" r="A619">
        <v>5290</v>
      </c>
    </row>
    <row r="620">
      <c t="s" r="A620">
        <v>5291</v>
      </c>
    </row>
    <row r="621">
      <c t="s" r="A621">
        <v>5292</v>
      </c>
    </row>
    <row r="622">
      <c t="s" r="A622">
        <v>5293</v>
      </c>
    </row>
    <row r="623">
      <c t="s" r="A623">
        <v>5294</v>
      </c>
    </row>
    <row r="624">
      <c t="s" r="A624">
        <v>5295</v>
      </c>
    </row>
    <row r="625">
      <c t="s" r="A625">
        <v>5296</v>
      </c>
    </row>
    <row r="626">
      <c t="s" r="A626">
        <v>5297</v>
      </c>
    </row>
    <row r="627">
      <c t="s" r="A627">
        <v>5298</v>
      </c>
    </row>
    <row r="628">
      <c t="s" r="A628">
        <v>5299</v>
      </c>
    </row>
    <row r="629">
      <c t="s" r="A629">
        <v>5300</v>
      </c>
    </row>
    <row r="630">
      <c t="s" r="A630">
        <v>5301</v>
      </c>
    </row>
    <row r="631">
      <c t="s" r="A631">
        <v>5302</v>
      </c>
    </row>
    <row r="632">
      <c t="s" r="A632">
        <v>5303</v>
      </c>
    </row>
    <row r="633">
      <c t="s" r="A633">
        <v>5304</v>
      </c>
    </row>
    <row r="634">
      <c t="s" r="A634">
        <v>5305</v>
      </c>
    </row>
    <row r="635">
      <c t="s" r="A635">
        <v>5306</v>
      </c>
    </row>
    <row r="636">
      <c t="s" r="A636">
        <v>5307</v>
      </c>
    </row>
    <row r="637">
      <c t="s" r="A637">
        <v>5308</v>
      </c>
    </row>
    <row r="638">
      <c t="s" r="A638">
        <v>5309</v>
      </c>
    </row>
    <row r="639">
      <c t="s" r="A639">
        <v>5310</v>
      </c>
    </row>
    <row r="640">
      <c t="s" r="A640">
        <v>5311</v>
      </c>
    </row>
    <row r="641">
      <c t="s" r="A641">
        <v>5312</v>
      </c>
    </row>
    <row r="642">
      <c t="s" r="A642">
        <v>5313</v>
      </c>
    </row>
    <row r="643">
      <c t="s" r="A643">
        <v>5314</v>
      </c>
    </row>
    <row r="644">
      <c t="s" r="A644">
        <v>5315</v>
      </c>
    </row>
    <row r="645">
      <c t="s" r="A645">
        <v>5316</v>
      </c>
    </row>
    <row r="646">
      <c t="s" r="A646">
        <v>5317</v>
      </c>
    </row>
    <row r="647">
      <c t="s" r="A647">
        <v>5318</v>
      </c>
    </row>
    <row r="648">
      <c t="s" r="A648">
        <v>5319</v>
      </c>
    </row>
    <row r="649">
      <c t="s" r="A649">
        <v>5320</v>
      </c>
    </row>
    <row r="650">
      <c t="s" r="A650">
        <v>5321</v>
      </c>
    </row>
    <row r="651">
      <c t="s" r="A651">
        <v>5322</v>
      </c>
    </row>
    <row r="652">
      <c t="s" r="A652">
        <v>5323</v>
      </c>
    </row>
    <row r="653">
      <c t="s" r="A653">
        <v>5324</v>
      </c>
    </row>
    <row r="654">
      <c t="s" r="A654">
        <v>5325</v>
      </c>
    </row>
    <row r="655">
      <c t="s" r="A655">
        <v>5326</v>
      </c>
    </row>
    <row r="656">
      <c t="s" r="A656">
        <v>5327</v>
      </c>
    </row>
    <row r="657">
      <c t="s" r="A657">
        <v>5328</v>
      </c>
    </row>
    <row r="658">
      <c t="s" r="A658">
        <v>5329</v>
      </c>
    </row>
    <row r="659">
      <c t="s" r="A659">
        <v>5330</v>
      </c>
    </row>
    <row r="660">
      <c t="s" r="A660">
        <v>5331</v>
      </c>
    </row>
    <row r="661">
      <c t="s" r="A661">
        <v>5332</v>
      </c>
    </row>
    <row r="662">
      <c t="s" r="A662">
        <v>5333</v>
      </c>
    </row>
    <row r="663">
      <c t="s" r="A663">
        <v>5334</v>
      </c>
    </row>
    <row r="664">
      <c t="s" r="A664">
        <v>5335</v>
      </c>
    </row>
    <row r="665">
      <c t="s" r="A665">
        <v>5336</v>
      </c>
    </row>
    <row r="666">
      <c t="s" r="A666">
        <v>5337</v>
      </c>
    </row>
    <row r="667">
      <c t="s" r="A667">
        <v>5338</v>
      </c>
    </row>
    <row r="668">
      <c t="s" r="A668">
        <v>5339</v>
      </c>
    </row>
    <row r="669">
      <c t="s" r="A669">
        <v>5340</v>
      </c>
    </row>
    <row r="670">
      <c t="s" r="A670">
        <v>5341</v>
      </c>
    </row>
    <row r="671">
      <c t="s" r="A671">
        <v>5342</v>
      </c>
    </row>
    <row r="672">
      <c t="s" r="A672">
        <v>5343</v>
      </c>
    </row>
    <row r="673">
      <c t="s" r="A673">
        <v>5344</v>
      </c>
    </row>
    <row r="674">
      <c t="s" r="A674">
        <v>5345</v>
      </c>
    </row>
    <row r="675">
      <c t="s" r="A675">
        <v>5346</v>
      </c>
    </row>
    <row r="676">
      <c t="s" r="A676">
        <v>5347</v>
      </c>
    </row>
    <row r="677">
      <c t="s" r="A677">
        <v>5348</v>
      </c>
    </row>
    <row r="678">
      <c t="s" r="A678">
        <v>5349</v>
      </c>
    </row>
    <row r="679">
      <c t="s" r="A679">
        <v>5350</v>
      </c>
    </row>
    <row r="680">
      <c t="s" r="A680">
        <v>5351</v>
      </c>
    </row>
    <row r="681">
      <c t="s" r="A681">
        <v>5352</v>
      </c>
    </row>
    <row r="682">
      <c t="s" r="A682">
        <v>5353</v>
      </c>
    </row>
    <row r="683">
      <c t="s" r="A683">
        <v>5354</v>
      </c>
    </row>
    <row r="684">
      <c t="s" r="A684">
        <v>5355</v>
      </c>
    </row>
    <row r="685">
      <c t="s" r="A685">
        <v>5356</v>
      </c>
    </row>
    <row r="686">
      <c t="s" r="A686">
        <v>5357</v>
      </c>
    </row>
    <row r="687">
      <c t="s" r="A687">
        <v>5358</v>
      </c>
    </row>
    <row r="688">
      <c t="s" r="A688">
        <v>5359</v>
      </c>
    </row>
    <row r="689">
      <c t="s" r="A689">
        <v>5360</v>
      </c>
    </row>
    <row r="690">
      <c t="s" r="A690">
        <v>5361</v>
      </c>
    </row>
    <row r="691">
      <c t="s" r="A691">
        <v>5362</v>
      </c>
    </row>
    <row r="692">
      <c t="s" r="A692">
        <v>5363</v>
      </c>
    </row>
    <row r="693">
      <c t="s" r="A693">
        <v>5364</v>
      </c>
    </row>
    <row r="694">
      <c t="s" r="A694">
        <v>5365</v>
      </c>
    </row>
    <row r="695">
      <c t="s" r="A695">
        <v>5366</v>
      </c>
    </row>
    <row r="696">
      <c t="s" r="A696">
        <v>5367</v>
      </c>
    </row>
    <row r="697">
      <c t="s" r="A697">
        <v>5368</v>
      </c>
    </row>
    <row r="698">
      <c t="s" r="A698">
        <v>5369</v>
      </c>
    </row>
    <row r="699">
      <c t="s" r="A699">
        <v>5370</v>
      </c>
    </row>
    <row r="700">
      <c t="s" r="A700">
        <v>5371</v>
      </c>
    </row>
    <row r="701">
      <c t="s" r="A701">
        <v>5372</v>
      </c>
    </row>
    <row r="702">
      <c t="s" r="A702">
        <v>5373</v>
      </c>
    </row>
    <row r="703">
      <c t="s" r="A703">
        <v>5374</v>
      </c>
    </row>
    <row r="704">
      <c t="s" r="A704">
        <v>5375</v>
      </c>
    </row>
    <row r="705">
      <c t="s" r="A705">
        <v>5376</v>
      </c>
    </row>
    <row r="706">
      <c t="s" r="A706">
        <v>5377</v>
      </c>
    </row>
    <row r="707">
      <c t="s" r="A707">
        <v>5378</v>
      </c>
    </row>
    <row r="708">
      <c t="s" r="A708">
        <v>5379</v>
      </c>
    </row>
    <row r="709">
      <c t="s" r="A709">
        <v>5380</v>
      </c>
    </row>
    <row r="710">
      <c t="s" r="A710">
        <v>5381</v>
      </c>
    </row>
    <row r="711">
      <c t="s" r="A711">
        <v>5382</v>
      </c>
    </row>
    <row r="712">
      <c t="s" r="A712">
        <v>5383</v>
      </c>
    </row>
    <row r="713">
      <c t="s" r="A713">
        <v>5384</v>
      </c>
    </row>
    <row r="714">
      <c t="s" r="A714">
        <v>5385</v>
      </c>
    </row>
    <row r="715">
      <c t="s" r="A715">
        <v>5386</v>
      </c>
    </row>
    <row r="716">
      <c t="s" r="A716">
        <v>5387</v>
      </c>
    </row>
    <row r="717">
      <c t="s" r="A717">
        <v>5388</v>
      </c>
    </row>
    <row r="718">
      <c t="s" r="A718">
        <v>5389</v>
      </c>
    </row>
    <row r="719">
      <c t="s" r="A719">
        <v>5390</v>
      </c>
    </row>
    <row r="720">
      <c t="s" r="A720">
        <v>5391</v>
      </c>
    </row>
    <row r="721">
      <c t="s" r="A721">
        <v>5392</v>
      </c>
    </row>
    <row r="722">
      <c t="s" r="A722">
        <v>5393</v>
      </c>
    </row>
    <row r="723">
      <c t="s" r="A723">
        <v>5394</v>
      </c>
    </row>
    <row r="724">
      <c t="s" r="A724">
        <v>5395</v>
      </c>
    </row>
    <row r="725">
      <c t="s" r="A725">
        <v>5396</v>
      </c>
    </row>
    <row r="726">
      <c t="s" r="A726">
        <v>5397</v>
      </c>
    </row>
    <row r="727">
      <c t="s" r="A727">
        <v>5398</v>
      </c>
    </row>
    <row r="728">
      <c t="s" r="A728">
        <v>5399</v>
      </c>
    </row>
    <row r="729">
      <c t="s" r="A729">
        <v>5400</v>
      </c>
    </row>
    <row r="730">
      <c t="s" r="A730">
        <v>5401</v>
      </c>
    </row>
    <row r="731">
      <c t="s" r="A731">
        <v>5402</v>
      </c>
    </row>
    <row r="732">
      <c t="s" r="A732">
        <v>5403</v>
      </c>
    </row>
    <row r="733">
      <c t="s" r="A733">
        <v>5404</v>
      </c>
    </row>
    <row r="734">
      <c t="s" r="A734">
        <v>5405</v>
      </c>
    </row>
    <row r="735">
      <c t="s" r="A735">
        <v>5406</v>
      </c>
    </row>
    <row r="736">
      <c t="s" r="A736">
        <v>5407</v>
      </c>
    </row>
    <row r="737">
      <c t="s" r="A737">
        <v>5408</v>
      </c>
    </row>
    <row r="738">
      <c t="s" r="A738">
        <v>5409</v>
      </c>
    </row>
    <row r="739">
      <c t="s" r="A739">
        <v>5410</v>
      </c>
    </row>
    <row r="740">
      <c t="s" r="A740">
        <v>5411</v>
      </c>
    </row>
    <row r="741">
      <c t="s" r="A741">
        <v>5412</v>
      </c>
    </row>
    <row r="742">
      <c t="s" r="A742">
        <v>5413</v>
      </c>
    </row>
    <row r="743">
      <c t="s" r="A743">
        <v>5414</v>
      </c>
    </row>
    <row r="744">
      <c t="s" r="A744">
        <v>5415</v>
      </c>
    </row>
    <row r="745">
      <c t="s" r="A745">
        <v>5416</v>
      </c>
    </row>
    <row r="746">
      <c t="s" r="A746">
        <v>5417</v>
      </c>
    </row>
    <row r="747">
      <c t="s" r="A747">
        <v>5418</v>
      </c>
    </row>
    <row r="748">
      <c t="s" r="A748">
        <v>5419</v>
      </c>
    </row>
    <row r="749">
      <c t="s" r="A749">
        <v>5420</v>
      </c>
    </row>
    <row r="750">
      <c t="s" r="A750">
        <v>5421</v>
      </c>
    </row>
    <row r="751">
      <c t="s" r="A751">
        <v>5422</v>
      </c>
    </row>
    <row r="752">
      <c t="s" r="A752">
        <v>5423</v>
      </c>
    </row>
    <row r="753">
      <c t="s" r="A753">
        <v>5424</v>
      </c>
    </row>
    <row r="754">
      <c t="s" r="A754">
        <v>5425</v>
      </c>
    </row>
    <row r="755">
      <c t="s" r="A755">
        <v>5426</v>
      </c>
    </row>
    <row r="756">
      <c t="s" r="A756">
        <v>5427</v>
      </c>
    </row>
    <row r="757">
      <c t="s" r="A757">
        <v>5428</v>
      </c>
    </row>
    <row r="758">
      <c t="s" r="A758">
        <v>5429</v>
      </c>
    </row>
    <row r="759">
      <c t="s" r="A759">
        <v>5430</v>
      </c>
    </row>
    <row r="760">
      <c t="s" r="A760">
        <v>5431</v>
      </c>
    </row>
    <row r="761">
      <c t="s" r="A761">
        <v>5432</v>
      </c>
    </row>
    <row r="762">
      <c t="s" r="A762">
        <v>5433</v>
      </c>
    </row>
    <row r="763">
      <c t="s" r="A763">
        <v>5434</v>
      </c>
    </row>
    <row r="764">
      <c t="s" r="A764">
        <v>5435</v>
      </c>
    </row>
    <row r="765">
      <c t="s" r="A765">
        <v>5436</v>
      </c>
    </row>
    <row r="766">
      <c t="s" r="A766">
        <v>5437</v>
      </c>
    </row>
    <row r="767">
      <c t="s" r="A767">
        <v>5438</v>
      </c>
    </row>
    <row r="768">
      <c t="s" r="A768">
        <v>5439</v>
      </c>
    </row>
    <row r="769">
      <c t="s" r="A769">
        <v>5440</v>
      </c>
    </row>
    <row r="770">
      <c t="s" r="A770">
        <v>5441</v>
      </c>
    </row>
    <row r="771">
      <c t="s" r="A771">
        <v>5442</v>
      </c>
    </row>
    <row r="772">
      <c t="s" r="A772">
        <v>5443</v>
      </c>
    </row>
    <row r="773">
      <c t="s" r="A773">
        <v>5444</v>
      </c>
    </row>
    <row r="774">
      <c t="s" r="A774">
        <v>5445</v>
      </c>
    </row>
    <row r="775">
      <c t="s" r="A775">
        <v>5446</v>
      </c>
    </row>
    <row r="776">
      <c t="s" r="A776">
        <v>5447</v>
      </c>
    </row>
    <row r="777">
      <c t="s" r="A777">
        <v>5448</v>
      </c>
    </row>
    <row r="778">
      <c t="s" r="A778">
        <v>5449</v>
      </c>
    </row>
    <row r="779">
      <c t="s" r="A779">
        <v>5450</v>
      </c>
    </row>
    <row r="780">
      <c t="s" r="A780">
        <v>5451</v>
      </c>
    </row>
    <row r="781">
      <c t="s" r="A781">
        <v>5452</v>
      </c>
    </row>
    <row r="782">
      <c t="s" r="A782">
        <v>5453</v>
      </c>
    </row>
    <row r="783">
      <c t="s" r="A783">
        <v>5454</v>
      </c>
    </row>
    <row r="784">
      <c t="s" r="A784">
        <v>5455</v>
      </c>
    </row>
    <row r="785">
      <c t="s" r="A785">
        <v>5456</v>
      </c>
    </row>
    <row r="786">
      <c t="s" r="A786">
        <v>5457</v>
      </c>
    </row>
    <row r="787">
      <c t="s" r="A787">
        <v>5458</v>
      </c>
    </row>
    <row r="788">
      <c t="s" r="A788">
        <v>5459</v>
      </c>
    </row>
    <row r="789">
      <c t="s" r="A789">
        <v>5460</v>
      </c>
    </row>
    <row r="790">
      <c t="s" r="A790">
        <v>5461</v>
      </c>
    </row>
    <row r="791">
      <c t="s" r="A791">
        <v>5462</v>
      </c>
    </row>
    <row r="792">
      <c t="s" r="A792">
        <v>5463</v>
      </c>
    </row>
    <row r="793">
      <c t="s" r="A793">
        <v>5464</v>
      </c>
    </row>
    <row r="794">
      <c t="s" r="A794">
        <v>5465</v>
      </c>
    </row>
    <row r="795">
      <c t="s" r="A795">
        <v>5466</v>
      </c>
    </row>
    <row r="796">
      <c t="s" r="A796">
        <v>5467</v>
      </c>
    </row>
    <row r="797">
      <c t="s" r="A797">
        <v>5468</v>
      </c>
    </row>
    <row r="798">
      <c t="s" r="A798">
        <v>5469</v>
      </c>
    </row>
    <row r="799">
      <c t="s" r="A799">
        <v>5470</v>
      </c>
    </row>
    <row r="800">
      <c t="s" r="A800">
        <v>5471</v>
      </c>
    </row>
    <row r="801">
      <c t="s" r="A801">
        <v>5472</v>
      </c>
    </row>
    <row r="802">
      <c t="s" r="A802">
        <v>5473</v>
      </c>
    </row>
    <row r="803">
      <c t="s" r="A803">
        <v>5474</v>
      </c>
    </row>
    <row r="804">
      <c t="s" r="A804">
        <v>5475</v>
      </c>
    </row>
    <row r="805">
      <c t="s" r="A805">
        <v>5476</v>
      </c>
    </row>
    <row r="806">
      <c t="s" r="A806">
        <v>5477</v>
      </c>
    </row>
    <row r="807">
      <c t="s" r="A807">
        <v>5478</v>
      </c>
    </row>
    <row r="808">
      <c t="s" r="A808">
        <v>5479</v>
      </c>
    </row>
    <row r="809">
      <c t="s" r="A809">
        <v>5480</v>
      </c>
    </row>
    <row r="810">
      <c t="s" r="A810">
        <v>5481</v>
      </c>
    </row>
    <row r="811">
      <c t="s" r="A811">
        <v>5482</v>
      </c>
    </row>
    <row r="812">
      <c t="s" r="A812">
        <v>5483</v>
      </c>
    </row>
    <row r="813">
      <c t="s" r="A813">
        <v>5484</v>
      </c>
    </row>
    <row r="814">
      <c t="s" r="A814">
        <v>5485</v>
      </c>
    </row>
    <row r="815">
      <c t="s" r="A815">
        <v>5486</v>
      </c>
    </row>
    <row r="816">
      <c t="s" r="A816">
        <v>5487</v>
      </c>
    </row>
    <row r="817">
      <c t="s" r="A817">
        <v>5488</v>
      </c>
    </row>
    <row r="818">
      <c t="s" r="A818">
        <v>5489</v>
      </c>
    </row>
    <row r="819">
      <c t="s" r="A819">
        <v>5490</v>
      </c>
    </row>
    <row r="820">
      <c t="s" r="A820">
        <v>5491</v>
      </c>
    </row>
    <row r="821">
      <c t="s" r="A821">
        <v>5492</v>
      </c>
    </row>
    <row r="822">
      <c t="s" r="A822">
        <v>5493</v>
      </c>
    </row>
    <row r="823">
      <c t="s" r="A823">
        <v>5494</v>
      </c>
    </row>
    <row r="824">
      <c t="s" r="A824">
        <v>5495</v>
      </c>
    </row>
    <row r="825">
      <c t="s" r="A825">
        <v>5496</v>
      </c>
    </row>
    <row r="826">
      <c t="s" r="A826">
        <v>5497</v>
      </c>
    </row>
    <row r="827">
      <c t="s" r="A827">
        <v>5498</v>
      </c>
    </row>
    <row r="828">
      <c t="s" r="A828">
        <v>5499</v>
      </c>
    </row>
    <row r="829">
      <c t="s" r="A829">
        <v>5500</v>
      </c>
    </row>
    <row r="830">
      <c t="s" r="A830">
        <v>5501</v>
      </c>
    </row>
    <row r="831">
      <c t="s" r="A831">
        <v>5502</v>
      </c>
    </row>
    <row r="832">
      <c t="s" r="A832">
        <v>5503</v>
      </c>
    </row>
    <row r="833">
      <c t="s" r="A833">
        <v>5504</v>
      </c>
    </row>
    <row r="834">
      <c t="s" r="A834">
        <v>5505</v>
      </c>
    </row>
    <row r="835">
      <c t="s" r="A835">
        <v>5506</v>
      </c>
    </row>
    <row r="836">
      <c t="s" r="A836">
        <v>5507</v>
      </c>
    </row>
    <row r="837">
      <c t="s" r="A837">
        <v>5508</v>
      </c>
    </row>
    <row r="838">
      <c t="s" r="A838">
        <v>5509</v>
      </c>
    </row>
    <row r="839">
      <c t="s" r="A839">
        <v>5510</v>
      </c>
    </row>
    <row r="840">
      <c t="s" r="A840">
        <v>5511</v>
      </c>
    </row>
    <row r="841">
      <c t="s" r="A841">
        <v>5512</v>
      </c>
    </row>
    <row r="842">
      <c t="s" r="A842">
        <v>5513</v>
      </c>
    </row>
    <row r="843">
      <c t="s" r="A843">
        <v>5514</v>
      </c>
    </row>
    <row r="844">
      <c t="s" r="A844">
        <v>5515</v>
      </c>
    </row>
    <row r="845">
      <c t="s" r="A845">
        <v>5516</v>
      </c>
    </row>
    <row r="846">
      <c t="s" r="A846">
        <v>5517</v>
      </c>
    </row>
    <row r="847">
      <c t="s" r="A847">
        <v>5518</v>
      </c>
    </row>
    <row r="848">
      <c t="s" r="A848">
        <v>5519</v>
      </c>
    </row>
    <row r="849">
      <c t="s" r="A849">
        <v>5520</v>
      </c>
    </row>
    <row r="850">
      <c t="s" r="A850">
        <v>5521</v>
      </c>
    </row>
    <row r="851">
      <c t="s" r="A851">
        <v>5522</v>
      </c>
    </row>
    <row r="852">
      <c t="s" r="A852">
        <v>5523</v>
      </c>
    </row>
    <row r="853">
      <c t="s" r="A853">
        <v>5524</v>
      </c>
    </row>
    <row r="854">
      <c t="s" r="A854">
        <v>5525</v>
      </c>
    </row>
    <row r="855">
      <c t="s" r="A855">
        <v>5526</v>
      </c>
    </row>
    <row r="856">
      <c t="s" r="A856">
        <v>5527</v>
      </c>
    </row>
    <row r="857">
      <c t="s" r="A857">
        <v>5528</v>
      </c>
    </row>
    <row r="858">
      <c t="s" r="A858">
        <v>5529</v>
      </c>
    </row>
    <row r="859">
      <c t="s" r="A859">
        <v>5530</v>
      </c>
    </row>
    <row r="860">
      <c t="s" r="A860">
        <v>5531</v>
      </c>
    </row>
    <row r="861">
      <c t="s" r="A861">
        <v>5532</v>
      </c>
    </row>
    <row r="862">
      <c t="s" r="A862">
        <v>5533</v>
      </c>
    </row>
    <row r="863">
      <c t="s" r="A863">
        <v>5534</v>
      </c>
    </row>
    <row r="864">
      <c t="s" r="A864">
        <v>5535</v>
      </c>
    </row>
    <row r="865">
      <c t="s" r="A865">
        <v>5536</v>
      </c>
    </row>
    <row r="866">
      <c t="s" r="A866">
        <v>5537</v>
      </c>
    </row>
    <row r="867">
      <c t="s" r="A867">
        <v>5538</v>
      </c>
    </row>
    <row r="868">
      <c t="s" r="A868">
        <v>5539</v>
      </c>
    </row>
    <row r="869">
      <c t="s" r="A869">
        <v>5540</v>
      </c>
    </row>
    <row r="870">
      <c t="s" r="A870">
        <v>5541</v>
      </c>
    </row>
    <row r="871">
      <c t="s" r="A871">
        <v>5542</v>
      </c>
    </row>
    <row r="872">
      <c t="s" r="A872">
        <v>5543</v>
      </c>
    </row>
    <row r="873">
      <c t="s" r="A873">
        <v>5544</v>
      </c>
    </row>
    <row r="874">
      <c t="s" r="A874">
        <v>5545</v>
      </c>
    </row>
    <row r="875">
      <c t="s" r="A875">
        <v>5546</v>
      </c>
    </row>
    <row r="876">
      <c t="s" r="A876">
        <v>5547</v>
      </c>
    </row>
    <row r="877">
      <c t="s" r="A877">
        <v>5548</v>
      </c>
    </row>
    <row r="878">
      <c t="s" r="A878">
        <v>5549</v>
      </c>
    </row>
    <row r="879">
      <c t="s" r="A879">
        <v>5550</v>
      </c>
    </row>
    <row r="880">
      <c t="s" r="A880">
        <v>5551</v>
      </c>
    </row>
    <row r="881">
      <c t="s" r="A881">
        <v>5552</v>
      </c>
    </row>
    <row r="882">
      <c t="s" r="A882">
        <v>5553</v>
      </c>
    </row>
    <row r="883">
      <c t="s" r="A883">
        <v>5554</v>
      </c>
    </row>
    <row r="884">
      <c t="s" r="A884">
        <v>5555</v>
      </c>
    </row>
    <row r="885">
      <c t="s" r="A885">
        <v>5556</v>
      </c>
    </row>
    <row r="886">
      <c t="s" r="A886">
        <v>5557</v>
      </c>
    </row>
    <row r="887">
      <c t="s" r="A887">
        <v>5558</v>
      </c>
    </row>
    <row r="888">
      <c t="s" r="A888">
        <v>5559</v>
      </c>
    </row>
    <row r="889">
      <c t="s" r="A889">
        <v>5560</v>
      </c>
    </row>
    <row r="890">
      <c t="s" r="A890">
        <v>5561</v>
      </c>
    </row>
    <row r="891">
      <c t="s" r="A891">
        <v>5562</v>
      </c>
    </row>
    <row r="892">
      <c t="s" r="A892">
        <v>5563</v>
      </c>
    </row>
    <row r="893">
      <c t="s" r="A893">
        <v>5564</v>
      </c>
    </row>
    <row r="894">
      <c t="s" r="A894">
        <v>5565</v>
      </c>
    </row>
    <row r="895">
      <c t="s" r="A895">
        <v>5566</v>
      </c>
    </row>
    <row r="896">
      <c t="s" r="A896">
        <v>5567</v>
      </c>
    </row>
    <row r="897">
      <c t="s" r="A897">
        <v>5568</v>
      </c>
    </row>
    <row r="898">
      <c t="s" r="A898">
        <v>5569</v>
      </c>
    </row>
    <row r="899">
      <c t="s" r="A899">
        <v>5570</v>
      </c>
    </row>
    <row r="900">
      <c t="s" r="A900">
        <v>5571</v>
      </c>
    </row>
    <row r="901">
      <c t="s" r="A901">
        <v>5572</v>
      </c>
    </row>
    <row r="902">
      <c t="s" r="A902">
        <v>5573</v>
      </c>
    </row>
    <row r="903">
      <c t="s" r="A903">
        <v>5574</v>
      </c>
    </row>
    <row r="904">
      <c t="s" r="A904">
        <v>5575</v>
      </c>
    </row>
    <row r="905">
      <c t="s" r="A905">
        <v>5576</v>
      </c>
    </row>
    <row r="906">
      <c t="s" r="A906">
        <v>5577</v>
      </c>
    </row>
    <row r="907">
      <c t="s" r="A907">
        <v>5578</v>
      </c>
    </row>
    <row r="908">
      <c t="s" r="A908">
        <v>5579</v>
      </c>
    </row>
    <row r="909">
      <c t="s" r="A909">
        <v>5580</v>
      </c>
    </row>
    <row r="910">
      <c t="s" r="A910">
        <v>5581</v>
      </c>
    </row>
    <row r="911">
      <c t="s" r="A911">
        <v>5582</v>
      </c>
    </row>
    <row r="912">
      <c t="s" r="A912">
        <v>5583</v>
      </c>
    </row>
    <row r="913">
      <c t="s" r="A913">
        <v>5584</v>
      </c>
    </row>
    <row r="914">
      <c t="s" r="A914">
        <v>5585</v>
      </c>
    </row>
    <row r="915">
      <c t="s" r="A915">
        <v>5586</v>
      </c>
    </row>
    <row r="916">
      <c t="s" r="A916">
        <v>5587</v>
      </c>
    </row>
    <row r="917">
      <c t="s" r="A917">
        <v>5588</v>
      </c>
    </row>
    <row r="918">
      <c t="s" r="A918">
        <v>5589</v>
      </c>
    </row>
    <row r="919">
      <c t="s" r="A919">
        <v>5590</v>
      </c>
    </row>
    <row r="920">
      <c t="s" r="A920">
        <v>5591</v>
      </c>
    </row>
    <row r="921">
      <c t="s" r="A921">
        <v>5592</v>
      </c>
    </row>
    <row r="922">
      <c t="s" r="A922">
        <v>5593</v>
      </c>
    </row>
    <row r="923">
      <c t="s" r="A923">
        <v>5594</v>
      </c>
    </row>
    <row r="924">
      <c t="s" r="A924">
        <v>5595</v>
      </c>
    </row>
    <row r="925">
      <c t="s" r="A925">
        <v>5596</v>
      </c>
    </row>
    <row r="926">
      <c t="s" r="A926">
        <v>5597</v>
      </c>
    </row>
    <row r="927">
      <c t="s" r="A927">
        <v>5598</v>
      </c>
    </row>
    <row r="928">
      <c t="s" r="A928">
        <v>5599</v>
      </c>
    </row>
    <row r="929">
      <c t="s" r="A929">
        <v>5600</v>
      </c>
    </row>
    <row r="930">
      <c t="s" r="A930">
        <v>5601</v>
      </c>
    </row>
    <row r="931">
      <c t="s" r="A931">
        <v>5602</v>
      </c>
    </row>
    <row r="932">
      <c t="s" r="A932">
        <v>5603</v>
      </c>
    </row>
    <row r="933">
      <c t="s" r="A933">
        <v>5604</v>
      </c>
    </row>
    <row r="934">
      <c t="s" r="A934">
        <v>5605</v>
      </c>
    </row>
    <row r="935">
      <c t="s" r="A935">
        <v>5606</v>
      </c>
    </row>
    <row r="936">
      <c t="s" r="A936">
        <v>5607</v>
      </c>
    </row>
    <row r="937">
      <c t="s" r="A937">
        <v>5608</v>
      </c>
    </row>
    <row r="938">
      <c t="s" r="A938">
        <v>5609</v>
      </c>
    </row>
    <row r="939">
      <c t="s" r="A939">
        <v>5610</v>
      </c>
    </row>
    <row r="940">
      <c t="s" r="A940">
        <v>5611</v>
      </c>
    </row>
    <row r="941">
      <c t="s" r="A941">
        <v>5612</v>
      </c>
    </row>
    <row r="942">
      <c t="s" r="A942">
        <v>5613</v>
      </c>
    </row>
    <row r="943">
      <c t="s" r="A943">
        <v>5614</v>
      </c>
    </row>
    <row r="944">
      <c t="s" r="A944">
        <v>5615</v>
      </c>
    </row>
    <row r="945">
      <c t="s" r="A945">
        <v>5616</v>
      </c>
    </row>
    <row r="946">
      <c t="s" r="A946">
        <v>5617</v>
      </c>
    </row>
    <row r="947">
      <c t="s" r="A947">
        <v>5618</v>
      </c>
    </row>
    <row r="948">
      <c t="s" r="A948">
        <v>5619</v>
      </c>
    </row>
    <row r="949">
      <c t="s" r="A949">
        <v>5620</v>
      </c>
    </row>
    <row r="950">
      <c t="s" r="A950">
        <v>5621</v>
      </c>
    </row>
    <row r="951">
      <c t="s" r="A951">
        <v>5622</v>
      </c>
    </row>
    <row r="952">
      <c t="s" r="A952">
        <v>5623</v>
      </c>
    </row>
    <row r="953">
      <c t="s" r="A953">
        <v>5624</v>
      </c>
    </row>
    <row r="954">
      <c t="s" r="A954">
        <v>5625</v>
      </c>
    </row>
    <row r="955">
      <c t="s" r="A955">
        <v>5626</v>
      </c>
    </row>
    <row r="956">
      <c t="s" r="A956">
        <v>5627</v>
      </c>
    </row>
    <row r="957">
      <c t="s" r="A957">
        <v>5628</v>
      </c>
    </row>
    <row r="958">
      <c t="s" r="A958">
        <v>5629</v>
      </c>
    </row>
    <row r="959">
      <c t="s" r="A959">
        <v>5630</v>
      </c>
    </row>
    <row r="960">
      <c t="s" r="A960">
        <v>5631</v>
      </c>
    </row>
    <row r="961">
      <c t="s" r="A961">
        <v>5632</v>
      </c>
    </row>
    <row r="962">
      <c t="s" r="A962">
        <v>5633</v>
      </c>
    </row>
    <row r="963">
      <c t="s" r="A963">
        <v>5634</v>
      </c>
    </row>
    <row r="964">
      <c t="s" r="A964">
        <v>5635</v>
      </c>
    </row>
    <row r="965">
      <c t="s" r="A965">
        <v>5636</v>
      </c>
    </row>
    <row r="966">
      <c t="s" r="A966">
        <v>5637</v>
      </c>
    </row>
    <row r="967">
      <c t="s" r="A967">
        <v>5638</v>
      </c>
    </row>
    <row r="968">
      <c t="s" r="A968">
        <v>5639</v>
      </c>
    </row>
    <row r="969">
      <c t="s" r="A969">
        <v>5640</v>
      </c>
    </row>
    <row r="970">
      <c t="s" r="A970">
        <v>5641</v>
      </c>
    </row>
    <row r="971">
      <c t="s" r="A971">
        <v>5642</v>
      </c>
    </row>
    <row r="972">
      <c t="s" r="A972">
        <v>5643</v>
      </c>
    </row>
    <row r="973">
      <c t="s" r="A973">
        <v>5644</v>
      </c>
    </row>
    <row r="974">
      <c t="s" r="A974">
        <v>5645</v>
      </c>
    </row>
    <row r="975">
      <c t="s" r="A975">
        <v>5646</v>
      </c>
    </row>
    <row r="976">
      <c t="s" r="A976">
        <v>5647</v>
      </c>
    </row>
    <row r="977">
      <c t="s" r="A977">
        <v>5648</v>
      </c>
    </row>
    <row r="978">
      <c t="s" r="A978">
        <v>5649</v>
      </c>
    </row>
    <row r="979">
      <c t="s" r="A979">
        <v>5650</v>
      </c>
    </row>
    <row r="980">
      <c t="s" r="A980">
        <v>5651</v>
      </c>
    </row>
    <row r="981">
      <c t="s" r="A981">
        <v>5652</v>
      </c>
    </row>
    <row r="982">
      <c t="s" r="A982">
        <v>5653</v>
      </c>
    </row>
    <row r="983">
      <c t="s" r="A983">
        <v>5654</v>
      </c>
    </row>
    <row r="984">
      <c t="s" r="A984">
        <v>5655</v>
      </c>
    </row>
    <row r="985">
      <c t="s" r="A985">
        <v>5656</v>
      </c>
    </row>
    <row r="986">
      <c t="s" r="A986">
        <v>5657</v>
      </c>
    </row>
    <row r="987">
      <c t="s" r="A987">
        <v>5658</v>
      </c>
    </row>
    <row r="988">
      <c t="s" r="A988">
        <v>5659</v>
      </c>
    </row>
    <row r="989">
      <c t="s" r="A989">
        <v>5660</v>
      </c>
    </row>
    <row r="990">
      <c t="s" r="A990">
        <v>5661</v>
      </c>
    </row>
    <row r="991">
      <c t="s" r="A991">
        <v>5662</v>
      </c>
    </row>
    <row r="992">
      <c t="s" r="A992">
        <v>5663</v>
      </c>
    </row>
    <row r="993">
      <c t="s" r="A993">
        <v>5664</v>
      </c>
    </row>
    <row r="994">
      <c t="s" r="A994">
        <v>5665</v>
      </c>
    </row>
    <row r="995">
      <c t="s" r="A995">
        <v>5666</v>
      </c>
    </row>
    <row r="996">
      <c t="s" r="A996">
        <v>5667</v>
      </c>
    </row>
    <row r="997">
      <c t="s" r="A997">
        <v>5668</v>
      </c>
    </row>
    <row r="998">
      <c t="s" r="A998">
        <v>5669</v>
      </c>
    </row>
    <row r="999">
      <c t="s" r="A999">
        <v>5670</v>
      </c>
    </row>
    <row r="1000">
      <c t="s" r="A1000">
        <v>5671</v>
      </c>
    </row>
    <row r="1001">
      <c t="s" r="A1001">
        <v>5672</v>
      </c>
    </row>
    <row r="1002">
      <c t="s" r="A1002">
        <v>5673</v>
      </c>
    </row>
    <row r="1003">
      <c t="s" r="A1003">
        <v>5674</v>
      </c>
    </row>
    <row r="1004">
      <c t="s" r="A1004">
        <v>5675</v>
      </c>
    </row>
    <row r="1005">
      <c t="s" r="A1005">
        <v>5676</v>
      </c>
    </row>
    <row r="1006">
      <c t="s" r="A1006">
        <v>5677</v>
      </c>
    </row>
    <row r="1007">
      <c t="s" r="A1007">
        <v>5678</v>
      </c>
    </row>
    <row r="1008">
      <c t="s" r="A1008">
        <v>5679</v>
      </c>
    </row>
    <row r="1009">
      <c t="s" r="A1009">
        <v>5680</v>
      </c>
    </row>
    <row r="1010">
      <c t="s" r="A1010">
        <v>5681</v>
      </c>
    </row>
    <row r="1011">
      <c t="s" r="A1011">
        <v>5682</v>
      </c>
    </row>
    <row r="1012">
      <c t="s" r="A1012">
        <v>5683</v>
      </c>
    </row>
    <row r="1013">
      <c t="s" r="A1013">
        <v>5684</v>
      </c>
    </row>
    <row r="1014">
      <c t="s" r="A1014">
        <v>5685</v>
      </c>
    </row>
    <row r="1015">
      <c t="s" r="A1015">
        <v>5686</v>
      </c>
    </row>
    <row r="1016">
      <c t="s" r="A1016">
        <v>5687</v>
      </c>
    </row>
    <row r="1017">
      <c t="s" r="A1017">
        <v>5688</v>
      </c>
    </row>
    <row r="1018">
      <c t="s" r="A1018">
        <v>5689</v>
      </c>
    </row>
    <row r="1019">
      <c t="s" r="A1019">
        <v>5690</v>
      </c>
    </row>
    <row r="1020">
      <c t="s" r="A1020">
        <v>5691</v>
      </c>
    </row>
    <row r="1021">
      <c t="s" r="A1021">
        <v>5692</v>
      </c>
    </row>
    <row r="1022">
      <c t="s" r="A1022">
        <v>5693</v>
      </c>
    </row>
    <row r="1023">
      <c t="s" r="A1023">
        <v>5694</v>
      </c>
    </row>
    <row r="1024">
      <c t="s" r="A1024">
        <v>5695</v>
      </c>
    </row>
    <row r="1025">
      <c t="s" r="A1025">
        <v>5696</v>
      </c>
    </row>
    <row r="1026">
      <c t="s" r="A1026">
        <v>5697</v>
      </c>
    </row>
    <row r="1027">
      <c t="s" r="A1027">
        <v>5698</v>
      </c>
    </row>
    <row r="1028">
      <c t="s" r="A1028">
        <v>5699</v>
      </c>
    </row>
    <row r="1029">
      <c t="s" r="A1029">
        <v>5700</v>
      </c>
    </row>
    <row r="1030">
      <c t="s" r="A1030">
        <v>5701</v>
      </c>
    </row>
    <row r="1031">
      <c t="s" r="A1031">
        <v>5702</v>
      </c>
    </row>
    <row r="1032">
      <c t="s" r="A1032">
        <v>5703</v>
      </c>
    </row>
    <row r="1033">
      <c t="s" r="A1033">
        <v>5704</v>
      </c>
    </row>
    <row r="1034">
      <c t="s" r="A1034">
        <v>5705</v>
      </c>
    </row>
    <row r="1035">
      <c t="s" r="A1035">
        <v>5706</v>
      </c>
    </row>
    <row r="1036">
      <c t="s" r="A1036">
        <v>5707</v>
      </c>
    </row>
    <row r="1037">
      <c t="s" r="A1037">
        <v>5708</v>
      </c>
    </row>
    <row r="1038">
      <c t="s" r="A1038">
        <v>5709</v>
      </c>
    </row>
    <row r="1039">
      <c t="s" r="A1039">
        <v>5710</v>
      </c>
    </row>
    <row r="1040">
      <c t="s" r="A1040">
        <v>5711</v>
      </c>
    </row>
    <row r="1041">
      <c t="s" r="A1041">
        <v>5712</v>
      </c>
    </row>
    <row r="1042">
      <c t="s" r="A1042">
        <v>5713</v>
      </c>
    </row>
    <row r="1043">
      <c t="s" r="A1043">
        <v>5714</v>
      </c>
    </row>
    <row r="1044">
      <c t="s" r="A1044">
        <v>5715</v>
      </c>
    </row>
    <row r="1045">
      <c t="s" r="A1045">
        <v>5716</v>
      </c>
    </row>
    <row r="1046">
      <c t="s" r="A1046">
        <v>5717</v>
      </c>
    </row>
    <row r="1047">
      <c t="s" r="A1047">
        <v>5718</v>
      </c>
    </row>
    <row r="1048">
      <c t="s" r="A1048">
        <v>5719</v>
      </c>
    </row>
    <row r="1049">
      <c t="s" r="A1049">
        <v>5720</v>
      </c>
    </row>
    <row r="1050">
      <c t="s" r="A1050">
        <v>5721</v>
      </c>
    </row>
    <row r="1051">
      <c t="s" r="A1051">
        <v>5722</v>
      </c>
    </row>
    <row r="1052">
      <c t="s" r="A1052">
        <v>5723</v>
      </c>
    </row>
    <row r="1053">
      <c t="s" r="A1053">
        <v>5724</v>
      </c>
    </row>
    <row r="1054">
      <c t="s" r="A1054">
        <v>5725</v>
      </c>
    </row>
    <row r="1055">
      <c t="s" r="A1055">
        <v>5726</v>
      </c>
    </row>
    <row r="1056">
      <c t="s" r="A1056">
        <v>5727</v>
      </c>
    </row>
    <row r="1057">
      <c t="s" r="A1057">
        <v>5728</v>
      </c>
    </row>
    <row r="1058">
      <c t="s" r="A1058">
        <v>5729</v>
      </c>
    </row>
    <row r="1059">
      <c t="s" r="A1059">
        <v>5730</v>
      </c>
    </row>
    <row r="1060">
      <c t="s" r="A1060">
        <v>5731</v>
      </c>
    </row>
    <row r="1061">
      <c t="s" r="A1061">
        <v>5732</v>
      </c>
    </row>
    <row r="1062">
      <c t="s" r="A1062">
        <v>5733</v>
      </c>
    </row>
    <row r="1063">
      <c t="s" r="A1063">
        <v>5734</v>
      </c>
    </row>
    <row r="1064">
      <c t="s" r="A1064">
        <v>5735</v>
      </c>
    </row>
    <row r="1065">
      <c t="s" r="A1065">
        <v>5736</v>
      </c>
    </row>
    <row r="1066">
      <c t="s" r="A1066">
        <v>5737</v>
      </c>
    </row>
    <row r="1067">
      <c t="s" r="A1067">
        <v>5738</v>
      </c>
    </row>
    <row r="1068">
      <c t="s" r="A1068">
        <v>5739</v>
      </c>
    </row>
    <row r="1069">
      <c t="s" r="A1069">
        <v>5740</v>
      </c>
    </row>
    <row r="1070">
      <c t="s" r="A1070">
        <v>5741</v>
      </c>
    </row>
    <row r="1071">
      <c t="s" r="A1071">
        <v>5742</v>
      </c>
    </row>
    <row r="1072">
      <c t="s" r="A1072">
        <v>5743</v>
      </c>
    </row>
    <row r="1073">
      <c t="s" r="A1073">
        <v>5744</v>
      </c>
    </row>
    <row r="1074">
      <c t="s" r="A1074">
        <v>5745</v>
      </c>
    </row>
    <row r="1075">
      <c t="s" r="A1075">
        <v>5746</v>
      </c>
    </row>
    <row r="1076">
      <c t="s" r="A1076">
        <v>5747</v>
      </c>
    </row>
    <row r="1077">
      <c t="s" r="A1077">
        <v>5748</v>
      </c>
    </row>
    <row r="1078">
      <c t="s" r="A1078">
        <v>5749</v>
      </c>
    </row>
    <row r="1079">
      <c t="s" r="A1079">
        <v>5750</v>
      </c>
    </row>
    <row r="1080">
      <c t="s" r="A1080">
        <v>5751</v>
      </c>
    </row>
    <row r="1081">
      <c t="s" r="A1081">
        <v>5752</v>
      </c>
    </row>
    <row r="1082">
      <c t="s" r="A1082">
        <v>5753</v>
      </c>
    </row>
    <row r="1083">
      <c t="s" r="A1083">
        <v>5754</v>
      </c>
    </row>
    <row r="1084">
      <c t="s" r="A1084">
        <v>5755</v>
      </c>
    </row>
    <row r="1085">
      <c t="s" r="A1085">
        <v>5756</v>
      </c>
    </row>
    <row r="1086">
      <c t="s" r="A1086">
        <v>5757</v>
      </c>
    </row>
    <row r="1087">
      <c t="s" r="A1087">
        <v>5758</v>
      </c>
    </row>
    <row r="1088">
      <c t="s" r="A1088">
        <v>5759</v>
      </c>
    </row>
    <row r="1089">
      <c t="s" r="A1089">
        <v>5760</v>
      </c>
    </row>
    <row r="1090">
      <c t="s" r="A1090">
        <v>5761</v>
      </c>
    </row>
    <row r="1091">
      <c t="s" r="A1091">
        <v>5762</v>
      </c>
    </row>
    <row r="1092">
      <c t="s" r="A1092">
        <v>5763</v>
      </c>
    </row>
    <row r="1093">
      <c t="s" r="A1093">
        <v>5764</v>
      </c>
    </row>
    <row r="1094">
      <c t="s" r="A1094">
        <v>5765</v>
      </c>
    </row>
    <row r="1095">
      <c t="s" r="A1095">
        <v>5766</v>
      </c>
    </row>
    <row r="1096">
      <c t="s" r="A1096">
        <v>5767</v>
      </c>
    </row>
    <row r="1097">
      <c t="s" r="A1097">
        <v>5768</v>
      </c>
    </row>
    <row r="1098">
      <c t="s" r="A1098">
        <v>5769</v>
      </c>
    </row>
    <row r="1099">
      <c t="s" r="A1099">
        <v>5770</v>
      </c>
    </row>
    <row r="1100">
      <c t="s" r="A1100">
        <v>5771</v>
      </c>
    </row>
    <row r="1101">
      <c t="s" r="A1101">
        <v>5772</v>
      </c>
    </row>
    <row r="1102">
      <c t="s" r="A1102">
        <v>5773</v>
      </c>
    </row>
    <row r="1103">
      <c t="s" r="A1103">
        <v>5774</v>
      </c>
    </row>
    <row r="1104">
      <c t="s" r="A1104">
        <v>5775</v>
      </c>
    </row>
    <row r="1105">
      <c t="s" r="A1105">
        <v>5776</v>
      </c>
    </row>
    <row r="1106">
      <c t="s" r="A1106">
        <v>5777</v>
      </c>
    </row>
    <row r="1107">
      <c t="s" r="A1107">
        <v>5778</v>
      </c>
    </row>
    <row r="1108">
      <c t="s" r="A1108">
        <v>5779</v>
      </c>
    </row>
    <row r="1109">
      <c t="s" r="A1109">
        <v>5780</v>
      </c>
    </row>
    <row r="1110">
      <c t="s" r="A1110">
        <v>5781</v>
      </c>
    </row>
    <row r="1111">
      <c t="s" r="A1111">
        <v>5782</v>
      </c>
    </row>
    <row r="1112">
      <c t="s" r="A1112">
        <v>5783</v>
      </c>
    </row>
    <row r="1113">
      <c t="s" r="A1113">
        <v>5784</v>
      </c>
    </row>
    <row r="1114">
      <c t="s" r="A1114">
        <v>5785</v>
      </c>
    </row>
    <row r="1115">
      <c t="s" r="A1115">
        <v>5786</v>
      </c>
    </row>
    <row r="1116">
      <c t="s" r="A1116">
        <v>5787</v>
      </c>
    </row>
    <row r="1117">
      <c t="s" r="A1117">
        <v>5788</v>
      </c>
    </row>
    <row r="1118">
      <c t="s" r="A1118">
        <v>5789</v>
      </c>
    </row>
    <row r="1119">
      <c t="s" r="A1119">
        <v>5790</v>
      </c>
    </row>
    <row r="1120">
      <c t="s" r="A1120">
        <v>5791</v>
      </c>
    </row>
    <row r="1121">
      <c t="s" r="A1121">
        <v>5792</v>
      </c>
    </row>
    <row r="1122">
      <c t="s" r="A1122">
        <v>5793</v>
      </c>
    </row>
    <row r="1123">
      <c t="s" r="A1123">
        <v>5794</v>
      </c>
    </row>
    <row r="1124">
      <c t="s" r="A1124">
        <v>5795</v>
      </c>
    </row>
    <row r="1125">
      <c t="s" r="A1125">
        <v>5796</v>
      </c>
    </row>
    <row r="1126">
      <c t="s" r="A1126">
        <v>5797</v>
      </c>
    </row>
    <row r="1127">
      <c t="s" r="A1127">
        <v>5798</v>
      </c>
    </row>
    <row r="1128">
      <c t="s" r="A1128">
        <v>5799</v>
      </c>
    </row>
    <row r="1129">
      <c t="s" r="A1129">
        <v>5800</v>
      </c>
    </row>
    <row r="1130">
      <c t="s" r="A1130">
        <v>5801</v>
      </c>
    </row>
    <row r="1131">
      <c t="s" r="A1131">
        <v>5802</v>
      </c>
    </row>
    <row r="1132">
      <c t="s" r="A1132">
        <v>5803</v>
      </c>
    </row>
    <row r="1133">
      <c t="s" r="A1133">
        <v>5804</v>
      </c>
    </row>
    <row r="1134">
      <c t="s" r="A1134">
        <v>5805</v>
      </c>
    </row>
    <row r="1135">
      <c t="s" r="A1135">
        <v>5806</v>
      </c>
    </row>
    <row r="1136">
      <c t="s" r="A1136">
        <v>5807</v>
      </c>
    </row>
    <row r="1137">
      <c t="s" r="A1137">
        <v>5808</v>
      </c>
    </row>
    <row r="1138">
      <c t="s" r="A1138">
        <v>5809</v>
      </c>
    </row>
    <row r="1139">
      <c t="s" r="A1139">
        <v>5810</v>
      </c>
    </row>
    <row r="1140">
      <c t="s" r="A1140">
        <v>5811</v>
      </c>
    </row>
    <row r="1141">
      <c t="s" r="A1141">
        <v>5812</v>
      </c>
    </row>
    <row r="1142">
      <c t="s" r="A1142">
        <v>5813</v>
      </c>
    </row>
    <row r="1143">
      <c t="s" r="A1143">
        <v>5814</v>
      </c>
    </row>
    <row r="1144">
      <c t="s" r="A1144">
        <v>5815</v>
      </c>
    </row>
    <row r="1145">
      <c t="s" r="A1145">
        <v>5816</v>
      </c>
    </row>
    <row r="1146">
      <c t="s" r="A1146">
        <v>5817</v>
      </c>
    </row>
    <row r="1147">
      <c t="s" r="A1147">
        <v>5818</v>
      </c>
    </row>
    <row r="1148">
      <c t="s" r="A1148">
        <v>5819</v>
      </c>
    </row>
    <row r="1149">
      <c t="s" r="A1149">
        <v>5820</v>
      </c>
    </row>
    <row r="1150">
      <c t="s" r="A1150">
        <v>5821</v>
      </c>
    </row>
    <row r="1151">
      <c t="s" r="A1151">
        <v>5822</v>
      </c>
    </row>
    <row r="1152">
      <c t="s" r="A1152">
        <v>5823</v>
      </c>
    </row>
    <row r="1153">
      <c t="s" r="A1153">
        <v>5824</v>
      </c>
    </row>
    <row r="1154">
      <c t="s" r="A1154">
        <v>5825</v>
      </c>
    </row>
    <row r="1155">
      <c t="s" r="A1155">
        <v>5826</v>
      </c>
    </row>
    <row r="1156">
      <c t="s" r="A1156">
        <v>5827</v>
      </c>
    </row>
    <row r="1157">
      <c t="s" r="A1157">
        <v>5828</v>
      </c>
    </row>
    <row r="1158">
      <c t="s" r="A1158">
        <v>5829</v>
      </c>
    </row>
    <row r="1159">
      <c t="s" r="A1159">
        <v>5830</v>
      </c>
    </row>
    <row r="1160">
      <c t="s" r="A1160">
        <v>5831</v>
      </c>
    </row>
    <row r="1161">
      <c t="s" r="A1161">
        <v>5832</v>
      </c>
    </row>
    <row r="1162">
      <c t="s" r="A1162">
        <v>5833</v>
      </c>
    </row>
    <row r="1163">
      <c t="s" r="A1163">
        <v>5834</v>
      </c>
    </row>
    <row r="1164">
      <c t="s" r="A1164">
        <v>5835</v>
      </c>
    </row>
    <row r="1165">
      <c t="s" r="A1165">
        <v>5836</v>
      </c>
    </row>
    <row r="1166">
      <c t="s" r="A1166">
        <v>5837</v>
      </c>
    </row>
    <row r="1167">
      <c t="s" r="A1167">
        <v>5838</v>
      </c>
    </row>
    <row r="1168">
      <c t="s" r="A1168">
        <v>5839</v>
      </c>
    </row>
    <row r="1169">
      <c t="s" r="A1169">
        <v>5840</v>
      </c>
    </row>
    <row r="1170">
      <c t="s" r="A1170">
        <v>5841</v>
      </c>
    </row>
    <row r="1171">
      <c t="s" r="A1171">
        <v>5842</v>
      </c>
    </row>
    <row r="1172">
      <c t="s" r="A1172">
        <v>5843</v>
      </c>
    </row>
    <row r="1173">
      <c t="s" r="A1173">
        <v>5844</v>
      </c>
    </row>
    <row r="1174">
      <c t="s" r="A1174">
        <v>5845</v>
      </c>
    </row>
    <row r="1175">
      <c t="s" r="A1175">
        <v>5846</v>
      </c>
    </row>
    <row r="1176">
      <c t="s" r="A1176">
        <v>5847</v>
      </c>
    </row>
    <row r="1177">
      <c t="s" r="A1177">
        <v>5848</v>
      </c>
    </row>
    <row r="1178">
      <c t="s" r="A1178">
        <v>5849</v>
      </c>
    </row>
    <row r="1179">
      <c t="s" r="A1179">
        <v>5850</v>
      </c>
    </row>
    <row r="1180">
      <c t="s" r="A1180">
        <v>5851</v>
      </c>
    </row>
    <row r="1181">
      <c t="s" r="A1181">
        <v>5852</v>
      </c>
    </row>
    <row r="1182">
      <c t="s" r="A1182">
        <v>5853</v>
      </c>
    </row>
    <row r="1183">
      <c t="s" r="A1183">
        <v>5854</v>
      </c>
    </row>
    <row r="1184">
      <c t="s" r="A1184">
        <v>5855</v>
      </c>
    </row>
    <row r="1185">
      <c t="s" r="A1185">
        <v>5856</v>
      </c>
    </row>
    <row r="1186">
      <c t="s" r="A1186">
        <v>5857</v>
      </c>
    </row>
    <row r="1187">
      <c t="s" r="A1187">
        <v>5858</v>
      </c>
    </row>
    <row r="1188">
      <c t="s" r="A1188">
        <v>5859</v>
      </c>
    </row>
    <row r="1189">
      <c t="s" r="A1189">
        <v>5860</v>
      </c>
    </row>
    <row r="1190">
      <c t="s" r="A1190">
        <v>5861</v>
      </c>
    </row>
    <row r="1191">
      <c t="s" r="A1191">
        <v>5862</v>
      </c>
    </row>
    <row r="1192">
      <c t="s" r="A1192">
        <v>5863</v>
      </c>
    </row>
    <row r="1193">
      <c t="s" r="A1193">
        <v>5864</v>
      </c>
    </row>
    <row r="1194">
      <c t="s" r="A1194">
        <v>5865</v>
      </c>
    </row>
    <row r="1195">
      <c t="s" r="A1195">
        <v>5866</v>
      </c>
    </row>
    <row r="1196">
      <c t="s" r="A1196">
        <v>5867</v>
      </c>
    </row>
    <row r="1197">
      <c t="s" r="A1197">
        <v>5868</v>
      </c>
    </row>
    <row r="1198">
      <c t="s" r="A1198">
        <v>5869</v>
      </c>
    </row>
    <row r="1199">
      <c t="s" r="A1199">
        <v>5870</v>
      </c>
    </row>
    <row r="1200">
      <c t="s" r="A1200">
        <v>5871</v>
      </c>
    </row>
    <row r="1201">
      <c t="s" r="A1201">
        <v>5872</v>
      </c>
    </row>
    <row r="1202">
      <c t="s" r="A1202">
        <v>5873</v>
      </c>
    </row>
    <row r="1203">
      <c t="s" r="A1203">
        <v>5874</v>
      </c>
    </row>
    <row r="1204">
      <c t="s" r="A1204">
        <v>5875</v>
      </c>
    </row>
    <row r="1205">
      <c t="s" r="A1205">
        <v>5876</v>
      </c>
    </row>
    <row r="1206">
      <c t="s" r="A1206">
        <v>5877</v>
      </c>
    </row>
    <row r="1207">
      <c t="s" r="A1207">
        <v>5878</v>
      </c>
    </row>
    <row r="1208">
      <c t="s" r="A1208">
        <v>5879</v>
      </c>
    </row>
    <row r="1209">
      <c t="s" r="A1209">
        <v>5880</v>
      </c>
    </row>
    <row r="1210">
      <c t="s" r="A1210">
        <v>5881</v>
      </c>
    </row>
    <row r="1211">
      <c t="s" r="A1211">
        <v>5882</v>
      </c>
    </row>
    <row r="1212">
      <c t="s" r="A1212">
        <v>5883</v>
      </c>
    </row>
    <row r="1213">
      <c t="s" r="A1213">
        <v>5884</v>
      </c>
    </row>
    <row r="1214">
      <c t="s" r="A1214">
        <v>5885</v>
      </c>
    </row>
    <row r="1215">
      <c t="s" r="A1215">
        <v>5886</v>
      </c>
    </row>
    <row r="1216">
      <c t="s" r="A1216">
        <v>5887</v>
      </c>
    </row>
    <row r="1217">
      <c t="s" r="A1217">
        <v>5888</v>
      </c>
    </row>
    <row r="1218">
      <c t="s" r="A1218">
        <v>5889</v>
      </c>
    </row>
    <row r="1219">
      <c t="s" r="A1219">
        <v>5890</v>
      </c>
    </row>
    <row r="1220">
      <c t="s" r="A1220">
        <v>5891</v>
      </c>
    </row>
    <row r="1221">
      <c t="s" r="A1221">
        <v>5892</v>
      </c>
    </row>
    <row r="1222">
      <c t="s" r="A1222">
        <v>5893</v>
      </c>
    </row>
    <row r="1223">
      <c t="s" r="A1223">
        <v>5894</v>
      </c>
    </row>
    <row r="1224">
      <c t="s" r="A1224">
        <v>5895</v>
      </c>
    </row>
    <row r="1225">
      <c t="s" r="A1225">
        <v>5896</v>
      </c>
    </row>
    <row r="1226">
      <c t="s" r="A1226">
        <v>5897</v>
      </c>
    </row>
    <row r="1227">
      <c t="s" r="A1227">
        <v>5898</v>
      </c>
    </row>
    <row r="1228">
      <c t="s" r="A1228">
        <v>5899</v>
      </c>
    </row>
    <row r="1229">
      <c t="s" r="A1229">
        <v>5900</v>
      </c>
    </row>
    <row r="1230">
      <c t="s" r="A1230">
        <v>5901</v>
      </c>
    </row>
    <row r="1231">
      <c t="s" r="A1231">
        <v>5902</v>
      </c>
    </row>
    <row r="1232">
      <c t="s" r="A1232">
        <v>5903</v>
      </c>
    </row>
    <row r="1233">
      <c t="s" r="A1233">
        <v>5904</v>
      </c>
    </row>
    <row r="1234">
      <c t="s" r="A1234">
        <v>5905</v>
      </c>
    </row>
    <row r="1235">
      <c t="s" r="A1235">
        <v>5906</v>
      </c>
    </row>
    <row r="1236">
      <c t="s" r="A1236">
        <v>5907</v>
      </c>
    </row>
    <row r="1237">
      <c t="s" r="A1237">
        <v>5908</v>
      </c>
    </row>
    <row r="1238">
      <c t="s" r="A1238">
        <v>5909</v>
      </c>
    </row>
    <row r="1239">
      <c t="s" r="A1239">
        <v>5910</v>
      </c>
    </row>
    <row r="1240">
      <c t="s" r="A1240">
        <v>5911</v>
      </c>
    </row>
    <row r="1241">
      <c t="s" r="A1241">
        <v>5912</v>
      </c>
    </row>
    <row r="1242">
      <c t="s" r="A1242">
        <v>5913</v>
      </c>
    </row>
    <row r="1243">
      <c t="s" r="A1243">
        <v>5914</v>
      </c>
    </row>
    <row r="1244">
      <c t="s" r="A1244">
        <v>5915</v>
      </c>
    </row>
    <row r="1245">
      <c t="s" r="A1245">
        <v>5916</v>
      </c>
    </row>
    <row r="1246">
      <c t="s" r="A1246">
        <v>5917</v>
      </c>
    </row>
    <row r="1247">
      <c t="s" r="A1247">
        <v>5918</v>
      </c>
    </row>
    <row r="1248">
      <c t="s" r="A1248">
        <v>5919</v>
      </c>
    </row>
    <row r="1249">
      <c t="s" r="A1249">
        <v>5920</v>
      </c>
    </row>
    <row r="1250">
      <c t="s" r="A1250">
        <v>5921</v>
      </c>
    </row>
    <row r="1251">
      <c t="s" r="A1251">
        <v>5922</v>
      </c>
    </row>
    <row r="1252">
      <c t="s" r="A1252">
        <v>5923</v>
      </c>
    </row>
    <row r="1253">
      <c t="s" r="A1253">
        <v>5924</v>
      </c>
    </row>
    <row r="1254">
      <c t="s" r="A1254">
        <v>5925</v>
      </c>
    </row>
    <row r="1255">
      <c t="s" r="A1255">
        <v>5926</v>
      </c>
    </row>
    <row r="1256">
      <c t="s" r="A1256">
        <v>5927</v>
      </c>
    </row>
    <row r="1257">
      <c t="s" r="A1257">
        <v>5928</v>
      </c>
    </row>
    <row r="1258">
      <c t="s" r="A1258">
        <v>5929</v>
      </c>
    </row>
    <row r="1259">
      <c t="s" r="A1259">
        <v>5930</v>
      </c>
    </row>
    <row r="1260">
      <c t="s" r="A1260">
        <v>5931</v>
      </c>
    </row>
    <row r="1261">
      <c t="s" r="A1261">
        <v>5932</v>
      </c>
    </row>
    <row r="1262">
      <c t="s" r="A1262">
        <v>5933</v>
      </c>
    </row>
    <row r="1263">
      <c t="s" r="A1263">
        <v>5934</v>
      </c>
    </row>
    <row r="1264">
      <c t="s" r="A1264">
        <v>5935</v>
      </c>
    </row>
    <row r="1265">
      <c t="s" r="A1265">
        <v>5936</v>
      </c>
    </row>
    <row r="1266">
      <c t="s" r="A1266">
        <v>5937</v>
      </c>
    </row>
    <row r="1267">
      <c t="s" r="A1267">
        <v>5938</v>
      </c>
    </row>
    <row r="1268">
      <c t="s" r="A1268">
        <v>5939</v>
      </c>
    </row>
    <row r="1269">
      <c t="s" r="A1269">
        <v>5940</v>
      </c>
    </row>
    <row r="1270">
      <c t="s" r="A1270">
        <v>5941</v>
      </c>
    </row>
    <row r="1271">
      <c t="s" r="A1271">
        <v>5942</v>
      </c>
    </row>
    <row r="1272">
      <c t="s" r="A1272">
        <v>5943</v>
      </c>
    </row>
    <row r="1273">
      <c t="s" r="A1273">
        <v>5944</v>
      </c>
    </row>
    <row r="1274">
      <c t="s" r="A1274">
        <v>5945</v>
      </c>
    </row>
    <row r="1275">
      <c t="s" r="A1275">
        <v>5946</v>
      </c>
    </row>
    <row r="1276">
      <c t="s" r="A1276">
        <v>5947</v>
      </c>
    </row>
    <row r="1277">
      <c t="s" r="A1277">
        <v>5948</v>
      </c>
    </row>
    <row r="1278">
      <c t="s" r="A1278">
        <v>5949</v>
      </c>
    </row>
    <row r="1279">
      <c t="s" r="A1279">
        <v>5950</v>
      </c>
    </row>
    <row r="1280">
      <c t="s" r="A1280">
        <v>5951</v>
      </c>
    </row>
    <row r="1281">
      <c t="s" r="A1281">
        <v>5952</v>
      </c>
    </row>
    <row r="1282">
      <c t="s" r="A1282">
        <v>5953</v>
      </c>
    </row>
    <row r="1283">
      <c t="s" r="A1283">
        <v>5954</v>
      </c>
    </row>
    <row r="1284">
      <c t="s" r="A1284">
        <v>5955</v>
      </c>
    </row>
    <row r="1285">
      <c t="s" r="A1285">
        <v>5956</v>
      </c>
    </row>
    <row r="1286">
      <c t="s" r="A1286">
        <v>5957</v>
      </c>
    </row>
    <row r="1287">
      <c t="s" r="A1287">
        <v>5958</v>
      </c>
    </row>
    <row r="1288">
      <c t="s" r="A1288">
        <v>5959</v>
      </c>
    </row>
    <row r="1289">
      <c t="s" r="A1289">
        <v>5960</v>
      </c>
    </row>
    <row r="1290">
      <c t="s" r="A1290">
        <v>5961</v>
      </c>
    </row>
    <row r="1291">
      <c t="s" r="A1291">
        <v>5962</v>
      </c>
    </row>
    <row r="1292">
      <c t="s" r="A1292">
        <v>5963</v>
      </c>
    </row>
    <row r="1293">
      <c t="s" r="A1293">
        <v>5964</v>
      </c>
    </row>
    <row r="1294">
      <c t="s" r="A1294">
        <v>5965</v>
      </c>
    </row>
    <row r="1295">
      <c t="s" r="A1295">
        <v>5966</v>
      </c>
    </row>
    <row r="1296">
      <c t="s" r="A1296">
        <v>5967</v>
      </c>
    </row>
    <row r="1297">
      <c t="s" r="A1297">
        <v>5968</v>
      </c>
    </row>
    <row r="1298">
      <c t="s" r="A1298">
        <v>5969</v>
      </c>
    </row>
    <row r="1299">
      <c t="s" r="A1299">
        <v>5970</v>
      </c>
    </row>
    <row r="1300">
      <c t="s" r="A1300">
        <v>5971</v>
      </c>
    </row>
    <row r="1301">
      <c t="s" r="A1301">
        <v>5972</v>
      </c>
    </row>
    <row r="1302">
      <c t="s" r="A1302">
        <v>5973</v>
      </c>
    </row>
    <row r="1303">
      <c t="s" r="A1303">
        <v>5974</v>
      </c>
    </row>
    <row r="1304">
      <c t="s" r="A1304">
        <v>5975</v>
      </c>
    </row>
    <row r="1305">
      <c t="s" r="A1305">
        <v>5976</v>
      </c>
    </row>
    <row r="1306">
      <c t="s" r="A1306">
        <v>5977</v>
      </c>
    </row>
    <row r="1307">
      <c t="s" r="A1307">
        <v>5978</v>
      </c>
    </row>
    <row r="1308">
      <c t="s" r="A1308">
        <v>5979</v>
      </c>
    </row>
    <row r="1309">
      <c t="s" r="A1309">
        <v>5980</v>
      </c>
    </row>
    <row r="1310">
      <c t="s" r="A1310">
        <v>5981</v>
      </c>
    </row>
    <row r="1311">
      <c t="s" r="A1311">
        <v>5982</v>
      </c>
    </row>
    <row r="1312">
      <c t="s" r="A1312">
        <v>5983</v>
      </c>
    </row>
    <row r="1313">
      <c t="s" r="A1313">
        <v>5984</v>
      </c>
    </row>
    <row r="1314">
      <c t="s" r="A1314">
        <v>5985</v>
      </c>
    </row>
    <row r="1315">
      <c t="s" r="A1315">
        <v>5986</v>
      </c>
    </row>
    <row r="1316">
      <c t="s" r="A1316">
        <v>5987</v>
      </c>
    </row>
    <row r="1317">
      <c t="s" r="A1317">
        <v>5988</v>
      </c>
    </row>
    <row r="1318">
      <c t="s" r="A1318">
        <v>5989</v>
      </c>
    </row>
    <row r="1319">
      <c t="s" r="A1319">
        <v>5990</v>
      </c>
    </row>
    <row r="1320">
      <c t="s" r="A1320">
        <v>5991</v>
      </c>
    </row>
    <row r="1321">
      <c t="s" r="A1321">
        <v>5992</v>
      </c>
    </row>
    <row r="1322">
      <c t="s" r="A1322">
        <v>5993</v>
      </c>
    </row>
    <row r="1323">
      <c t="s" r="A1323">
        <v>5994</v>
      </c>
    </row>
    <row r="1324">
      <c t="s" r="A1324">
        <v>5995</v>
      </c>
    </row>
    <row r="1325">
      <c t="s" r="A1325">
        <v>5996</v>
      </c>
    </row>
    <row r="1326">
      <c t="s" r="A1326">
        <v>5997</v>
      </c>
    </row>
    <row r="1327">
      <c t="s" r="A1327">
        <v>5998</v>
      </c>
    </row>
    <row r="1328">
      <c t="s" r="A1328">
        <v>5999</v>
      </c>
    </row>
    <row r="1329">
      <c t="s" r="A1329">
        <v>6000</v>
      </c>
    </row>
    <row r="1330">
      <c t="s" r="A1330">
        <v>6001</v>
      </c>
    </row>
    <row r="1331">
      <c t="s" r="A1331">
        <v>6002</v>
      </c>
    </row>
    <row r="1332">
      <c t="s" r="A1332">
        <v>6003</v>
      </c>
    </row>
    <row r="1333">
      <c t="s" r="A1333">
        <v>6004</v>
      </c>
    </row>
    <row r="1334">
      <c t="s" r="A1334">
        <v>6005</v>
      </c>
    </row>
    <row r="1335">
      <c t="s" r="A1335">
        <v>6006</v>
      </c>
    </row>
    <row r="1336">
      <c t="s" r="A1336">
        <v>6007</v>
      </c>
    </row>
    <row r="1337">
      <c t="s" r="A1337">
        <v>6008</v>
      </c>
    </row>
    <row r="1338">
      <c t="s" r="A1338">
        <v>6009</v>
      </c>
    </row>
    <row r="1339">
      <c t="s" r="A1339">
        <v>6010</v>
      </c>
    </row>
    <row r="1340">
      <c t="s" r="A1340">
        <v>6011</v>
      </c>
    </row>
    <row r="1341">
      <c t="s" r="A1341">
        <v>6012</v>
      </c>
    </row>
    <row r="1342">
      <c t="s" r="A1342">
        <v>6013</v>
      </c>
    </row>
    <row r="1343">
      <c t="s" r="A1343">
        <v>6014</v>
      </c>
    </row>
    <row r="1344">
      <c t="s" r="A1344">
        <v>6015</v>
      </c>
    </row>
    <row r="1345">
      <c t="s" r="A1345">
        <v>6016</v>
      </c>
    </row>
    <row r="1346">
      <c t="s" r="A1346">
        <v>6017</v>
      </c>
    </row>
    <row r="1347">
      <c t="s" r="A1347">
        <v>6018</v>
      </c>
    </row>
    <row r="1348">
      <c t="s" r="A1348">
        <v>6019</v>
      </c>
    </row>
    <row r="1349">
      <c t="s" r="A1349">
        <v>6020</v>
      </c>
    </row>
    <row r="1350">
      <c t="s" r="A1350">
        <v>6021</v>
      </c>
    </row>
    <row r="1351">
      <c t="s" r="A1351">
        <v>6022</v>
      </c>
    </row>
    <row r="1352">
      <c t="s" r="A1352">
        <v>6023</v>
      </c>
    </row>
    <row r="1353">
      <c t="s" r="A1353">
        <v>6024</v>
      </c>
    </row>
    <row r="1354">
      <c t="s" r="A1354">
        <v>6025</v>
      </c>
    </row>
    <row r="1355">
      <c t="s" r="A1355">
        <v>6026</v>
      </c>
    </row>
    <row r="1356">
      <c t="s" r="A1356">
        <v>6027</v>
      </c>
    </row>
    <row r="1357">
      <c t="s" r="A1357">
        <v>6028</v>
      </c>
    </row>
    <row r="1358">
      <c t="s" r="A1358">
        <v>6029</v>
      </c>
    </row>
    <row r="1359">
      <c t="s" r="A1359">
        <v>6030</v>
      </c>
    </row>
    <row r="1360">
      <c t="s" r="A1360">
        <v>6031</v>
      </c>
    </row>
    <row r="1361">
      <c t="s" r="A1361">
        <v>6032</v>
      </c>
    </row>
    <row r="1362">
      <c t="s" r="A1362">
        <v>6033</v>
      </c>
    </row>
    <row r="1363">
      <c t="s" r="A1363">
        <v>6034</v>
      </c>
    </row>
    <row r="1364">
      <c t="s" r="A1364">
        <v>6035</v>
      </c>
    </row>
    <row r="1365">
      <c t="s" r="A1365">
        <v>6036</v>
      </c>
    </row>
    <row r="1366">
      <c t="s" r="A1366">
        <v>6037</v>
      </c>
    </row>
    <row r="1367">
      <c t="s" r="A1367">
        <v>6038</v>
      </c>
    </row>
    <row r="1368">
      <c t="s" r="A1368">
        <v>6039</v>
      </c>
    </row>
    <row r="1369">
      <c t="s" r="A1369">
        <v>6040</v>
      </c>
    </row>
    <row r="1370">
      <c t="s" r="A1370">
        <v>6041</v>
      </c>
    </row>
    <row r="1371">
      <c t="s" r="A1371">
        <v>6042</v>
      </c>
    </row>
    <row r="1372">
      <c t="s" r="A1372">
        <v>6043</v>
      </c>
    </row>
    <row r="1373">
      <c t="s" r="A1373">
        <v>6044</v>
      </c>
    </row>
    <row r="1374">
      <c t="s" r="A1374">
        <v>6045</v>
      </c>
    </row>
    <row r="1375">
      <c t="s" r="A1375">
        <v>6046</v>
      </c>
    </row>
    <row r="1376">
      <c t="s" r="A1376">
        <v>6047</v>
      </c>
    </row>
    <row r="1377">
      <c t="s" r="A1377">
        <v>6048</v>
      </c>
    </row>
    <row r="1378">
      <c t="s" r="A1378">
        <v>6049</v>
      </c>
    </row>
    <row r="1379">
      <c t="s" r="A1379">
        <v>6050</v>
      </c>
    </row>
    <row r="1380">
      <c t="s" r="A1380">
        <v>6051</v>
      </c>
    </row>
    <row r="1381">
      <c t="s" r="A1381">
        <v>6052</v>
      </c>
    </row>
    <row r="1382">
      <c t="s" r="A1382">
        <v>6053</v>
      </c>
    </row>
    <row r="1383">
      <c t="s" r="A1383">
        <v>6054</v>
      </c>
    </row>
    <row r="1384">
      <c t="s" r="A1384">
        <v>6055</v>
      </c>
    </row>
    <row r="1385">
      <c t="s" r="A1385">
        <v>6056</v>
      </c>
    </row>
    <row r="1386">
      <c t="s" r="A1386">
        <v>6057</v>
      </c>
    </row>
    <row r="1387">
      <c t="s" r="A1387">
        <v>6058</v>
      </c>
    </row>
    <row r="1388">
      <c t="s" r="A1388">
        <v>6059</v>
      </c>
    </row>
    <row r="1389">
      <c t="s" r="A1389">
        <v>6060</v>
      </c>
    </row>
    <row r="1390">
      <c t="s" r="A1390">
        <v>6061</v>
      </c>
    </row>
    <row r="1391">
      <c t="s" r="A1391">
        <v>6062</v>
      </c>
    </row>
    <row r="1392">
      <c t="s" r="A1392">
        <v>6063</v>
      </c>
    </row>
    <row r="1393">
      <c t="s" r="A1393">
        <v>6064</v>
      </c>
    </row>
    <row r="1394">
      <c t="s" r="A1394">
        <v>6065</v>
      </c>
    </row>
    <row r="1395">
      <c t="s" r="A1395">
        <v>6066</v>
      </c>
    </row>
    <row r="1396">
      <c t="s" r="A1396">
        <v>6067</v>
      </c>
    </row>
    <row r="1397">
      <c t="s" r="A1397">
        <v>6068</v>
      </c>
    </row>
    <row r="1398">
      <c t="s" r="A1398">
        <v>6069</v>
      </c>
    </row>
    <row r="1399">
      <c t="s" r="A1399">
        <v>6070</v>
      </c>
    </row>
    <row r="1400">
      <c t="s" r="A1400">
        <v>6071</v>
      </c>
    </row>
    <row r="1401">
      <c t="s" r="A1401">
        <v>6072</v>
      </c>
    </row>
    <row r="1402">
      <c t="s" r="A1402">
        <v>6073</v>
      </c>
    </row>
    <row r="1403">
      <c t="s" r="A1403">
        <v>6074</v>
      </c>
    </row>
    <row r="1404">
      <c t="s" r="A1404">
        <v>6075</v>
      </c>
    </row>
    <row r="1405">
      <c t="s" r="A1405">
        <v>6076</v>
      </c>
    </row>
    <row r="1406">
      <c t="s" r="A1406">
        <v>6077</v>
      </c>
    </row>
    <row r="1407">
      <c t="s" r="A1407">
        <v>6078</v>
      </c>
    </row>
    <row r="1408">
      <c t="s" r="A1408">
        <v>6079</v>
      </c>
    </row>
    <row r="1409">
      <c t="s" r="A1409">
        <v>6080</v>
      </c>
    </row>
    <row r="1410">
      <c t="s" r="A1410">
        <v>6081</v>
      </c>
    </row>
    <row r="1411">
      <c t="s" r="A1411">
        <v>6082</v>
      </c>
    </row>
    <row r="1412">
      <c t="s" r="A1412">
        <v>6083</v>
      </c>
    </row>
    <row r="1413">
      <c t="s" r="A1413">
        <v>6084</v>
      </c>
    </row>
    <row r="1414">
      <c t="s" r="A1414">
        <v>6085</v>
      </c>
    </row>
    <row r="1415">
      <c t="s" r="A1415">
        <v>6086</v>
      </c>
    </row>
    <row r="1416">
      <c t="s" r="A1416">
        <v>6087</v>
      </c>
    </row>
    <row r="1417">
      <c t="s" r="A1417">
        <v>6088</v>
      </c>
    </row>
    <row r="1418">
      <c t="s" r="A1418">
        <v>6089</v>
      </c>
    </row>
    <row r="1419">
      <c t="s" r="A1419">
        <v>6090</v>
      </c>
    </row>
    <row r="1420">
      <c t="s" r="A1420">
        <v>6091</v>
      </c>
    </row>
    <row r="1421">
      <c t="s" r="A1421">
        <v>6092</v>
      </c>
    </row>
    <row r="1422">
      <c t="s" r="A1422">
        <v>6093</v>
      </c>
    </row>
    <row r="1423">
      <c t="s" r="A1423">
        <v>6094</v>
      </c>
    </row>
    <row r="1424">
      <c t="s" r="A1424">
        <v>6095</v>
      </c>
    </row>
    <row r="1425">
      <c t="s" r="A1425">
        <v>6096</v>
      </c>
    </row>
    <row r="1426">
      <c t="s" r="A1426">
        <v>6097</v>
      </c>
    </row>
    <row r="1427">
      <c t="s" r="A1427">
        <v>6098</v>
      </c>
    </row>
    <row r="1428">
      <c t="s" r="A1428">
        <v>6099</v>
      </c>
    </row>
    <row r="1429">
      <c t="s" r="A1429">
        <v>6100</v>
      </c>
    </row>
    <row r="1430">
      <c t="s" r="A1430">
        <v>6101</v>
      </c>
    </row>
    <row r="1431">
      <c t="s" r="A1431">
        <v>6102</v>
      </c>
    </row>
    <row r="1432">
      <c t="s" r="A1432">
        <v>6103</v>
      </c>
    </row>
    <row r="1433">
      <c t="s" r="A1433">
        <v>6104</v>
      </c>
    </row>
    <row r="1434">
      <c t="s" r="A1434">
        <v>6105</v>
      </c>
    </row>
    <row r="1435">
      <c t="s" r="A1435">
        <v>6106</v>
      </c>
    </row>
    <row r="1436">
      <c t="s" r="A1436">
        <v>6107</v>
      </c>
    </row>
    <row r="1437">
      <c t="s" r="A1437">
        <v>6108</v>
      </c>
    </row>
    <row r="1438">
      <c t="s" r="A1438">
        <v>6109</v>
      </c>
    </row>
    <row r="1439">
      <c t="s" r="A1439">
        <v>6110</v>
      </c>
    </row>
    <row r="1440">
      <c t="s" r="A1440">
        <v>6111</v>
      </c>
    </row>
    <row r="1441">
      <c t="s" r="A1441">
        <v>6112</v>
      </c>
    </row>
    <row r="1442">
      <c t="s" r="A1442">
        <v>6113</v>
      </c>
    </row>
    <row r="1443">
      <c t="s" r="A1443">
        <v>6114</v>
      </c>
    </row>
    <row r="1444">
      <c t="s" r="A1444">
        <v>6115</v>
      </c>
    </row>
    <row r="1445">
      <c t="s" r="A1445">
        <v>6116</v>
      </c>
    </row>
    <row r="1446">
      <c t="s" r="A1446">
        <v>6117</v>
      </c>
    </row>
    <row r="1447">
      <c t="s" r="A1447">
        <v>6118</v>
      </c>
    </row>
    <row r="1448">
      <c t="s" r="A1448">
        <v>6119</v>
      </c>
    </row>
    <row r="1449">
      <c t="s" r="A1449">
        <v>6120</v>
      </c>
    </row>
    <row r="1450">
      <c t="s" r="A1450">
        <v>6121</v>
      </c>
    </row>
    <row r="1451">
      <c t="s" r="A1451">
        <v>6122</v>
      </c>
    </row>
    <row r="1452">
      <c t="s" r="A1452">
        <v>6123</v>
      </c>
    </row>
    <row r="1453">
      <c t="s" r="A1453">
        <v>6124</v>
      </c>
    </row>
    <row r="1454">
      <c t="s" r="A1454">
        <v>6125</v>
      </c>
    </row>
    <row r="1455">
      <c t="s" r="A1455">
        <v>6126</v>
      </c>
    </row>
    <row r="1456">
      <c t="s" r="A1456">
        <v>6127</v>
      </c>
    </row>
    <row r="1457">
      <c t="s" r="A1457">
        <v>6128</v>
      </c>
    </row>
    <row r="1458">
      <c t="s" r="A1458">
        <v>6129</v>
      </c>
    </row>
    <row r="1459">
      <c t="s" r="A1459">
        <v>6130</v>
      </c>
    </row>
    <row r="1460">
      <c t="s" r="A1460">
        <v>6131</v>
      </c>
    </row>
    <row r="1461">
      <c t="s" r="A1461">
        <v>6132</v>
      </c>
    </row>
    <row r="1462">
      <c t="s" r="A1462">
        <v>6133</v>
      </c>
    </row>
    <row r="1463">
      <c t="s" r="A1463">
        <v>6134</v>
      </c>
    </row>
    <row r="1464">
      <c t="s" r="A1464">
        <v>6135</v>
      </c>
    </row>
    <row r="1465">
      <c t="s" r="A1465">
        <v>6136</v>
      </c>
    </row>
    <row r="1466">
      <c t="s" r="A1466">
        <v>6137</v>
      </c>
    </row>
    <row r="1467">
      <c t="s" r="A1467">
        <v>6138</v>
      </c>
    </row>
    <row r="1468">
      <c t="s" r="A1468">
        <v>6139</v>
      </c>
    </row>
    <row r="1469">
      <c t="s" r="A1469">
        <v>6140</v>
      </c>
    </row>
    <row r="1470">
      <c t="s" r="A1470">
        <v>6141</v>
      </c>
    </row>
    <row r="1471">
      <c t="s" r="A1471">
        <v>6142</v>
      </c>
    </row>
    <row r="1472">
      <c t="s" r="A1472">
        <v>6143</v>
      </c>
    </row>
    <row r="1473">
      <c t="s" r="A1473">
        <v>6144</v>
      </c>
    </row>
    <row r="1474">
      <c t="s" r="A1474">
        <v>6145</v>
      </c>
    </row>
    <row r="1475">
      <c t="s" r="A1475">
        <v>6146</v>
      </c>
    </row>
    <row r="1476">
      <c t="s" r="A1476">
        <v>6147</v>
      </c>
    </row>
    <row r="1477">
      <c t="s" r="A1477">
        <v>6148</v>
      </c>
    </row>
    <row r="1478">
      <c t="s" r="A1478">
        <v>6149</v>
      </c>
    </row>
    <row r="1479">
      <c t="s" r="A1479">
        <v>6150</v>
      </c>
    </row>
    <row r="1480">
      <c t="s" r="A1480">
        <v>6151</v>
      </c>
    </row>
    <row r="1481">
      <c t="s" r="A1481">
        <v>6152</v>
      </c>
    </row>
    <row r="1482">
      <c t="s" r="A1482">
        <v>6153</v>
      </c>
    </row>
    <row r="1483">
      <c t="s" r="A1483">
        <v>6154</v>
      </c>
    </row>
    <row r="1484">
      <c t="s" r="A1484">
        <v>6155</v>
      </c>
    </row>
    <row r="1485">
      <c t="s" r="A1485">
        <v>6156</v>
      </c>
    </row>
    <row r="1486">
      <c t="s" r="A1486">
        <v>6157</v>
      </c>
    </row>
    <row r="1487">
      <c t="s" r="A1487">
        <v>6158</v>
      </c>
    </row>
    <row r="1488">
      <c t="s" r="A1488">
        <v>6159</v>
      </c>
    </row>
    <row r="1489">
      <c t="s" r="A1489">
        <v>6160</v>
      </c>
    </row>
    <row r="1490">
      <c t="s" r="A1490">
        <v>6161</v>
      </c>
    </row>
    <row r="1491">
      <c t="s" r="A1491">
        <v>6162</v>
      </c>
    </row>
    <row r="1492">
      <c t="s" r="A1492">
        <v>6163</v>
      </c>
    </row>
    <row r="1493">
      <c t="s" r="A1493">
        <v>6164</v>
      </c>
    </row>
    <row r="1494">
      <c t="s" r="A1494">
        <v>6165</v>
      </c>
    </row>
    <row r="1495">
      <c t="s" r="A1495">
        <v>6166</v>
      </c>
    </row>
    <row r="1496">
      <c t="s" r="A1496">
        <v>6167</v>
      </c>
    </row>
    <row r="1497">
      <c t="s" r="A1497">
        <v>6168</v>
      </c>
    </row>
    <row r="1498">
      <c t="s" r="A1498">
        <v>6169</v>
      </c>
    </row>
    <row r="1499">
      <c t="s" r="A1499">
        <v>6170</v>
      </c>
    </row>
    <row r="1500">
      <c t="s" r="A1500">
        <v>6171</v>
      </c>
    </row>
    <row r="1501">
      <c t="s" r="A1501">
        <v>6172</v>
      </c>
    </row>
    <row r="1502">
      <c t="s" r="A1502">
        <v>6173</v>
      </c>
    </row>
    <row r="1503">
      <c t="s" r="A1503">
        <v>6174</v>
      </c>
    </row>
    <row r="1504">
      <c t="s" r="A1504">
        <v>6175</v>
      </c>
    </row>
    <row r="1505">
      <c t="s" r="A1505">
        <v>6176</v>
      </c>
    </row>
    <row r="1506">
      <c t="s" r="A1506">
        <v>6177</v>
      </c>
    </row>
    <row r="1507">
      <c t="s" r="A1507">
        <v>6178</v>
      </c>
    </row>
    <row r="1508">
      <c t="s" r="A1508">
        <v>6179</v>
      </c>
    </row>
    <row r="1509">
      <c t="s" r="A1509">
        <v>6180</v>
      </c>
    </row>
    <row r="1510">
      <c t="s" r="A1510">
        <v>6181</v>
      </c>
    </row>
    <row r="1511">
      <c t="s" r="A1511">
        <v>6182</v>
      </c>
    </row>
    <row r="1512">
      <c t="s" r="A1512">
        <v>6183</v>
      </c>
    </row>
    <row r="1513">
      <c t="s" r="A1513">
        <v>6184</v>
      </c>
    </row>
    <row r="1514">
      <c t="s" r="A1514">
        <v>6185</v>
      </c>
    </row>
    <row r="1515">
      <c t="s" r="A1515">
        <v>6186</v>
      </c>
    </row>
    <row r="1516">
      <c t="s" r="A1516">
        <v>6187</v>
      </c>
    </row>
    <row r="1517">
      <c t="s" r="A1517">
        <v>6188</v>
      </c>
    </row>
    <row r="1518">
      <c t="s" r="A1518">
        <v>6189</v>
      </c>
    </row>
    <row r="1519">
      <c t="s" r="A1519">
        <v>6190</v>
      </c>
    </row>
    <row r="1520">
      <c t="s" r="A1520">
        <v>6191</v>
      </c>
    </row>
    <row r="1521">
      <c t="s" r="A1521">
        <v>6192</v>
      </c>
    </row>
    <row r="1522">
      <c t="s" r="A1522">
        <v>6193</v>
      </c>
    </row>
    <row r="1523">
      <c t="s" r="A1523">
        <v>6194</v>
      </c>
    </row>
    <row r="1524">
      <c t="s" r="A1524">
        <v>6195</v>
      </c>
    </row>
    <row r="1525">
      <c t="s" r="A1525">
        <v>6196</v>
      </c>
    </row>
    <row r="1526">
      <c t="s" r="A1526">
        <v>6197</v>
      </c>
    </row>
    <row r="1527">
      <c t="s" r="A1527">
        <v>6198</v>
      </c>
    </row>
    <row r="1528">
      <c t="s" r="A1528">
        <v>6199</v>
      </c>
    </row>
    <row r="1529">
      <c t="s" r="A1529">
        <v>6200</v>
      </c>
    </row>
    <row r="1530">
      <c t="s" r="A1530">
        <v>6201</v>
      </c>
    </row>
    <row r="1531">
      <c t="s" r="A1531">
        <v>6202</v>
      </c>
    </row>
    <row r="1532">
      <c t="s" r="A1532">
        <v>6203</v>
      </c>
    </row>
    <row r="1533">
      <c t="s" r="A1533">
        <v>6204</v>
      </c>
    </row>
    <row r="1534">
      <c t="s" r="A1534">
        <v>6205</v>
      </c>
    </row>
    <row r="1535">
      <c t="s" r="A1535">
        <v>6206</v>
      </c>
    </row>
    <row r="1536">
      <c t="s" r="A1536">
        <v>6207</v>
      </c>
    </row>
    <row r="1537">
      <c t="s" r="A1537">
        <v>6208</v>
      </c>
    </row>
    <row r="1538">
      <c t="s" r="A1538">
        <v>6209</v>
      </c>
    </row>
    <row r="1539">
      <c t="s" r="A1539">
        <v>6210</v>
      </c>
    </row>
    <row r="1540">
      <c t="s" r="A1540">
        <v>6211</v>
      </c>
    </row>
    <row r="1541">
      <c t="s" r="A1541">
        <v>6212</v>
      </c>
    </row>
    <row r="1542">
      <c t="s" r="A1542">
        <v>6213</v>
      </c>
    </row>
    <row r="1543">
      <c t="s" r="A1543">
        <v>6214</v>
      </c>
    </row>
    <row r="1544">
      <c t="s" r="A1544">
        <v>6215</v>
      </c>
    </row>
    <row r="1545">
      <c t="s" r="A1545">
        <v>6216</v>
      </c>
    </row>
    <row r="1546">
      <c t="s" r="A1546">
        <v>6217</v>
      </c>
    </row>
    <row r="1547">
      <c t="s" r="A1547">
        <v>6218</v>
      </c>
    </row>
    <row r="1548">
      <c t="s" r="A1548">
        <v>6219</v>
      </c>
    </row>
    <row r="1549">
      <c t="s" r="A1549">
        <v>6220</v>
      </c>
    </row>
    <row r="1550">
      <c t="s" r="A1550">
        <v>6221</v>
      </c>
    </row>
    <row r="1551">
      <c t="s" r="A1551">
        <v>6222</v>
      </c>
    </row>
    <row r="1552">
      <c t="s" r="A1552">
        <v>6223</v>
      </c>
    </row>
    <row r="1553">
      <c t="s" r="A1553">
        <v>6224</v>
      </c>
    </row>
    <row r="1554">
      <c t="s" r="A1554">
        <v>6225</v>
      </c>
    </row>
    <row r="1555">
      <c t="s" r="A1555">
        <v>6226</v>
      </c>
    </row>
    <row r="1556">
      <c t="s" r="A1556">
        <v>6227</v>
      </c>
    </row>
    <row r="1557">
      <c t="s" r="A1557">
        <v>6228</v>
      </c>
    </row>
    <row r="1558">
      <c t="s" r="A1558">
        <v>6229</v>
      </c>
    </row>
    <row r="1559">
      <c t="s" r="A1559">
        <v>6230</v>
      </c>
    </row>
    <row r="1560">
      <c t="s" r="A1560">
        <v>6231</v>
      </c>
    </row>
    <row r="1561">
      <c t="s" r="A1561">
        <v>6232</v>
      </c>
    </row>
    <row r="1562">
      <c t="s" r="A1562">
        <v>6233</v>
      </c>
    </row>
    <row r="1563">
      <c t="s" r="A1563">
        <v>6234</v>
      </c>
    </row>
    <row r="1564">
      <c t="s" r="A1564">
        <v>6235</v>
      </c>
    </row>
    <row r="1565">
      <c t="s" r="A1565">
        <v>6236</v>
      </c>
    </row>
    <row r="1566">
      <c t="s" r="A1566">
        <v>6237</v>
      </c>
    </row>
    <row r="1567">
      <c t="s" r="A1567">
        <v>6238</v>
      </c>
    </row>
    <row r="1568">
      <c t="s" r="A1568">
        <v>6239</v>
      </c>
    </row>
    <row r="1569">
      <c t="s" r="A1569">
        <v>6240</v>
      </c>
    </row>
    <row r="1570">
      <c t="s" r="A1570">
        <v>6241</v>
      </c>
    </row>
    <row r="1571">
      <c t="s" r="A1571">
        <v>6242</v>
      </c>
    </row>
    <row r="1572">
      <c t="s" r="A1572">
        <v>6243</v>
      </c>
    </row>
    <row r="1573">
      <c t="s" r="A1573">
        <v>6244</v>
      </c>
    </row>
    <row r="1574">
      <c t="s" r="A1574">
        <v>6245</v>
      </c>
    </row>
    <row r="1575">
      <c t="s" r="A1575">
        <v>6246</v>
      </c>
    </row>
    <row r="1576">
      <c t="s" r="A1576">
        <v>6247</v>
      </c>
    </row>
    <row r="1577">
      <c t="s" r="A1577">
        <v>6248</v>
      </c>
    </row>
    <row r="1578">
      <c t="s" r="A1578">
        <v>6249</v>
      </c>
    </row>
    <row r="1579">
      <c t="s" r="A1579">
        <v>6250</v>
      </c>
    </row>
    <row r="1580">
      <c t="s" r="A1580">
        <v>6251</v>
      </c>
    </row>
    <row r="1581">
      <c t="s" r="A1581">
        <v>6252</v>
      </c>
    </row>
    <row r="1582">
      <c t="s" r="A1582">
        <v>6253</v>
      </c>
    </row>
    <row r="1583">
      <c t="s" r="A1583">
        <v>6254</v>
      </c>
    </row>
    <row r="1584">
      <c t="s" r="A1584">
        <v>6255</v>
      </c>
    </row>
    <row r="1585">
      <c t="s" r="A1585">
        <v>6256</v>
      </c>
    </row>
    <row r="1586">
      <c t="s" r="A1586">
        <v>6257</v>
      </c>
    </row>
    <row r="1587">
      <c t="s" r="A1587">
        <v>6258</v>
      </c>
    </row>
    <row r="1588">
      <c t="s" r="A1588">
        <v>6259</v>
      </c>
    </row>
    <row r="1589">
      <c t="s" r="A1589">
        <v>6260</v>
      </c>
    </row>
    <row r="1590">
      <c t="s" r="A1590">
        <v>6261</v>
      </c>
    </row>
    <row r="1591">
      <c t="s" r="A1591">
        <v>6262</v>
      </c>
    </row>
    <row r="1592">
      <c t="s" r="A1592">
        <v>6263</v>
      </c>
    </row>
    <row r="1593">
      <c t="s" r="A1593">
        <v>6264</v>
      </c>
    </row>
    <row r="1594">
      <c t="s" r="A1594">
        <v>6265</v>
      </c>
    </row>
    <row r="1595">
      <c t="s" r="A1595">
        <v>6266</v>
      </c>
    </row>
    <row r="1596">
      <c t="s" r="A1596">
        <v>6267</v>
      </c>
    </row>
    <row r="1597">
      <c t="s" r="A1597">
        <v>6268</v>
      </c>
    </row>
    <row r="1598">
      <c t="s" r="A1598">
        <v>6269</v>
      </c>
    </row>
    <row r="1599">
      <c t="s" r="A1599">
        <v>6270</v>
      </c>
    </row>
    <row r="1600">
      <c t="s" r="A1600">
        <v>6271</v>
      </c>
    </row>
    <row r="1601">
      <c t="s" r="A1601">
        <v>6272</v>
      </c>
    </row>
    <row r="1602">
      <c t="s" r="A1602">
        <v>6273</v>
      </c>
    </row>
    <row r="1603">
      <c t="s" r="A1603">
        <v>6274</v>
      </c>
    </row>
    <row r="1604">
      <c t="s" r="A1604">
        <v>6275</v>
      </c>
    </row>
    <row r="1605">
      <c t="s" r="A1605">
        <v>6276</v>
      </c>
    </row>
    <row r="1606">
      <c t="s" r="A1606">
        <v>6277</v>
      </c>
    </row>
    <row r="1607">
      <c t="s" r="A1607">
        <v>6278</v>
      </c>
    </row>
    <row r="1608">
      <c t="s" r="A1608">
        <v>6279</v>
      </c>
    </row>
    <row r="1609">
      <c t="s" r="A1609">
        <v>6280</v>
      </c>
    </row>
    <row r="1610">
      <c t="s" r="A1610">
        <v>6281</v>
      </c>
    </row>
    <row r="1611">
      <c t="s" r="A1611">
        <v>6282</v>
      </c>
    </row>
    <row r="1612">
      <c t="s" r="A1612">
        <v>6283</v>
      </c>
    </row>
    <row r="1613">
      <c t="s" r="A1613">
        <v>6284</v>
      </c>
    </row>
    <row r="1614">
      <c t="s" r="A1614">
        <v>6285</v>
      </c>
    </row>
    <row r="1615">
      <c t="s" r="A1615">
        <v>6286</v>
      </c>
    </row>
    <row r="1616">
      <c t="s" r="A1616">
        <v>6287</v>
      </c>
    </row>
    <row r="1617">
      <c t="s" r="A1617">
        <v>6288</v>
      </c>
    </row>
    <row r="1618">
      <c t="s" r="A1618">
        <v>6289</v>
      </c>
    </row>
    <row r="1619">
      <c t="s" r="A1619">
        <v>6290</v>
      </c>
    </row>
    <row r="1620">
      <c t="s" r="A1620">
        <v>6291</v>
      </c>
    </row>
    <row r="1621">
      <c t="s" r="A1621">
        <v>6292</v>
      </c>
    </row>
    <row r="1622">
      <c t="s" r="A1622">
        <v>6293</v>
      </c>
    </row>
    <row r="1623">
      <c t="s" r="A1623">
        <v>6294</v>
      </c>
    </row>
    <row r="1624">
      <c t="s" r="A1624">
        <v>6295</v>
      </c>
    </row>
    <row r="1625">
      <c t="s" r="A1625">
        <v>6296</v>
      </c>
    </row>
    <row r="1626">
      <c t="s" r="A1626">
        <v>6297</v>
      </c>
    </row>
    <row r="1627">
      <c t="s" r="A1627">
        <v>6298</v>
      </c>
    </row>
    <row r="1628">
      <c t="s" r="A1628">
        <v>6299</v>
      </c>
    </row>
    <row r="1629">
      <c t="s" r="A1629">
        <v>6300</v>
      </c>
    </row>
    <row r="1630">
      <c t="s" r="A1630">
        <v>6301</v>
      </c>
    </row>
    <row r="1631">
      <c t="s" r="A1631">
        <v>6302</v>
      </c>
    </row>
    <row r="1632">
      <c t="s" r="A1632">
        <v>6303</v>
      </c>
    </row>
    <row r="1633">
      <c t="s" r="A1633">
        <v>6304</v>
      </c>
    </row>
    <row r="1634">
      <c t="s" r="A1634">
        <v>6305</v>
      </c>
    </row>
    <row r="1635">
      <c t="s" r="A1635">
        <v>6306</v>
      </c>
    </row>
    <row r="1636">
      <c t="s" r="A1636">
        <v>6307</v>
      </c>
    </row>
    <row r="1637">
      <c t="s" r="A1637">
        <v>6308</v>
      </c>
    </row>
    <row r="1638">
      <c t="s" r="A1638">
        <v>6309</v>
      </c>
    </row>
    <row r="1639">
      <c t="s" r="A1639">
        <v>6310</v>
      </c>
    </row>
    <row r="1640">
      <c t="s" r="A1640">
        <v>6311</v>
      </c>
    </row>
    <row r="1641">
      <c t="s" r="A1641">
        <v>6312</v>
      </c>
    </row>
    <row r="1642">
      <c t="s" r="A1642">
        <v>6313</v>
      </c>
    </row>
    <row r="1643">
      <c t="s" r="A1643">
        <v>6314</v>
      </c>
    </row>
    <row r="1644">
      <c t="s" r="A1644">
        <v>6315</v>
      </c>
    </row>
    <row r="1645">
      <c t="s" r="A1645">
        <v>6316</v>
      </c>
    </row>
    <row r="1646">
      <c t="s" r="A1646">
        <v>6317</v>
      </c>
    </row>
    <row r="1647">
      <c t="s" r="A1647">
        <v>6318</v>
      </c>
    </row>
    <row r="1648">
      <c t="s" r="A1648">
        <v>6319</v>
      </c>
    </row>
    <row r="1649">
      <c t="s" r="A1649">
        <v>6320</v>
      </c>
    </row>
    <row r="1650">
      <c t="s" r="A1650">
        <v>6321</v>
      </c>
    </row>
    <row r="1651">
      <c t="s" r="A1651">
        <v>6322</v>
      </c>
    </row>
    <row r="1652">
      <c t="s" r="A1652">
        <v>6323</v>
      </c>
    </row>
    <row r="1653">
      <c t="s" r="A1653">
        <v>6324</v>
      </c>
    </row>
    <row r="1654">
      <c t="s" r="A1654">
        <v>6325</v>
      </c>
    </row>
    <row r="1655">
      <c t="s" r="A1655">
        <v>6326</v>
      </c>
    </row>
    <row r="1656">
      <c t="s" r="A1656">
        <v>6327</v>
      </c>
    </row>
    <row r="1657">
      <c t="s" r="A1657">
        <v>6328</v>
      </c>
    </row>
    <row r="1658">
      <c t="s" r="A1658">
        <v>6329</v>
      </c>
    </row>
    <row r="1659">
      <c t="s" r="A1659">
        <v>6330</v>
      </c>
    </row>
    <row r="1660">
      <c t="s" r="A1660">
        <v>6331</v>
      </c>
    </row>
    <row r="1661">
      <c t="s" r="A1661">
        <v>6332</v>
      </c>
    </row>
    <row r="1662">
      <c t="s" r="A1662">
        <v>6333</v>
      </c>
    </row>
    <row r="1663">
      <c t="s" r="A1663">
        <v>6334</v>
      </c>
    </row>
    <row r="1664">
      <c t="s" r="A1664">
        <v>6335</v>
      </c>
    </row>
    <row r="1665">
      <c t="s" r="A1665">
        <v>6336</v>
      </c>
    </row>
    <row r="1666">
      <c t="s" r="A1666">
        <v>6337</v>
      </c>
    </row>
    <row r="1667">
      <c t="s" r="A1667">
        <v>6338</v>
      </c>
    </row>
    <row r="1668">
      <c t="s" r="A1668">
        <v>6339</v>
      </c>
    </row>
    <row r="1669">
      <c t="s" r="A1669">
        <v>6340</v>
      </c>
    </row>
    <row r="1670">
      <c t="s" r="A1670">
        <v>6341</v>
      </c>
    </row>
    <row r="1671">
      <c t="s" r="A1671">
        <v>6342</v>
      </c>
    </row>
    <row r="1672">
      <c t="s" r="A1672">
        <v>6343</v>
      </c>
    </row>
    <row r="1673">
      <c t="s" r="A1673">
        <v>6344</v>
      </c>
    </row>
    <row r="1674">
      <c t="s" r="A1674">
        <v>6345</v>
      </c>
    </row>
    <row r="1675">
      <c t="s" r="A1675">
        <v>6346</v>
      </c>
    </row>
    <row r="1676">
      <c t="s" r="A1676">
        <v>6347</v>
      </c>
    </row>
    <row r="1677">
      <c t="s" r="A1677">
        <v>6348</v>
      </c>
    </row>
    <row r="1678">
      <c t="s" r="A1678">
        <v>6349</v>
      </c>
    </row>
    <row r="1679">
      <c t="s" r="A1679">
        <v>6350</v>
      </c>
    </row>
    <row r="1680">
      <c t="s" r="A1680">
        <v>6351</v>
      </c>
    </row>
    <row r="1681">
      <c t="s" r="A1681">
        <v>6352</v>
      </c>
    </row>
    <row r="1682">
      <c t="s" r="A1682">
        <v>6353</v>
      </c>
    </row>
    <row r="1683">
      <c t="s" r="A1683">
        <v>6354</v>
      </c>
    </row>
    <row r="1684">
      <c t="s" r="A1684">
        <v>6355</v>
      </c>
    </row>
    <row r="1685">
      <c t="s" r="A1685">
        <v>6356</v>
      </c>
    </row>
    <row r="1686">
      <c t="s" r="A1686">
        <v>6357</v>
      </c>
    </row>
    <row r="1687">
      <c t="s" r="A1687">
        <v>6358</v>
      </c>
    </row>
    <row r="1688">
      <c t="s" r="A1688">
        <v>6359</v>
      </c>
    </row>
    <row r="1689">
      <c t="s" r="A1689">
        <v>6360</v>
      </c>
    </row>
    <row r="1690">
      <c t="s" r="A1690">
        <v>6361</v>
      </c>
    </row>
    <row r="1691">
      <c t="s" r="A1691">
        <v>6362</v>
      </c>
    </row>
    <row r="1692">
      <c t="s" r="A1692">
        <v>6363</v>
      </c>
    </row>
    <row r="1693">
      <c t="s" r="A1693">
        <v>6364</v>
      </c>
    </row>
    <row r="1694">
      <c t="s" r="A1694">
        <v>6365</v>
      </c>
    </row>
    <row r="1695">
      <c t="s" r="A1695">
        <v>6366</v>
      </c>
    </row>
    <row r="1696">
      <c t="s" r="A1696">
        <v>6367</v>
      </c>
    </row>
    <row r="1697">
      <c t="s" r="A1697">
        <v>6368</v>
      </c>
    </row>
    <row r="1698">
      <c t="s" r="A1698">
        <v>6369</v>
      </c>
    </row>
    <row r="1699">
      <c t="s" r="A1699">
        <v>6370</v>
      </c>
    </row>
    <row r="1700">
      <c t="s" r="A1700">
        <v>6371</v>
      </c>
    </row>
    <row r="1701">
      <c t="s" r="A1701">
        <v>6372</v>
      </c>
    </row>
    <row r="1702">
      <c t="s" r="A1702">
        <v>6373</v>
      </c>
    </row>
    <row r="1703">
      <c t="s" r="A1703">
        <v>6374</v>
      </c>
    </row>
    <row r="1704">
      <c t="s" r="A1704">
        <v>6375</v>
      </c>
    </row>
    <row r="1705">
      <c t="s" r="A1705">
        <v>6376</v>
      </c>
    </row>
    <row r="1706">
      <c t="s" r="A1706">
        <v>6377</v>
      </c>
    </row>
    <row r="1707">
      <c t="s" r="A1707">
        <v>6378</v>
      </c>
    </row>
    <row r="1708">
      <c t="s" r="A1708">
        <v>6379</v>
      </c>
    </row>
    <row r="1709">
      <c t="s" r="A1709">
        <v>6380</v>
      </c>
    </row>
    <row r="1710">
      <c t="s" r="A1710">
        <v>6381</v>
      </c>
    </row>
    <row r="1711">
      <c t="s" r="A1711">
        <v>6382</v>
      </c>
    </row>
    <row r="1712">
      <c t="s" r="A1712">
        <v>6383</v>
      </c>
    </row>
    <row r="1713">
      <c t="s" r="A1713">
        <v>6384</v>
      </c>
    </row>
    <row r="1714">
      <c t="s" r="A1714">
        <v>6385</v>
      </c>
    </row>
    <row r="1715">
      <c t="s" r="A1715">
        <v>6386</v>
      </c>
    </row>
    <row r="1716">
      <c t="s" r="A1716">
        <v>6387</v>
      </c>
    </row>
    <row r="1717">
      <c t="s" r="A1717">
        <v>6388</v>
      </c>
    </row>
    <row r="1718">
      <c t="s" r="A1718">
        <v>6389</v>
      </c>
    </row>
    <row r="1719">
      <c t="s" r="A1719">
        <v>6390</v>
      </c>
    </row>
    <row r="1720">
      <c t="s" r="A1720">
        <v>6391</v>
      </c>
    </row>
    <row r="1721">
      <c t="s" r="A1721">
        <v>6392</v>
      </c>
    </row>
    <row r="1722">
      <c t="s" r="A1722">
        <v>6393</v>
      </c>
    </row>
    <row r="1723">
      <c t="s" r="A1723">
        <v>6394</v>
      </c>
    </row>
    <row r="1724">
      <c t="s" r="A1724">
        <v>6395</v>
      </c>
    </row>
    <row r="1725">
      <c t="s" r="A1725">
        <v>6396</v>
      </c>
    </row>
    <row r="1726">
      <c t="s" r="A1726">
        <v>6397</v>
      </c>
    </row>
    <row r="1727">
      <c t="s" r="A1727">
        <v>6398</v>
      </c>
    </row>
    <row r="1728">
      <c t="s" r="A1728">
        <v>6399</v>
      </c>
    </row>
    <row r="1729">
      <c t="s" r="A1729">
        <v>6400</v>
      </c>
    </row>
    <row r="1730">
      <c t="s" r="A1730">
        <v>6401</v>
      </c>
    </row>
    <row r="1731">
      <c t="s" r="A1731">
        <v>6402</v>
      </c>
    </row>
    <row r="1732">
      <c t="s" r="A1732">
        <v>6403</v>
      </c>
    </row>
    <row r="1733">
      <c t="s" r="A1733">
        <v>6404</v>
      </c>
    </row>
    <row r="1734">
      <c t="s" r="A1734">
        <v>6405</v>
      </c>
    </row>
    <row r="1735">
      <c t="s" r="A1735">
        <v>6406</v>
      </c>
    </row>
    <row r="1736">
      <c t="s" r="A1736">
        <v>6407</v>
      </c>
    </row>
    <row r="1737">
      <c t="s" r="A1737">
        <v>6408</v>
      </c>
    </row>
    <row r="1738">
      <c t="s" r="A1738">
        <v>6409</v>
      </c>
    </row>
    <row r="1739">
      <c t="s" r="A1739">
        <v>6410</v>
      </c>
    </row>
    <row r="1740">
      <c t="s" r="A1740">
        <v>6411</v>
      </c>
    </row>
    <row r="1741">
      <c t="s" r="A1741">
        <v>6412</v>
      </c>
    </row>
    <row r="1742">
      <c t="s" r="A1742">
        <v>6413</v>
      </c>
    </row>
    <row r="1743">
      <c t="s" r="A1743">
        <v>6414</v>
      </c>
    </row>
    <row r="1744">
      <c t="s" r="A1744">
        <v>6415</v>
      </c>
    </row>
    <row r="1745">
      <c t="s" r="A1745">
        <v>6416</v>
      </c>
    </row>
    <row r="1746">
      <c t="s" r="A1746">
        <v>6417</v>
      </c>
    </row>
    <row r="1747">
      <c t="s" r="A1747">
        <v>6418</v>
      </c>
    </row>
    <row r="1748">
      <c t="s" r="A1748">
        <v>6419</v>
      </c>
    </row>
    <row r="1749">
      <c t="s" r="A1749">
        <v>6420</v>
      </c>
    </row>
    <row r="1750">
      <c t="s" r="A1750">
        <v>6421</v>
      </c>
    </row>
    <row r="1751">
      <c t="s" r="A1751">
        <v>6422</v>
      </c>
    </row>
    <row r="1752">
      <c t="s" r="A1752">
        <v>6423</v>
      </c>
    </row>
    <row r="1753">
      <c t="s" r="A1753">
        <v>6424</v>
      </c>
    </row>
    <row r="1754">
      <c t="s" r="A1754">
        <v>6425</v>
      </c>
    </row>
    <row r="1755">
      <c t="s" r="A1755">
        <v>6426</v>
      </c>
    </row>
    <row r="1756">
      <c t="s" r="A1756">
        <v>6427</v>
      </c>
    </row>
    <row r="1757">
      <c t="s" r="A1757">
        <v>6428</v>
      </c>
    </row>
    <row r="1758">
      <c t="s" r="A1758">
        <v>6429</v>
      </c>
    </row>
    <row r="1759">
      <c t="s" r="A1759">
        <v>6430</v>
      </c>
    </row>
    <row r="1760">
      <c t="s" r="A1760">
        <v>6431</v>
      </c>
    </row>
    <row r="1761">
      <c t="s" r="A1761">
        <v>6432</v>
      </c>
    </row>
    <row r="1762">
      <c t="s" r="A1762">
        <v>6433</v>
      </c>
    </row>
    <row r="1763">
      <c t="s" r="A1763">
        <v>6434</v>
      </c>
    </row>
    <row r="1764">
      <c t="s" r="A1764">
        <v>6435</v>
      </c>
    </row>
    <row r="1765">
      <c t="s" r="A1765">
        <v>6436</v>
      </c>
    </row>
    <row r="1766">
      <c t="s" r="A1766">
        <v>6437</v>
      </c>
    </row>
    <row r="1767">
      <c t="s" r="A1767">
        <v>6438</v>
      </c>
    </row>
    <row r="1768">
      <c t="s" r="A1768">
        <v>6439</v>
      </c>
    </row>
    <row r="1769">
      <c t="s" r="A1769">
        <v>6440</v>
      </c>
    </row>
    <row r="1770">
      <c t="s" r="A1770">
        <v>6441</v>
      </c>
    </row>
    <row r="1771">
      <c t="s" r="A1771">
        <v>6442</v>
      </c>
    </row>
    <row r="1772">
      <c t="s" r="A1772">
        <v>6443</v>
      </c>
    </row>
    <row r="1773">
      <c t="s" r="A1773">
        <v>6444</v>
      </c>
    </row>
    <row r="1774">
      <c t="s" r="A1774">
        <v>6445</v>
      </c>
    </row>
    <row r="1775">
      <c t="s" r="A1775">
        <v>6446</v>
      </c>
    </row>
    <row r="1776">
      <c t="s" r="A1776">
        <v>6447</v>
      </c>
    </row>
    <row r="1777">
      <c t="s" r="A1777">
        <v>6448</v>
      </c>
    </row>
    <row r="1778">
      <c t="s" r="A1778">
        <v>6449</v>
      </c>
    </row>
    <row r="1779">
      <c t="s" r="A1779">
        <v>6450</v>
      </c>
    </row>
    <row r="1780">
      <c t="s" r="A1780">
        <v>6451</v>
      </c>
    </row>
    <row r="1781">
      <c t="s" r="A1781">
        <v>6452</v>
      </c>
    </row>
    <row r="1782">
      <c t="s" r="A1782">
        <v>6453</v>
      </c>
    </row>
    <row r="1783">
      <c t="s" r="A1783">
        <v>6454</v>
      </c>
    </row>
    <row r="1784">
      <c t="s" r="A1784">
        <v>6455</v>
      </c>
    </row>
    <row r="1785">
      <c t="s" r="A1785">
        <v>6456</v>
      </c>
    </row>
    <row r="1786">
      <c t="s" r="A1786">
        <v>6457</v>
      </c>
    </row>
    <row r="1787">
      <c t="s" r="A1787">
        <v>6458</v>
      </c>
    </row>
    <row r="1788">
      <c t="s" r="A1788">
        <v>6459</v>
      </c>
    </row>
    <row r="1789">
      <c t="s" r="A1789">
        <v>6460</v>
      </c>
    </row>
    <row r="1790">
      <c t="s" r="A1790">
        <v>6461</v>
      </c>
    </row>
    <row r="1791">
      <c t="s" r="A1791">
        <v>6462</v>
      </c>
    </row>
    <row r="1792">
      <c t="s" r="A1792">
        <v>6463</v>
      </c>
    </row>
    <row r="1793">
      <c t="s" r="A1793">
        <v>6464</v>
      </c>
    </row>
    <row r="1794">
      <c t="s" r="A1794">
        <v>6465</v>
      </c>
    </row>
    <row r="1795">
      <c t="s" r="A1795">
        <v>6466</v>
      </c>
    </row>
    <row r="1796">
      <c t="s" r="A1796">
        <v>6467</v>
      </c>
    </row>
    <row r="1797">
      <c t="s" r="A1797">
        <v>6468</v>
      </c>
    </row>
    <row r="1798">
      <c t="s" r="A1798">
        <v>6469</v>
      </c>
    </row>
    <row r="1799">
      <c t="s" r="A1799">
        <v>6470</v>
      </c>
    </row>
    <row r="1800">
      <c t="s" r="A1800">
        <v>6471</v>
      </c>
    </row>
    <row r="1801">
      <c t="s" r="A1801">
        <v>6472</v>
      </c>
    </row>
    <row r="1802">
      <c t="s" r="A1802">
        <v>6473</v>
      </c>
    </row>
    <row r="1803">
      <c t="s" r="A1803">
        <v>6474</v>
      </c>
    </row>
    <row r="1804">
      <c t="s" r="A1804">
        <v>6475</v>
      </c>
    </row>
    <row r="1805">
      <c t="s" r="A1805">
        <v>6476</v>
      </c>
    </row>
    <row r="1806">
      <c t="s" r="A1806">
        <v>6477</v>
      </c>
    </row>
    <row r="1807">
      <c t="s" r="A1807">
        <v>6478</v>
      </c>
    </row>
    <row r="1808">
      <c t="s" r="A1808">
        <v>6479</v>
      </c>
    </row>
    <row r="1809">
      <c t="s" r="A1809">
        <v>6480</v>
      </c>
    </row>
    <row r="1810">
      <c t="s" r="A1810">
        <v>6481</v>
      </c>
    </row>
    <row r="1811">
      <c t="s" r="A1811">
        <v>6482</v>
      </c>
    </row>
    <row r="1812">
      <c t="s" r="A1812">
        <v>6483</v>
      </c>
    </row>
    <row r="1813">
      <c t="s" r="A1813">
        <v>6484</v>
      </c>
    </row>
    <row r="1814">
      <c t="s" r="A1814">
        <v>6485</v>
      </c>
    </row>
    <row r="1815">
      <c t="s" r="A1815">
        <v>6486</v>
      </c>
    </row>
    <row r="1816">
      <c t="s" r="A1816">
        <v>6487</v>
      </c>
    </row>
    <row r="1817">
      <c t="s" r="A1817">
        <v>6488</v>
      </c>
    </row>
    <row r="1818">
      <c t="s" r="A1818">
        <v>6489</v>
      </c>
    </row>
    <row r="1819">
      <c t="s" r="A1819">
        <v>6490</v>
      </c>
    </row>
    <row r="1820">
      <c t="s" r="A1820">
        <v>6491</v>
      </c>
    </row>
    <row r="1821">
      <c t="s" r="A1821">
        <v>6492</v>
      </c>
    </row>
    <row r="1822">
      <c t="s" r="A1822">
        <v>6493</v>
      </c>
    </row>
    <row r="1823">
      <c t="s" r="A1823">
        <v>6494</v>
      </c>
    </row>
    <row r="1824">
      <c t="s" r="A1824">
        <v>6495</v>
      </c>
    </row>
    <row r="1825">
      <c t="s" r="A1825">
        <v>6496</v>
      </c>
    </row>
    <row r="1826">
      <c t="s" r="A1826">
        <v>6497</v>
      </c>
    </row>
    <row r="1827">
      <c t="s" r="A1827">
        <v>6498</v>
      </c>
    </row>
    <row r="1828">
      <c t="s" r="A1828">
        <v>6499</v>
      </c>
    </row>
    <row r="1829">
      <c t="s" r="A1829">
        <v>6500</v>
      </c>
    </row>
    <row r="1830">
      <c t="s" r="A1830">
        <v>6501</v>
      </c>
    </row>
    <row r="1831">
      <c t="s" r="A1831">
        <v>6502</v>
      </c>
    </row>
    <row r="1832">
      <c t="s" r="A1832">
        <v>6503</v>
      </c>
    </row>
    <row r="1833">
      <c t="s" r="A1833">
        <v>6504</v>
      </c>
    </row>
    <row r="1834">
      <c t="s" r="A1834">
        <v>6505</v>
      </c>
    </row>
    <row r="1835">
      <c t="s" r="A1835">
        <v>6506</v>
      </c>
    </row>
    <row r="1836">
      <c t="s" r="A1836">
        <v>6507</v>
      </c>
    </row>
    <row r="1837">
      <c t="s" r="A1837">
        <v>6508</v>
      </c>
    </row>
    <row r="1838">
      <c t="s" r="A1838">
        <v>6509</v>
      </c>
    </row>
    <row r="1839">
      <c t="s" r="A1839">
        <v>6510</v>
      </c>
    </row>
    <row r="1840">
      <c t="s" r="A1840">
        <v>6511</v>
      </c>
    </row>
    <row r="1841">
      <c t="s" r="A1841">
        <v>6512</v>
      </c>
    </row>
    <row r="1842">
      <c t="s" r="A1842">
        <v>6513</v>
      </c>
    </row>
    <row r="1843">
      <c t="s" r="A1843">
        <v>6514</v>
      </c>
    </row>
    <row r="1844">
      <c t="s" r="A1844">
        <v>6515</v>
      </c>
    </row>
    <row r="1845">
      <c t="s" r="A1845">
        <v>6516</v>
      </c>
    </row>
    <row r="1846">
      <c t="s" r="A1846">
        <v>6517</v>
      </c>
    </row>
    <row r="1847">
      <c t="s" r="A1847">
        <v>6518</v>
      </c>
    </row>
    <row r="1848">
      <c t="s" r="A1848">
        <v>6519</v>
      </c>
    </row>
    <row r="1849">
      <c t="s" r="A1849">
        <v>6520</v>
      </c>
    </row>
    <row r="1850">
      <c t="s" r="A1850">
        <v>6521</v>
      </c>
    </row>
    <row r="1851">
      <c t="s" r="A1851">
        <v>6522</v>
      </c>
    </row>
    <row r="1852">
      <c t="s" r="A1852">
        <v>6523</v>
      </c>
    </row>
    <row r="1853">
      <c t="s" r="A1853">
        <v>6524</v>
      </c>
    </row>
    <row r="1854">
      <c t="s" r="A1854">
        <v>6525</v>
      </c>
    </row>
    <row r="1855">
      <c t="s" r="A1855">
        <v>6526</v>
      </c>
    </row>
    <row r="1856">
      <c t="s" r="A1856">
        <v>6527</v>
      </c>
    </row>
    <row r="1857">
      <c t="s" r="A1857">
        <v>6528</v>
      </c>
    </row>
    <row r="1858">
      <c t="s" r="A1858">
        <v>6529</v>
      </c>
    </row>
    <row r="1859">
      <c t="s" r="A1859">
        <v>6530</v>
      </c>
    </row>
    <row r="1860">
      <c t="s" r="A1860">
        <v>6531</v>
      </c>
    </row>
    <row r="1861">
      <c t="s" r="A1861">
        <v>6532</v>
      </c>
    </row>
    <row r="1862">
      <c t="s" r="A1862">
        <v>6533</v>
      </c>
    </row>
    <row r="1863">
      <c t="s" r="A1863">
        <v>6534</v>
      </c>
    </row>
    <row r="1864">
      <c t="s" r="A1864">
        <v>6535</v>
      </c>
    </row>
    <row r="1865">
      <c t="s" r="A1865">
        <v>6536</v>
      </c>
    </row>
    <row r="1866">
      <c t="s" r="A1866">
        <v>6537</v>
      </c>
    </row>
    <row r="1867">
      <c t="s" r="A1867">
        <v>6538</v>
      </c>
    </row>
    <row r="1868">
      <c t="s" r="A1868">
        <v>6539</v>
      </c>
    </row>
    <row r="1869">
      <c t="s" r="A1869">
        <v>6540</v>
      </c>
    </row>
    <row r="1870">
      <c t="s" r="A1870">
        <v>6541</v>
      </c>
    </row>
    <row r="1871">
      <c t="s" r="A1871">
        <v>6542</v>
      </c>
    </row>
    <row r="1872">
      <c t="s" r="A1872">
        <v>6543</v>
      </c>
    </row>
    <row r="1873">
      <c t="s" r="A1873">
        <v>6544</v>
      </c>
    </row>
    <row r="1874">
      <c t="s" r="A1874">
        <v>6545</v>
      </c>
    </row>
    <row r="1875">
      <c t="s" r="A1875">
        <v>6546</v>
      </c>
    </row>
    <row r="1876">
      <c t="s" r="A1876">
        <v>6547</v>
      </c>
    </row>
    <row r="1877">
      <c t="s" r="A1877">
        <v>6548</v>
      </c>
    </row>
    <row r="1878">
      <c t="s" r="A1878">
        <v>6549</v>
      </c>
    </row>
    <row r="1879">
      <c t="s" r="A1879">
        <v>6550</v>
      </c>
    </row>
    <row r="1880">
      <c t="s" r="A1880">
        <v>6551</v>
      </c>
    </row>
    <row r="1881">
      <c t="s" r="A1881">
        <v>6552</v>
      </c>
    </row>
    <row r="1882">
      <c t="s" r="A1882">
        <v>6553</v>
      </c>
    </row>
    <row r="1883">
      <c t="s" r="A1883">
        <v>6554</v>
      </c>
    </row>
    <row r="1884">
      <c t="s" r="A1884">
        <v>6555</v>
      </c>
    </row>
    <row r="1885">
      <c t="s" r="A1885">
        <v>6556</v>
      </c>
    </row>
    <row r="1886">
      <c t="s" r="A1886">
        <v>6557</v>
      </c>
    </row>
    <row r="1887">
      <c t="s" r="A1887">
        <v>6558</v>
      </c>
    </row>
    <row r="1888">
      <c t="s" r="A1888">
        <v>6559</v>
      </c>
    </row>
    <row r="1889">
      <c t="s" r="A1889">
        <v>6560</v>
      </c>
    </row>
    <row r="1890">
      <c t="s" r="A1890">
        <v>6561</v>
      </c>
    </row>
    <row r="1891">
      <c t="s" r="A1891">
        <v>6562</v>
      </c>
    </row>
    <row r="1892">
      <c t="s" r="A1892">
        <v>6563</v>
      </c>
    </row>
    <row r="1893">
      <c t="s" r="A1893">
        <v>6564</v>
      </c>
    </row>
    <row r="1894">
      <c t="s" r="A1894">
        <v>6565</v>
      </c>
    </row>
    <row r="1895">
      <c t="s" r="A1895">
        <v>6566</v>
      </c>
    </row>
    <row r="1896">
      <c t="s" r="A1896">
        <v>6567</v>
      </c>
    </row>
    <row r="1897">
      <c t="s" r="A1897">
        <v>6568</v>
      </c>
    </row>
    <row r="1898">
      <c t="s" r="A1898">
        <v>6569</v>
      </c>
    </row>
    <row r="1899">
      <c t="s" r="A1899">
        <v>6570</v>
      </c>
    </row>
    <row r="1900">
      <c t="s" r="A1900">
        <v>6571</v>
      </c>
    </row>
    <row r="1901">
      <c t="s" r="A1901">
        <v>6572</v>
      </c>
    </row>
    <row r="1902">
      <c t="s" r="A1902">
        <v>6573</v>
      </c>
    </row>
    <row r="1903">
      <c t="s" r="A1903">
        <v>6574</v>
      </c>
    </row>
    <row r="1904">
      <c t="s" r="A1904">
        <v>6575</v>
      </c>
    </row>
    <row r="1905">
      <c t="s" r="A1905">
        <v>6576</v>
      </c>
    </row>
    <row r="1906">
      <c t="s" r="A1906">
        <v>6577</v>
      </c>
    </row>
    <row r="1907">
      <c t="s" r="A1907">
        <v>6578</v>
      </c>
    </row>
    <row r="1908">
      <c t="s" r="A1908">
        <v>6579</v>
      </c>
    </row>
    <row r="1909">
      <c t="s" r="A1909">
        <v>6580</v>
      </c>
    </row>
    <row r="1910">
      <c t="s" r="A1910">
        <v>6581</v>
      </c>
    </row>
    <row r="1911">
      <c t="s" r="A1911">
        <v>6582</v>
      </c>
    </row>
    <row r="1912">
      <c t="s" r="A1912">
        <v>6583</v>
      </c>
    </row>
    <row r="1913">
      <c t="s" r="A1913">
        <v>6584</v>
      </c>
    </row>
    <row r="1914">
      <c t="s" r="A1914">
        <v>6585</v>
      </c>
    </row>
    <row r="1915">
      <c t="s" r="A1915">
        <v>6586</v>
      </c>
    </row>
    <row r="1916">
      <c t="s" r="A1916">
        <v>6587</v>
      </c>
    </row>
    <row r="1917">
      <c t="s" r="A1917">
        <v>6588</v>
      </c>
    </row>
    <row r="1918">
      <c t="s" r="A1918">
        <v>6589</v>
      </c>
    </row>
    <row r="1919">
      <c t="s" r="A1919">
        <v>6590</v>
      </c>
    </row>
    <row r="1920">
      <c t="s" r="A1920">
        <v>6591</v>
      </c>
    </row>
    <row r="1921">
      <c t="s" r="A1921">
        <v>6592</v>
      </c>
    </row>
    <row r="1922">
      <c t="s" r="A1922">
        <v>6593</v>
      </c>
    </row>
    <row r="1923">
      <c t="s" r="A1923">
        <v>6594</v>
      </c>
    </row>
    <row r="1924">
      <c t="s" r="A1924">
        <v>6595</v>
      </c>
    </row>
    <row r="1925">
      <c t="s" r="A1925">
        <v>6596</v>
      </c>
    </row>
    <row r="1926">
      <c t="s" r="A1926">
        <v>6597</v>
      </c>
    </row>
    <row r="1927">
      <c t="s" r="A1927">
        <v>6598</v>
      </c>
    </row>
    <row r="1928">
      <c t="s" r="A1928">
        <v>6599</v>
      </c>
    </row>
    <row r="1929">
      <c t="s" r="A1929">
        <v>6600</v>
      </c>
    </row>
    <row r="1930">
      <c t="s" r="A1930">
        <v>6601</v>
      </c>
    </row>
    <row r="1931">
      <c t="s" r="A1931">
        <v>6602</v>
      </c>
    </row>
    <row r="1932">
      <c t="s" r="A1932">
        <v>6603</v>
      </c>
    </row>
    <row r="1933">
      <c t="s" r="A1933">
        <v>6604</v>
      </c>
    </row>
    <row r="1934">
      <c t="s" r="A1934">
        <v>6605</v>
      </c>
    </row>
    <row r="1935">
      <c t="s" r="A1935">
        <v>6606</v>
      </c>
    </row>
    <row r="1936">
      <c t="s" r="A1936">
        <v>6607</v>
      </c>
    </row>
    <row r="1937">
      <c t="s" r="A1937">
        <v>6608</v>
      </c>
    </row>
    <row r="1938">
      <c t="s" r="A1938">
        <v>6609</v>
      </c>
    </row>
    <row r="1939">
      <c t="s" r="A1939">
        <v>6610</v>
      </c>
    </row>
    <row r="1940">
      <c t="s" r="A1940">
        <v>6611</v>
      </c>
    </row>
    <row r="1941">
      <c t="s" r="A1941">
        <v>6612</v>
      </c>
    </row>
    <row r="1942">
      <c t="s" r="A1942">
        <v>6613</v>
      </c>
    </row>
    <row r="1943">
      <c t="s" r="A1943">
        <v>6614</v>
      </c>
    </row>
    <row r="1944">
      <c t="s" r="A1944">
        <v>6615</v>
      </c>
    </row>
    <row r="1945">
      <c t="s" r="A1945">
        <v>6616</v>
      </c>
    </row>
    <row r="1946">
      <c t="s" r="A1946">
        <v>6617</v>
      </c>
    </row>
    <row r="1947">
      <c t="s" r="A1947">
        <v>6618</v>
      </c>
    </row>
    <row r="1948">
      <c t="s" r="A1948">
        <v>6619</v>
      </c>
    </row>
    <row r="1949">
      <c t="s" r="A1949">
        <v>6620</v>
      </c>
    </row>
    <row r="1950">
      <c t="s" r="A1950">
        <v>6621</v>
      </c>
    </row>
    <row r="1951">
      <c t="s" r="A1951">
        <v>6622</v>
      </c>
    </row>
    <row r="1952">
      <c t="s" r="A1952">
        <v>6623</v>
      </c>
    </row>
    <row r="1953">
      <c t="s" r="A1953">
        <v>6624</v>
      </c>
    </row>
    <row r="1954">
      <c t="s" r="A1954">
        <v>6625</v>
      </c>
    </row>
    <row r="1955">
      <c t="s" r="A1955">
        <v>6626</v>
      </c>
    </row>
    <row r="1956">
      <c t="s" r="A1956">
        <v>6627</v>
      </c>
    </row>
    <row r="1957">
      <c t="s" r="A1957">
        <v>6628</v>
      </c>
    </row>
    <row r="1958">
      <c t="s" r="A1958">
        <v>6629</v>
      </c>
    </row>
    <row r="1959">
      <c t="s" r="A1959">
        <v>6630</v>
      </c>
    </row>
    <row r="1960">
      <c t="s" r="A1960">
        <v>6631</v>
      </c>
    </row>
    <row r="1961">
      <c t="s" r="A1961">
        <v>6632</v>
      </c>
    </row>
    <row r="1962">
      <c t="s" r="A1962">
        <v>6633</v>
      </c>
    </row>
    <row r="1963">
      <c t="s" r="A1963">
        <v>6634</v>
      </c>
    </row>
    <row r="1964">
      <c t="s" r="A1964">
        <v>6635</v>
      </c>
    </row>
    <row r="1965">
      <c t="s" r="A1965">
        <v>6636</v>
      </c>
    </row>
    <row r="1966">
      <c t="s" r="A1966">
        <v>6637</v>
      </c>
    </row>
    <row r="1967">
      <c t="s" r="A1967">
        <v>6638</v>
      </c>
    </row>
    <row r="1968">
      <c t="s" r="A1968">
        <v>6639</v>
      </c>
    </row>
    <row r="1969">
      <c t="s" r="A1969">
        <v>6640</v>
      </c>
    </row>
    <row r="1970">
      <c t="s" r="A1970">
        <v>6641</v>
      </c>
    </row>
    <row r="1971">
      <c t="s" r="A1971">
        <v>6642</v>
      </c>
    </row>
    <row r="1972">
      <c t="s" r="A1972">
        <v>6643</v>
      </c>
    </row>
    <row r="1973">
      <c t="s" r="A1973">
        <v>6644</v>
      </c>
    </row>
    <row r="1974">
      <c t="s" r="A1974">
        <v>6645</v>
      </c>
    </row>
    <row r="1975">
      <c t="s" r="A1975">
        <v>6646</v>
      </c>
    </row>
    <row r="1976">
      <c t="s" r="A1976">
        <v>6647</v>
      </c>
    </row>
    <row r="1977">
      <c t="s" r="A1977">
        <v>6648</v>
      </c>
    </row>
    <row r="1978">
      <c t="s" r="A1978">
        <v>6649</v>
      </c>
    </row>
    <row r="1979">
      <c t="s" r="A1979">
        <v>6650</v>
      </c>
    </row>
    <row r="1980">
      <c t="s" r="A1980">
        <v>6651</v>
      </c>
    </row>
    <row r="1981">
      <c t="s" r="A1981">
        <v>6652</v>
      </c>
    </row>
    <row r="1982">
      <c t="s" r="A1982">
        <v>6653</v>
      </c>
    </row>
    <row r="1983">
      <c t="s" r="A1983">
        <v>6654</v>
      </c>
    </row>
    <row r="1984">
      <c t="s" r="A1984">
        <v>6655</v>
      </c>
    </row>
    <row r="1985">
      <c t="s" r="A1985">
        <v>6656</v>
      </c>
    </row>
    <row r="1986">
      <c t="s" r="A1986">
        <v>6657</v>
      </c>
    </row>
    <row r="1987">
      <c t="s" r="A1987">
        <v>6658</v>
      </c>
    </row>
    <row r="1988">
      <c t="s" r="A1988">
        <v>6659</v>
      </c>
    </row>
    <row r="1989">
      <c t="s" r="A1989">
        <v>6660</v>
      </c>
    </row>
    <row r="1990">
      <c t="s" r="A1990">
        <v>6661</v>
      </c>
    </row>
    <row r="1991">
      <c t="s" r="A1991">
        <v>6662</v>
      </c>
    </row>
    <row r="1992">
      <c t="s" r="A1992">
        <v>6663</v>
      </c>
    </row>
    <row r="1993">
      <c t="s" r="A1993">
        <v>6664</v>
      </c>
    </row>
    <row r="1994">
      <c t="s" r="A1994">
        <v>6665</v>
      </c>
    </row>
    <row r="1995">
      <c t="s" r="A1995">
        <v>6666</v>
      </c>
    </row>
    <row r="1996">
      <c t="s" r="A1996">
        <v>6667</v>
      </c>
    </row>
    <row r="1997">
      <c t="s" r="A1997">
        <v>6668</v>
      </c>
    </row>
    <row r="1998">
      <c t="s" r="A1998">
        <v>6669</v>
      </c>
    </row>
    <row r="1999">
      <c t="s" r="A1999">
        <v>6670</v>
      </c>
    </row>
    <row r="2000">
      <c t="s" r="A2000">
        <v>6671</v>
      </c>
    </row>
    <row r="2001">
      <c t="s" r="A2001">
        <v>6672</v>
      </c>
    </row>
    <row r="2002">
      <c t="s" r="A2002">
        <v>6673</v>
      </c>
    </row>
    <row r="2003">
      <c t="s" r="A2003">
        <v>6674</v>
      </c>
    </row>
    <row r="2004">
      <c t="s" r="A2004">
        <v>6675</v>
      </c>
    </row>
    <row r="2005">
      <c t="s" r="A2005">
        <v>6676</v>
      </c>
    </row>
    <row r="2006">
      <c t="s" r="A2006">
        <v>6677</v>
      </c>
    </row>
    <row r="2007">
      <c t="s" r="A2007">
        <v>6678</v>
      </c>
    </row>
    <row r="2008">
      <c t="s" r="A2008">
        <v>6679</v>
      </c>
    </row>
    <row r="2009">
      <c t="s" r="A2009">
        <v>6680</v>
      </c>
    </row>
    <row r="2010">
      <c t="s" r="A2010">
        <v>6681</v>
      </c>
    </row>
    <row r="2011">
      <c t="s" r="A2011">
        <v>6682</v>
      </c>
    </row>
    <row r="2012">
      <c t="s" r="A2012">
        <v>6683</v>
      </c>
    </row>
    <row r="2013">
      <c t="s" r="A2013">
        <v>6684</v>
      </c>
    </row>
    <row r="2014">
      <c t="s" r="A2014">
        <v>6685</v>
      </c>
    </row>
    <row r="2015">
      <c t="s" r="A2015">
        <v>6686</v>
      </c>
    </row>
    <row r="2016">
      <c t="s" r="A2016">
        <v>6687</v>
      </c>
    </row>
    <row r="2017">
      <c t="s" r="A2017">
        <v>6688</v>
      </c>
    </row>
    <row r="2018">
      <c t="s" r="A2018">
        <v>6689</v>
      </c>
    </row>
    <row r="2019">
      <c t="s" r="A2019">
        <v>6690</v>
      </c>
    </row>
    <row r="2020">
      <c t="s" r="A2020">
        <v>6691</v>
      </c>
    </row>
    <row r="2021">
      <c t="s" r="A2021">
        <v>6692</v>
      </c>
    </row>
    <row r="2022">
      <c t="s" r="A2022">
        <v>6693</v>
      </c>
    </row>
    <row r="2023">
      <c t="s" r="A2023">
        <v>6694</v>
      </c>
    </row>
    <row r="2024">
      <c t="s" r="A2024">
        <v>6695</v>
      </c>
    </row>
    <row r="2025">
      <c t="s" r="A2025">
        <v>6696</v>
      </c>
    </row>
    <row r="2026">
      <c t="s" r="A2026">
        <v>6697</v>
      </c>
    </row>
    <row r="2027">
      <c t="s" r="A2027">
        <v>6698</v>
      </c>
    </row>
    <row r="2028">
      <c t="s" r="A2028">
        <v>6699</v>
      </c>
    </row>
    <row r="2029">
      <c t="s" r="A2029">
        <v>6700</v>
      </c>
    </row>
    <row r="2030">
      <c t="s" r="A2030">
        <v>6701</v>
      </c>
    </row>
    <row r="2031">
      <c t="s" r="A2031">
        <v>6702</v>
      </c>
    </row>
    <row r="2032">
      <c t="s" r="A2032">
        <v>6703</v>
      </c>
    </row>
    <row r="2033">
      <c t="s" r="A2033">
        <v>6704</v>
      </c>
    </row>
    <row r="2034">
      <c t="s" r="A2034">
        <v>6705</v>
      </c>
    </row>
    <row r="2035">
      <c t="s" r="A2035">
        <v>6706</v>
      </c>
    </row>
    <row r="2036">
      <c t="s" r="A2036">
        <v>6707</v>
      </c>
    </row>
    <row r="2037">
      <c t="s" r="A2037">
        <v>6708</v>
      </c>
    </row>
    <row r="2038">
      <c t="s" r="A2038">
        <v>6709</v>
      </c>
    </row>
    <row r="2039">
      <c t="s" r="A2039">
        <v>6710</v>
      </c>
    </row>
    <row r="2040">
      <c t="s" r="A2040">
        <v>6711</v>
      </c>
    </row>
    <row r="2041">
      <c t="s" r="A2041">
        <v>6712</v>
      </c>
    </row>
    <row r="2042">
      <c t="s" r="A2042">
        <v>6713</v>
      </c>
    </row>
    <row r="2043">
      <c t="s" r="A2043">
        <v>6714</v>
      </c>
    </row>
    <row r="2044">
      <c t="s" r="A2044">
        <v>6715</v>
      </c>
    </row>
    <row r="2045">
      <c t="s" r="A2045">
        <v>6716</v>
      </c>
    </row>
    <row r="2046">
      <c t="s" r="A2046">
        <v>6717</v>
      </c>
    </row>
    <row r="2047">
      <c t="s" r="A2047">
        <v>6718</v>
      </c>
    </row>
    <row r="2048">
      <c t="s" r="A2048">
        <v>6719</v>
      </c>
    </row>
    <row r="2049">
      <c t="s" r="A2049">
        <v>6720</v>
      </c>
    </row>
    <row r="2050">
      <c t="s" r="A2050">
        <v>6721</v>
      </c>
    </row>
    <row r="2051">
      <c t="s" r="A2051">
        <v>6722</v>
      </c>
    </row>
    <row r="2052">
      <c t="s" r="A2052">
        <v>6723</v>
      </c>
    </row>
    <row r="2053">
      <c t="s" r="A2053">
        <v>6724</v>
      </c>
    </row>
    <row r="2054">
      <c t="s" r="A2054">
        <v>6725</v>
      </c>
    </row>
    <row r="2055">
      <c t="s" r="A2055">
        <v>6726</v>
      </c>
    </row>
    <row r="2056">
      <c t="s" r="A2056">
        <v>6727</v>
      </c>
    </row>
    <row r="2057">
      <c t="s" r="A2057">
        <v>6728</v>
      </c>
    </row>
    <row r="2058">
      <c t="s" r="A2058">
        <v>6729</v>
      </c>
    </row>
    <row r="2059">
      <c t="s" r="A2059">
        <v>6730</v>
      </c>
    </row>
    <row r="2060">
      <c t="s" r="A2060">
        <v>6731</v>
      </c>
    </row>
    <row r="2061">
      <c t="s" r="A2061">
        <v>6732</v>
      </c>
    </row>
    <row r="2062">
      <c t="s" r="A2062">
        <v>6733</v>
      </c>
    </row>
    <row r="2063">
      <c t="s" r="A2063">
        <v>6734</v>
      </c>
    </row>
    <row r="2064">
      <c t="s" r="A2064">
        <v>6735</v>
      </c>
    </row>
    <row r="2065">
      <c t="s" r="A2065">
        <v>6736</v>
      </c>
    </row>
    <row r="2066">
      <c t="s" r="A2066">
        <v>6737</v>
      </c>
    </row>
    <row r="2067">
      <c t="s" r="A2067">
        <v>6738</v>
      </c>
    </row>
    <row r="2068">
      <c t="s" r="A2068">
        <v>6739</v>
      </c>
    </row>
    <row r="2069">
      <c t="s" r="A2069">
        <v>6740</v>
      </c>
    </row>
    <row r="2070">
      <c t="s" r="A2070">
        <v>6741</v>
      </c>
    </row>
    <row r="2071">
      <c t="s" r="A2071">
        <v>6742</v>
      </c>
    </row>
    <row r="2072">
      <c t="s" r="A2072">
        <v>6743</v>
      </c>
    </row>
    <row r="2073">
      <c t="s" r="A2073">
        <v>6744</v>
      </c>
    </row>
    <row r="2074">
      <c t="s" r="A2074">
        <v>6745</v>
      </c>
    </row>
    <row r="2075">
      <c t="s" r="A2075">
        <v>6746</v>
      </c>
    </row>
    <row r="2076">
      <c t="s" r="A2076">
        <v>6747</v>
      </c>
    </row>
    <row r="2077">
      <c t="s" r="A2077">
        <v>6748</v>
      </c>
    </row>
    <row r="2078">
      <c t="s" r="A2078">
        <v>6749</v>
      </c>
    </row>
    <row r="2079">
      <c t="s" r="A2079">
        <v>6750</v>
      </c>
    </row>
    <row r="2080">
      <c t="s" r="A2080">
        <v>6751</v>
      </c>
    </row>
    <row r="2081">
      <c t="s" r="A2081">
        <v>6752</v>
      </c>
    </row>
    <row r="2082">
      <c t="s" r="A2082">
        <v>6753</v>
      </c>
    </row>
    <row r="2083">
      <c t="s" r="A2083">
        <v>6754</v>
      </c>
    </row>
    <row r="2084">
      <c t="s" r="A2084">
        <v>6755</v>
      </c>
    </row>
    <row r="2085">
      <c t="s" r="A2085">
        <v>6756</v>
      </c>
    </row>
    <row r="2086">
      <c t="s" r="A2086">
        <v>6757</v>
      </c>
    </row>
    <row r="2087">
      <c t="s" r="A2087">
        <v>6758</v>
      </c>
    </row>
    <row r="2088">
      <c t="s" r="A2088">
        <v>6759</v>
      </c>
    </row>
    <row r="2089">
      <c t="s" r="A2089">
        <v>6760</v>
      </c>
    </row>
    <row r="2090">
      <c t="s" r="A2090">
        <v>6761</v>
      </c>
    </row>
    <row r="2091">
      <c t="s" r="A2091">
        <v>6762</v>
      </c>
    </row>
    <row r="2092">
      <c t="s" r="A2092">
        <v>6763</v>
      </c>
    </row>
    <row r="2093">
      <c t="s" r="A2093">
        <v>6764</v>
      </c>
    </row>
    <row r="2094">
      <c t="s" r="A2094">
        <v>6765</v>
      </c>
    </row>
    <row r="2095">
      <c t="s" r="A2095">
        <v>6766</v>
      </c>
    </row>
    <row r="2096">
      <c t="s" r="A2096">
        <v>6767</v>
      </c>
    </row>
    <row r="2097">
      <c t="s" r="A2097">
        <v>6768</v>
      </c>
    </row>
    <row r="2098">
      <c t="s" r="A2098">
        <v>6769</v>
      </c>
    </row>
    <row r="2099">
      <c t="s" r="A2099">
        <v>6770</v>
      </c>
    </row>
    <row r="2100">
      <c t="s" r="A2100">
        <v>6771</v>
      </c>
    </row>
    <row r="2101">
      <c t="s" r="A2101">
        <v>6772</v>
      </c>
    </row>
    <row r="2102">
      <c t="s" r="A2102">
        <v>6773</v>
      </c>
    </row>
    <row r="2103">
      <c t="s" r="A2103">
        <v>6774</v>
      </c>
    </row>
    <row r="2104">
      <c t="s" r="A2104">
        <v>6775</v>
      </c>
    </row>
    <row r="2105">
      <c t="s" r="A2105">
        <v>6776</v>
      </c>
    </row>
    <row r="2106">
      <c t="s" r="A2106">
        <v>6777</v>
      </c>
    </row>
    <row r="2107">
      <c t="s" r="A2107">
        <v>6778</v>
      </c>
    </row>
    <row r="2108">
      <c t="s" r="A2108">
        <v>6779</v>
      </c>
    </row>
    <row r="2109">
      <c t="s" r="A2109">
        <v>6780</v>
      </c>
    </row>
    <row r="2110">
      <c t="s" r="A2110">
        <v>6781</v>
      </c>
    </row>
    <row r="2111">
      <c t="s" r="A2111">
        <v>6782</v>
      </c>
    </row>
    <row r="2112">
      <c t="s" r="A2112">
        <v>6783</v>
      </c>
    </row>
    <row r="2113">
      <c t="s" r="A2113">
        <v>6784</v>
      </c>
    </row>
    <row r="2114">
      <c t="s" r="A2114">
        <v>6785</v>
      </c>
    </row>
    <row r="2115">
      <c t="s" r="A2115">
        <v>6786</v>
      </c>
    </row>
    <row r="2116">
      <c t="s" r="A2116">
        <v>6787</v>
      </c>
    </row>
    <row r="2117">
      <c t="s" r="A2117">
        <v>6788</v>
      </c>
    </row>
    <row r="2118">
      <c t="s" r="A2118">
        <v>6789</v>
      </c>
    </row>
    <row r="2119">
      <c t="s" r="A2119">
        <v>6790</v>
      </c>
    </row>
    <row r="2120">
      <c t="s" r="A2120">
        <v>6791</v>
      </c>
    </row>
    <row r="2121">
      <c t="s" r="A2121">
        <v>6792</v>
      </c>
    </row>
    <row r="2122">
      <c t="s" r="A2122">
        <v>6793</v>
      </c>
    </row>
    <row r="2123">
      <c t="s" r="A2123">
        <v>6794</v>
      </c>
    </row>
    <row r="2124">
      <c t="s" r="A2124">
        <v>6795</v>
      </c>
    </row>
    <row r="2125">
      <c t="s" r="A2125">
        <v>6796</v>
      </c>
    </row>
    <row r="2126">
      <c t="s" r="A2126">
        <v>6797</v>
      </c>
    </row>
    <row r="2127">
      <c t="s" r="A2127">
        <v>6798</v>
      </c>
    </row>
    <row r="2128">
      <c t="s" r="A2128">
        <v>6799</v>
      </c>
    </row>
    <row r="2129">
      <c t="s" r="A2129">
        <v>6800</v>
      </c>
    </row>
    <row r="2130">
      <c t="s" r="A2130">
        <v>6801</v>
      </c>
    </row>
    <row r="2131">
      <c t="s" r="A2131">
        <v>6802</v>
      </c>
    </row>
    <row r="2132">
      <c t="s" r="A2132">
        <v>6803</v>
      </c>
    </row>
    <row r="2133">
      <c t="s" r="A2133">
        <v>6804</v>
      </c>
    </row>
    <row r="2134">
      <c t="s" r="A2134">
        <v>6805</v>
      </c>
    </row>
    <row r="2135">
      <c t="s" r="A2135">
        <v>6806</v>
      </c>
    </row>
    <row r="2136">
      <c t="s" r="A2136">
        <v>6807</v>
      </c>
    </row>
    <row r="2137">
      <c t="s" r="A2137">
        <v>6808</v>
      </c>
    </row>
    <row r="2138">
      <c t="s" r="A2138">
        <v>6809</v>
      </c>
    </row>
    <row r="2139">
      <c t="s" r="A2139">
        <v>6810</v>
      </c>
    </row>
    <row r="2140">
      <c t="s" r="A2140">
        <v>6811</v>
      </c>
    </row>
    <row r="2141">
      <c t="s" r="A2141">
        <v>6812</v>
      </c>
    </row>
    <row r="2142">
      <c t="s" r="A2142">
        <v>6813</v>
      </c>
    </row>
    <row r="2143">
      <c t="s" r="A2143">
        <v>6814</v>
      </c>
    </row>
    <row r="2144">
      <c t="s" r="A2144">
        <v>6815</v>
      </c>
    </row>
    <row r="2145">
      <c t="s" r="A2145">
        <v>6816</v>
      </c>
    </row>
    <row r="2146">
      <c t="s" r="A2146">
        <v>6817</v>
      </c>
    </row>
    <row r="2147">
      <c t="s" r="A2147">
        <v>6818</v>
      </c>
    </row>
    <row r="2148">
      <c t="s" r="A2148">
        <v>6819</v>
      </c>
    </row>
    <row r="2149">
      <c t="s" r="A2149">
        <v>6820</v>
      </c>
    </row>
    <row r="2150">
      <c t="s" r="A2150">
        <v>6821</v>
      </c>
    </row>
    <row r="2151">
      <c t="s" r="A2151">
        <v>6822</v>
      </c>
    </row>
    <row r="2152">
      <c t="s" r="A2152">
        <v>6823</v>
      </c>
    </row>
    <row r="2153">
      <c t="s" r="A2153">
        <v>6824</v>
      </c>
    </row>
    <row r="2154">
      <c t="s" r="A2154">
        <v>6825</v>
      </c>
    </row>
    <row r="2155">
      <c t="s" r="A2155">
        <v>6826</v>
      </c>
    </row>
    <row r="2156">
      <c t="s" r="A2156">
        <v>6827</v>
      </c>
    </row>
    <row r="2157">
      <c t="s" r="A2157">
        <v>6828</v>
      </c>
    </row>
    <row r="2158">
      <c t="s" r="A2158">
        <v>6829</v>
      </c>
    </row>
    <row r="2159">
      <c t="s" r="A2159">
        <v>6830</v>
      </c>
    </row>
    <row r="2160">
      <c t="s" r="A2160">
        <v>6831</v>
      </c>
    </row>
    <row r="2161">
      <c t="s" r="A2161">
        <v>6832</v>
      </c>
    </row>
    <row r="2162">
      <c t="s" r="A2162">
        <v>6833</v>
      </c>
    </row>
    <row r="2163">
      <c t="s" r="A2163">
        <v>6834</v>
      </c>
    </row>
    <row r="2164">
      <c t="s" r="A2164">
        <v>6835</v>
      </c>
    </row>
    <row r="2165">
      <c t="s" r="A2165">
        <v>6836</v>
      </c>
    </row>
    <row r="2166">
      <c t="s" r="A2166">
        <v>6837</v>
      </c>
    </row>
    <row r="2167">
      <c t="s" r="A2167">
        <v>6838</v>
      </c>
    </row>
    <row r="2168">
      <c t="s" r="A2168">
        <v>6839</v>
      </c>
    </row>
    <row r="2169">
      <c t="s" r="A2169">
        <v>6840</v>
      </c>
    </row>
    <row r="2170">
      <c t="s" r="A2170">
        <v>6841</v>
      </c>
    </row>
    <row r="2171">
      <c t="s" r="A2171">
        <v>6842</v>
      </c>
    </row>
    <row r="2172">
      <c t="s" r="A2172">
        <v>6843</v>
      </c>
    </row>
    <row r="2173">
      <c t="s" r="A2173">
        <v>6844</v>
      </c>
    </row>
    <row r="2174">
      <c t="s" r="A2174">
        <v>6845</v>
      </c>
    </row>
    <row r="2175">
      <c t="s" r="A2175">
        <v>6846</v>
      </c>
    </row>
    <row r="2176">
      <c t="s" r="A2176">
        <v>6847</v>
      </c>
    </row>
    <row r="2177">
      <c t="s" r="A2177">
        <v>6848</v>
      </c>
    </row>
    <row r="2178">
      <c t="s" r="A2178">
        <v>6849</v>
      </c>
    </row>
    <row r="2179">
      <c t="s" r="A2179">
        <v>6850</v>
      </c>
    </row>
    <row r="2180">
      <c t="s" r="A2180">
        <v>6851</v>
      </c>
    </row>
    <row r="2181">
      <c t="s" r="A2181">
        <v>6852</v>
      </c>
    </row>
    <row r="2182">
      <c t="s" r="A2182">
        <v>6853</v>
      </c>
    </row>
    <row r="2183">
      <c t="s" r="A2183">
        <v>6854</v>
      </c>
    </row>
    <row r="2184">
      <c t="s" r="A2184">
        <v>6855</v>
      </c>
    </row>
    <row r="2185">
      <c t="s" r="A2185">
        <v>6856</v>
      </c>
    </row>
    <row r="2186">
      <c t="s" r="A2186">
        <v>6857</v>
      </c>
    </row>
    <row r="2187">
      <c t="s" r="A2187">
        <v>6858</v>
      </c>
    </row>
    <row r="2188">
      <c t="s" r="A2188">
        <v>6859</v>
      </c>
    </row>
    <row r="2189">
      <c t="s" r="A2189">
        <v>6860</v>
      </c>
    </row>
    <row r="2190">
      <c t="s" r="A2190">
        <v>6861</v>
      </c>
    </row>
    <row r="2191">
      <c t="s" r="A2191">
        <v>6862</v>
      </c>
    </row>
    <row r="2192">
      <c t="s" r="A2192">
        <v>6863</v>
      </c>
    </row>
    <row r="2193">
      <c t="s" r="A2193">
        <v>6864</v>
      </c>
    </row>
    <row r="2194">
      <c t="s" r="A2194">
        <v>6865</v>
      </c>
    </row>
    <row r="2195">
      <c t="s" r="A2195">
        <v>6866</v>
      </c>
    </row>
    <row r="2196">
      <c t="s" r="A2196">
        <v>6867</v>
      </c>
    </row>
    <row r="2197">
      <c t="s" r="A2197">
        <v>6868</v>
      </c>
    </row>
    <row r="2198">
      <c t="s" r="A2198">
        <v>6869</v>
      </c>
    </row>
    <row r="2199">
      <c t="s" r="A2199">
        <v>6870</v>
      </c>
    </row>
    <row r="2200">
      <c t="s" r="A2200">
        <v>6871</v>
      </c>
    </row>
    <row r="2201">
      <c t="s" r="A2201">
        <v>6872</v>
      </c>
    </row>
    <row r="2202">
      <c t="s" r="A2202">
        <v>6873</v>
      </c>
    </row>
    <row r="2203">
      <c t="s" r="A2203">
        <v>6874</v>
      </c>
    </row>
    <row r="2204">
      <c t="s" r="A2204">
        <v>6875</v>
      </c>
    </row>
    <row r="2205">
      <c t="s" r="A2205">
        <v>6876</v>
      </c>
    </row>
    <row r="2206">
      <c t="s" r="A2206">
        <v>6877</v>
      </c>
    </row>
    <row r="2207">
      <c t="s" r="A2207">
        <v>6878</v>
      </c>
    </row>
    <row r="2208">
      <c t="s" r="A2208">
        <v>6879</v>
      </c>
    </row>
    <row r="2209">
      <c t="s" r="A2209">
        <v>6880</v>
      </c>
    </row>
    <row r="2210">
      <c t="s" r="A2210">
        <v>6881</v>
      </c>
    </row>
    <row r="2211">
      <c t="s" r="A2211">
        <v>6882</v>
      </c>
    </row>
    <row r="2212">
      <c t="s" r="A2212">
        <v>6883</v>
      </c>
    </row>
    <row r="2213">
      <c t="s" r="A2213">
        <v>6884</v>
      </c>
    </row>
    <row r="2214">
      <c t="s" r="A2214">
        <v>6885</v>
      </c>
    </row>
    <row r="2215">
      <c t="s" r="A2215">
        <v>6886</v>
      </c>
    </row>
    <row r="2216">
      <c t="s" r="A2216">
        <v>6887</v>
      </c>
    </row>
    <row r="2217">
      <c t="s" r="A2217">
        <v>6888</v>
      </c>
    </row>
    <row r="2218">
      <c t="s" r="A2218">
        <v>6889</v>
      </c>
    </row>
    <row r="2219">
      <c t="s" r="A2219">
        <v>6890</v>
      </c>
    </row>
    <row r="2220">
      <c t="s" r="A2220">
        <v>6891</v>
      </c>
    </row>
    <row r="2221">
      <c t="s" r="A2221">
        <v>6892</v>
      </c>
    </row>
    <row r="2222">
      <c t="s" r="A2222">
        <v>6893</v>
      </c>
    </row>
    <row r="2223">
      <c t="s" r="A2223">
        <v>6894</v>
      </c>
    </row>
    <row r="2224">
      <c t="s" r="A2224">
        <v>6895</v>
      </c>
    </row>
    <row r="2225">
      <c t="s" r="A2225">
        <v>6896</v>
      </c>
    </row>
    <row r="2226">
      <c t="s" r="A2226">
        <v>6897</v>
      </c>
    </row>
    <row r="2227">
      <c t="s" r="A2227">
        <v>6898</v>
      </c>
    </row>
    <row r="2228">
      <c t="s" r="A2228">
        <v>6899</v>
      </c>
    </row>
    <row r="2229">
      <c t="s" r="A2229">
        <v>6900</v>
      </c>
    </row>
    <row r="2230">
      <c t="s" r="A2230">
        <v>6901</v>
      </c>
    </row>
    <row r="2231">
      <c t="s" r="A2231">
        <v>6902</v>
      </c>
    </row>
    <row r="2232">
      <c t="s" r="A2232">
        <v>6903</v>
      </c>
    </row>
    <row r="2233">
      <c t="s" r="A2233">
        <v>6904</v>
      </c>
    </row>
    <row r="2234">
      <c t="s" r="A2234">
        <v>6905</v>
      </c>
    </row>
    <row r="2235">
      <c t="s" r="A2235">
        <v>6906</v>
      </c>
    </row>
    <row r="2236">
      <c t="s" r="A2236">
        <v>6907</v>
      </c>
    </row>
    <row r="2237">
      <c t="s" r="A2237">
        <v>6908</v>
      </c>
    </row>
    <row r="2238">
      <c t="s" r="A2238">
        <v>6909</v>
      </c>
    </row>
    <row r="2239">
      <c t="s" r="A2239">
        <v>6910</v>
      </c>
    </row>
    <row r="2240">
      <c t="s" r="A2240">
        <v>6911</v>
      </c>
    </row>
    <row r="2241">
      <c t="s" r="A2241">
        <v>6912</v>
      </c>
    </row>
    <row r="2242">
      <c t="s" r="A2242">
        <v>6913</v>
      </c>
    </row>
    <row r="2243">
      <c t="s" r="A2243">
        <v>6914</v>
      </c>
    </row>
    <row r="2244">
      <c t="s" r="A2244">
        <v>6915</v>
      </c>
    </row>
    <row r="2245">
      <c t="s" r="A2245">
        <v>6916</v>
      </c>
    </row>
    <row r="2246">
      <c t="s" r="A2246">
        <v>6917</v>
      </c>
    </row>
    <row r="2247">
      <c t="s" r="A2247">
        <v>6918</v>
      </c>
    </row>
    <row r="2248">
      <c t="s" r="A2248">
        <v>6919</v>
      </c>
    </row>
    <row r="2249">
      <c t="s" r="A2249">
        <v>6920</v>
      </c>
    </row>
    <row r="2250">
      <c t="s" r="A2250">
        <v>6921</v>
      </c>
    </row>
    <row r="2251">
      <c t="s" r="A2251">
        <v>6922</v>
      </c>
    </row>
    <row r="2252">
      <c t="s" r="A2252">
        <v>6923</v>
      </c>
    </row>
    <row r="2253">
      <c t="s" r="A2253">
        <v>6924</v>
      </c>
    </row>
    <row r="2254">
      <c t="s" r="A2254">
        <v>6925</v>
      </c>
    </row>
    <row r="2255">
      <c t="s" r="A2255">
        <v>6926</v>
      </c>
    </row>
    <row r="2256">
      <c t="s" r="A2256">
        <v>6927</v>
      </c>
    </row>
    <row r="2257">
      <c t="s" r="A2257">
        <v>6928</v>
      </c>
    </row>
    <row r="2258">
      <c t="s" r="A2258">
        <v>6929</v>
      </c>
    </row>
    <row r="2259">
      <c t="s" r="A2259">
        <v>6930</v>
      </c>
    </row>
    <row r="2260">
      <c t="s" r="A2260">
        <v>6931</v>
      </c>
    </row>
    <row r="2261">
      <c t="s" r="A2261">
        <v>6932</v>
      </c>
    </row>
    <row r="2262">
      <c t="s" r="A2262">
        <v>6933</v>
      </c>
    </row>
    <row r="2263">
      <c t="s" r="A2263">
        <v>6934</v>
      </c>
    </row>
    <row r="2264">
      <c t="s" r="A2264">
        <v>6935</v>
      </c>
    </row>
    <row r="2265">
      <c t="s" r="A2265">
        <v>6936</v>
      </c>
    </row>
    <row r="2266">
      <c t="s" r="A2266">
        <v>6937</v>
      </c>
    </row>
    <row r="2267">
      <c t="s" r="A2267">
        <v>6938</v>
      </c>
    </row>
    <row r="2268">
      <c t="s" r="A2268">
        <v>6939</v>
      </c>
    </row>
    <row r="2269">
      <c t="s" r="A2269">
        <v>6940</v>
      </c>
    </row>
    <row r="2270">
      <c t="s" r="A2270">
        <v>6941</v>
      </c>
    </row>
    <row r="2271">
      <c t="s" r="A2271">
        <v>6942</v>
      </c>
    </row>
    <row r="2272">
      <c t="s" r="A2272">
        <v>6943</v>
      </c>
    </row>
    <row r="2273">
      <c t="s" r="A2273">
        <v>6944</v>
      </c>
    </row>
    <row r="2274">
      <c t="s" r="A2274">
        <v>6945</v>
      </c>
    </row>
    <row r="2275">
      <c t="s" r="A2275">
        <v>6946</v>
      </c>
    </row>
    <row r="2276">
      <c t="s" r="A2276">
        <v>6947</v>
      </c>
    </row>
    <row r="2277">
      <c t="s" r="A2277">
        <v>6948</v>
      </c>
    </row>
    <row r="2278">
      <c t="s" r="A2278">
        <v>6949</v>
      </c>
    </row>
    <row r="2279">
      <c t="s" r="A2279">
        <v>6950</v>
      </c>
    </row>
    <row r="2280">
      <c t="s" r="A2280">
        <v>6951</v>
      </c>
    </row>
    <row r="2281">
      <c t="s" r="A2281">
        <v>6952</v>
      </c>
    </row>
    <row r="2282">
      <c t="s" r="A2282">
        <v>6953</v>
      </c>
    </row>
    <row r="2283">
      <c t="s" r="A2283">
        <v>6954</v>
      </c>
    </row>
    <row r="2284">
      <c t="s" r="A2284">
        <v>6955</v>
      </c>
    </row>
    <row r="2285">
      <c t="s" r="A2285">
        <v>6956</v>
      </c>
    </row>
    <row r="2286">
      <c t="s" r="A2286">
        <v>6957</v>
      </c>
    </row>
    <row r="2287">
      <c t="s" r="A2287">
        <v>6958</v>
      </c>
    </row>
    <row r="2288">
      <c t="s" r="A2288">
        <v>6959</v>
      </c>
    </row>
    <row r="2289">
      <c t="s" r="A2289">
        <v>6960</v>
      </c>
    </row>
    <row r="2290">
      <c t="s" r="A2290">
        <v>6961</v>
      </c>
    </row>
    <row r="2291">
      <c t="s" r="A2291">
        <v>6962</v>
      </c>
    </row>
    <row r="2292">
      <c t="s" r="A2292">
        <v>6963</v>
      </c>
    </row>
    <row r="2293">
      <c t="s" r="A2293">
        <v>6964</v>
      </c>
    </row>
    <row r="2294">
      <c t="s" r="A2294">
        <v>6965</v>
      </c>
    </row>
    <row r="2295">
      <c t="s" r="A2295">
        <v>6966</v>
      </c>
    </row>
    <row r="2296">
      <c t="s" r="A2296">
        <v>6967</v>
      </c>
    </row>
    <row r="2297">
      <c t="s" r="A2297">
        <v>6968</v>
      </c>
    </row>
    <row r="2298">
      <c t="s" r="A2298">
        <v>6969</v>
      </c>
    </row>
    <row r="2299">
      <c t="s" r="A2299">
        <v>6970</v>
      </c>
    </row>
    <row r="2300">
      <c t="s" r="A2300">
        <v>6971</v>
      </c>
    </row>
    <row r="2301">
      <c t="s" r="A2301">
        <v>6972</v>
      </c>
    </row>
    <row r="2302">
      <c t="s" r="A2302">
        <v>6973</v>
      </c>
    </row>
    <row r="2303">
      <c t="s" r="A2303">
        <v>6974</v>
      </c>
    </row>
    <row r="2304">
      <c t="s" r="A2304">
        <v>6975</v>
      </c>
    </row>
    <row r="2305">
      <c t="s" r="A2305">
        <v>6976</v>
      </c>
    </row>
    <row r="2306">
      <c t="s" r="A2306">
        <v>6977</v>
      </c>
    </row>
    <row r="2307">
      <c t="s" r="A2307">
        <v>6978</v>
      </c>
    </row>
    <row r="2308">
      <c t="s" r="A2308">
        <v>6979</v>
      </c>
    </row>
    <row r="2309">
      <c t="s" r="A2309">
        <v>6980</v>
      </c>
    </row>
    <row r="2310">
      <c t="s" r="A2310">
        <v>6981</v>
      </c>
    </row>
    <row r="2311">
      <c t="s" r="A2311">
        <v>6982</v>
      </c>
    </row>
    <row r="2312">
      <c t="s" r="A2312">
        <v>6983</v>
      </c>
    </row>
    <row r="2313">
      <c t="s" r="A2313">
        <v>6984</v>
      </c>
    </row>
    <row r="2314">
      <c t="s" r="A2314">
        <v>6985</v>
      </c>
    </row>
    <row r="2315">
      <c t="s" r="A2315">
        <v>6986</v>
      </c>
    </row>
    <row r="2316">
      <c t="s" r="A2316">
        <v>6987</v>
      </c>
    </row>
    <row r="2317">
      <c t="s" r="A2317">
        <v>6988</v>
      </c>
    </row>
    <row r="2318">
      <c t="s" r="A2318">
        <v>6989</v>
      </c>
    </row>
    <row r="2319">
      <c t="s" r="A2319">
        <v>6990</v>
      </c>
    </row>
    <row r="2320">
      <c t="s" r="A2320">
        <v>6991</v>
      </c>
    </row>
    <row r="2321">
      <c t="s" r="A2321">
        <v>6992</v>
      </c>
    </row>
    <row r="2322">
      <c t="s" r="A2322">
        <v>6993</v>
      </c>
    </row>
    <row r="2323">
      <c t="s" r="A2323">
        <v>6994</v>
      </c>
    </row>
    <row r="2324">
      <c t="s" r="A2324">
        <v>6995</v>
      </c>
    </row>
    <row r="2325">
      <c t="s" r="A2325">
        <v>6996</v>
      </c>
    </row>
    <row r="2326">
      <c t="s" r="A2326">
        <v>6997</v>
      </c>
    </row>
    <row r="2327">
      <c t="s" r="A2327">
        <v>6998</v>
      </c>
    </row>
    <row r="2328">
      <c t="s" r="A2328">
        <v>6999</v>
      </c>
    </row>
    <row r="2329">
      <c t="s" r="A2329">
        <v>7000</v>
      </c>
    </row>
    <row r="2330">
      <c t="s" r="A2330">
        <v>7001</v>
      </c>
    </row>
    <row r="2331">
      <c t="s" r="A2331">
        <v>7002</v>
      </c>
    </row>
    <row r="2332">
      <c t="s" r="A2332">
        <v>7003</v>
      </c>
    </row>
    <row r="2333">
      <c t="s" r="A2333">
        <v>7004</v>
      </c>
    </row>
    <row r="2334">
      <c t="s" r="A2334">
        <v>7005</v>
      </c>
    </row>
    <row r="2335">
      <c t="s" r="A2335">
        <v>7006</v>
      </c>
    </row>
    <row r="2336">
      <c t="s" r="A2336">
        <v>7007</v>
      </c>
    </row>
    <row r="2337">
      <c t="s" r="A2337">
        <v>7008</v>
      </c>
    </row>
    <row r="2338">
      <c t="s" r="A2338">
        <v>7009</v>
      </c>
    </row>
    <row r="2339">
      <c t="s" r="A2339">
        <v>7010</v>
      </c>
    </row>
    <row r="2340">
      <c t="s" r="A2340">
        <v>7011</v>
      </c>
    </row>
    <row r="2341">
      <c t="s" r="A2341">
        <v>7012</v>
      </c>
    </row>
    <row r="2342">
      <c t="s" r="A2342">
        <v>7013</v>
      </c>
    </row>
    <row r="2343">
      <c t="s" r="A2343">
        <v>7014</v>
      </c>
    </row>
    <row r="2344">
      <c t="s" r="A2344">
        <v>7015</v>
      </c>
    </row>
    <row r="2345">
      <c t="s" r="A2345">
        <v>7016</v>
      </c>
    </row>
    <row r="2346">
      <c t="s" r="A2346">
        <v>7017</v>
      </c>
    </row>
    <row r="2347">
      <c t="s" r="A2347">
        <v>7018</v>
      </c>
    </row>
    <row r="2348">
      <c t="s" r="A2348">
        <v>7019</v>
      </c>
    </row>
    <row r="2349">
      <c t="s" r="A2349">
        <v>7020</v>
      </c>
    </row>
    <row r="2350">
      <c t="s" r="A2350">
        <v>7021</v>
      </c>
    </row>
    <row r="2351">
      <c t="s" r="A2351">
        <v>7022</v>
      </c>
    </row>
    <row r="2352">
      <c t="s" r="A2352">
        <v>7023</v>
      </c>
    </row>
    <row r="2353">
      <c t="s" r="A2353">
        <v>7024</v>
      </c>
    </row>
    <row r="2354">
      <c t="s" r="A2354">
        <v>7025</v>
      </c>
    </row>
    <row r="2355">
      <c t="s" r="A2355">
        <v>7026</v>
      </c>
    </row>
    <row r="2356">
      <c t="s" r="A2356">
        <v>7027</v>
      </c>
    </row>
    <row r="2357">
      <c t="s" r="A2357">
        <v>7028</v>
      </c>
    </row>
    <row r="2358">
      <c t="s" r="A2358">
        <v>7029</v>
      </c>
    </row>
    <row r="2359">
      <c t="s" r="A2359">
        <v>7030</v>
      </c>
    </row>
    <row r="2360">
      <c t="s" r="A2360">
        <v>7031</v>
      </c>
    </row>
    <row r="2361">
      <c t="s" r="A2361">
        <v>7032</v>
      </c>
    </row>
    <row r="2362">
      <c t="s" r="A2362">
        <v>7033</v>
      </c>
    </row>
    <row r="2363">
      <c t="s" r="A2363">
        <v>7034</v>
      </c>
    </row>
    <row r="2364">
      <c t="s" r="A2364">
        <v>7035</v>
      </c>
    </row>
    <row r="2365">
      <c t="s" r="A2365">
        <v>7036</v>
      </c>
    </row>
    <row r="2366">
      <c t="s" r="A2366">
        <v>7037</v>
      </c>
    </row>
    <row r="2367">
      <c t="s" r="A2367">
        <v>7038</v>
      </c>
    </row>
    <row r="2368">
      <c t="s" r="A2368">
        <v>7039</v>
      </c>
    </row>
    <row r="2369">
      <c t="s" r="A2369">
        <v>7040</v>
      </c>
    </row>
    <row r="2370">
      <c t="s" r="A2370">
        <v>7041</v>
      </c>
    </row>
    <row r="2371">
      <c t="s" r="A2371">
        <v>7042</v>
      </c>
    </row>
    <row r="2372">
      <c t="s" r="A2372">
        <v>7043</v>
      </c>
    </row>
    <row r="2373">
      <c t="s" r="A2373">
        <v>7044</v>
      </c>
    </row>
    <row r="2374">
      <c t="s" r="A2374">
        <v>7045</v>
      </c>
    </row>
    <row r="2375">
      <c t="s" r="A2375">
        <v>7046</v>
      </c>
    </row>
    <row r="2376">
      <c t="s" r="A2376">
        <v>7047</v>
      </c>
    </row>
    <row r="2377">
      <c t="s" r="A2377">
        <v>7048</v>
      </c>
    </row>
    <row r="2378">
      <c t="s" r="A2378">
        <v>7049</v>
      </c>
    </row>
    <row r="2379">
      <c t="s" r="A2379">
        <v>7050</v>
      </c>
    </row>
    <row r="2380">
      <c t="s" r="A2380">
        <v>7051</v>
      </c>
    </row>
    <row r="2381">
      <c t="s" r="A2381">
        <v>7052</v>
      </c>
    </row>
    <row r="2382">
      <c t="s" r="A2382">
        <v>7053</v>
      </c>
    </row>
    <row r="2383">
      <c t="s" r="A2383">
        <v>7054</v>
      </c>
    </row>
    <row r="2384">
      <c t="s" r="A2384">
        <v>7055</v>
      </c>
    </row>
    <row r="2385">
      <c t="s" r="A2385">
        <v>7056</v>
      </c>
    </row>
    <row r="2386">
      <c t="s" r="A2386">
        <v>7057</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0.71"/>
    <col min="2" customWidth="1" max="2" width="33.14"/>
    <col min="3" customWidth="1" max="3" width="25.43"/>
    <col min="4" customWidth="1" max="4" width="30.43"/>
  </cols>
  <sheetData>
    <row r="2">
      <c t="s" r="A2">
        <v>7058</v>
      </c>
      <c t="s" r="B2">
        <v>7059</v>
      </c>
      <c t="s" r="C2">
        <v>7060</v>
      </c>
      <c t="s" r="D2">
        <v>7061</v>
      </c>
    </row>
    <row r="3">
      <c t="s" r="A3">
        <v>7062</v>
      </c>
      <c t="s" r="B3">
        <v>7063</v>
      </c>
      <c t="s" r="C3">
        <v>7064</v>
      </c>
      <c t="s" r="D3">
        <v>7065</v>
      </c>
    </row>
    <row r="4">
      <c t="s" r="A4">
        <v>7066</v>
      </c>
      <c t="s" r="B4">
        <v>7067</v>
      </c>
      <c t="s" r="C4">
        <v>7068</v>
      </c>
      <c t="s" r="D4">
        <v>7069</v>
      </c>
    </row>
    <row r="5">
      <c t="s" r="A5">
        <v>7070</v>
      </c>
      <c t="s" r="B5">
        <v>7071</v>
      </c>
      <c t="s" r="C5">
        <v>7072</v>
      </c>
    </row>
    <row r="6">
      <c t="s" r="A6">
        <v>7073</v>
      </c>
      <c t="s" r="B6">
        <v>7074</v>
      </c>
      <c t="s" r="C6">
        <v>7075</v>
      </c>
    </row>
    <row r="7">
      <c t="s" r="A7">
        <v>7076</v>
      </c>
      <c t="s" r="B7">
        <v>7077</v>
      </c>
      <c t="s" r="C7">
        <v>7078</v>
      </c>
    </row>
    <row r="8">
      <c t="s" r="A8">
        <v>7079</v>
      </c>
      <c t="s" r="B8">
        <v>7080</v>
      </c>
      <c t="s" r="C8">
        <v>7081</v>
      </c>
    </row>
    <row r="9">
      <c t="s" r="A9">
        <v>7082</v>
      </c>
      <c t="s" r="B9">
        <v>7083</v>
      </c>
      <c t="s" r="C9">
        <v>7084</v>
      </c>
    </row>
    <row r="10">
      <c t="s" r="A10">
        <v>7085</v>
      </c>
      <c t="s" r="B10">
        <v>7086</v>
      </c>
      <c t="s" r="C10">
        <v>7087</v>
      </c>
    </row>
    <row r="11">
      <c t="s" r="A11">
        <v>7088</v>
      </c>
      <c t="s" r="B11">
        <v>7089</v>
      </c>
      <c t="s" r="C11">
        <v>7090</v>
      </c>
    </row>
    <row r="12">
      <c t="s" r="A12">
        <v>7091</v>
      </c>
      <c t="s" r="B12">
        <v>7092</v>
      </c>
      <c t="s" r="C12">
        <v>7093</v>
      </c>
    </row>
    <row r="13">
      <c t="s" r="A13">
        <v>7094</v>
      </c>
      <c t="s" r="B13">
        <v>7095</v>
      </c>
      <c t="s" r="C13">
        <v>7096</v>
      </c>
    </row>
    <row r="14">
      <c t="s" r="A14">
        <v>7097</v>
      </c>
      <c t="s" r="B14">
        <v>7098</v>
      </c>
      <c t="s" r="C14">
        <v>7099</v>
      </c>
    </row>
    <row r="15">
      <c t="s" r="A15">
        <v>7100</v>
      </c>
      <c t="s" r="B15">
        <v>7101</v>
      </c>
      <c t="s" r="C15">
        <v>7102</v>
      </c>
    </row>
    <row r="16">
      <c t="s" r="A16">
        <v>7103</v>
      </c>
      <c t="s" r="B16">
        <v>7104</v>
      </c>
      <c t="s" r="C16">
        <v>7105</v>
      </c>
    </row>
    <row r="17">
      <c t="s" r="A17">
        <v>7106</v>
      </c>
      <c t="s" r="B17">
        <v>7107</v>
      </c>
      <c t="s" r="C17">
        <v>7108</v>
      </c>
    </row>
    <row r="18">
      <c t="s" r="A18">
        <v>7109</v>
      </c>
      <c t="s" r="B18">
        <v>7110</v>
      </c>
      <c t="s" r="C18">
        <v>7111</v>
      </c>
    </row>
    <row r="19">
      <c t="s" r="A19">
        <v>7112</v>
      </c>
      <c t="s" r="B19">
        <v>7113</v>
      </c>
      <c t="s" r="C19">
        <v>7114</v>
      </c>
    </row>
    <row r="20">
      <c t="s" r="A20">
        <v>7115</v>
      </c>
      <c t="s" r="B20">
        <v>7116</v>
      </c>
      <c t="s" r="C20">
        <v>7117</v>
      </c>
    </row>
    <row r="21">
      <c t="s" r="A21">
        <v>7118</v>
      </c>
      <c t="s" r="B21">
        <v>7119</v>
      </c>
      <c t="s" r="C21">
        <v>7120</v>
      </c>
    </row>
    <row r="22">
      <c t="s" r="A22">
        <v>7121</v>
      </c>
      <c t="s" r="B22">
        <v>7122</v>
      </c>
      <c t="s" r="C22">
        <v>7123</v>
      </c>
    </row>
    <row r="23">
      <c t="s" r="A23">
        <v>7124</v>
      </c>
      <c t="s" r="B23">
        <v>7125</v>
      </c>
      <c t="s" r="C23">
        <v>7126</v>
      </c>
    </row>
    <row r="24">
      <c t="s" r="A24">
        <v>7127</v>
      </c>
      <c t="s" r="B24">
        <v>7128</v>
      </c>
      <c t="s" r="C24">
        <v>7129</v>
      </c>
    </row>
    <row r="25">
      <c t="s" r="A25">
        <v>7130</v>
      </c>
      <c t="s" r="B25">
        <v>7131</v>
      </c>
      <c t="s" r="C25">
        <v>7132</v>
      </c>
    </row>
    <row r="26">
      <c t="s" r="A26">
        <v>7133</v>
      </c>
      <c t="s" r="B26">
        <v>7134</v>
      </c>
      <c t="s" r="C26">
        <v>7135</v>
      </c>
    </row>
    <row r="27">
      <c t="s" r="A27">
        <v>7136</v>
      </c>
      <c t="s" r="B27">
        <v>7137</v>
      </c>
      <c t="s" r="C27">
        <v>7138</v>
      </c>
    </row>
    <row r="28">
      <c t="s" r="A28">
        <v>7139</v>
      </c>
      <c t="s" r="B28">
        <v>7140</v>
      </c>
      <c t="s" r="C28">
        <v>7141</v>
      </c>
    </row>
    <row r="29">
      <c t="s" r="A29">
        <v>7142</v>
      </c>
      <c t="s" r="B29">
        <v>7143</v>
      </c>
      <c t="s" r="C29">
        <v>7144</v>
      </c>
    </row>
    <row r="30">
      <c t="s" r="A30">
        <v>7145</v>
      </c>
      <c t="s" r="B30">
        <v>7146</v>
      </c>
      <c t="s" r="C30">
        <v>7147</v>
      </c>
    </row>
    <row r="31">
      <c t="s" r="A31">
        <v>7148</v>
      </c>
      <c t="s" r="B31">
        <v>7149</v>
      </c>
      <c t="s" r="C31">
        <v>7150</v>
      </c>
    </row>
    <row r="32">
      <c t="s" r="A32">
        <v>7151</v>
      </c>
      <c t="s" r="B32">
        <v>7152</v>
      </c>
      <c t="s" r="C32">
        <v>7153</v>
      </c>
    </row>
    <row r="33">
      <c t="s" r="A33">
        <v>7154</v>
      </c>
      <c t="s" r="B33">
        <v>7155</v>
      </c>
      <c t="s" r="C33">
        <v>7156</v>
      </c>
    </row>
    <row r="34">
      <c t="s" r="A34">
        <v>7157</v>
      </c>
      <c t="s" r="B34">
        <v>7158</v>
      </c>
      <c t="s" r="C34">
        <v>7159</v>
      </c>
    </row>
    <row r="35">
      <c t="s" r="A35">
        <v>7160</v>
      </c>
      <c t="s" r="B35">
        <v>7161</v>
      </c>
      <c t="s" r="C35">
        <v>7162</v>
      </c>
    </row>
    <row r="36">
      <c t="s" r="A36">
        <v>7163</v>
      </c>
      <c t="s" r="B36">
        <v>7164</v>
      </c>
      <c t="s" r="C36">
        <v>7165</v>
      </c>
    </row>
    <row r="37">
      <c t="s" r="A37">
        <v>7166</v>
      </c>
      <c t="s" r="B37">
        <v>7167</v>
      </c>
      <c t="s" r="C37">
        <v>7168</v>
      </c>
    </row>
    <row r="38">
      <c t="s" r="A38">
        <v>7169</v>
      </c>
      <c t="s" r="B38">
        <v>7170</v>
      </c>
      <c t="s" r="C38">
        <v>7171</v>
      </c>
    </row>
    <row r="39">
      <c t="s" r="A39">
        <v>7172</v>
      </c>
      <c t="s" r="B39">
        <v>7173</v>
      </c>
      <c t="s" r="C39">
        <v>7174</v>
      </c>
    </row>
    <row r="40">
      <c t="s" r="A40">
        <v>7175</v>
      </c>
      <c t="s" r="B40">
        <v>7176</v>
      </c>
      <c t="s" r="C40">
        <v>7177</v>
      </c>
    </row>
    <row r="41">
      <c t="s" r="A41">
        <v>7178</v>
      </c>
      <c t="s" r="B41">
        <v>7179</v>
      </c>
      <c t="s" r="C41">
        <v>7180</v>
      </c>
    </row>
    <row r="42">
      <c t="s" r="A42">
        <v>7181</v>
      </c>
      <c t="s" r="B42">
        <v>7182</v>
      </c>
      <c t="s" r="C42">
        <v>7183</v>
      </c>
    </row>
    <row r="43">
      <c t="s" r="A43">
        <v>7184</v>
      </c>
      <c t="s" r="B43">
        <v>7185</v>
      </c>
      <c t="s" r="C43">
        <v>7186</v>
      </c>
    </row>
    <row r="44">
      <c t="s" r="A44">
        <v>7187</v>
      </c>
      <c t="s" r="B44">
        <v>7188</v>
      </c>
      <c t="s" r="C44">
        <v>7189</v>
      </c>
    </row>
    <row r="45">
      <c t="s" r="A45">
        <v>7190</v>
      </c>
      <c t="s" r="B45">
        <v>7191</v>
      </c>
      <c t="s" r="C45">
        <v>7192</v>
      </c>
    </row>
    <row r="46">
      <c t="s" r="A46">
        <v>7193</v>
      </c>
      <c t="s" r="B46">
        <v>7194</v>
      </c>
      <c t="s" r="C46">
        <v>7195</v>
      </c>
    </row>
    <row r="47">
      <c t="s" r="A47">
        <v>7196</v>
      </c>
      <c t="s" r="B47">
        <v>7197</v>
      </c>
      <c t="s" r="C47">
        <v>7198</v>
      </c>
    </row>
    <row r="48">
      <c t="s" r="A48">
        <v>7199</v>
      </c>
      <c t="s" r="B48">
        <v>7200</v>
      </c>
      <c t="s" r="C48">
        <v>7201</v>
      </c>
    </row>
    <row r="49">
      <c t="s" r="A49">
        <v>7202</v>
      </c>
      <c t="s" r="B49">
        <v>7203</v>
      </c>
      <c t="s" r="C49">
        <v>7204</v>
      </c>
    </row>
    <row r="50">
      <c t="s" r="A50">
        <v>7205</v>
      </c>
      <c t="s" r="B50">
        <v>7206</v>
      </c>
      <c t="s" r="C50">
        <v>7207</v>
      </c>
    </row>
    <row r="51">
      <c t="s" r="A51">
        <v>7208</v>
      </c>
      <c t="s" r="B51">
        <v>7209</v>
      </c>
      <c t="s" r="C51">
        <v>7210</v>
      </c>
    </row>
    <row r="52">
      <c t="s" r="A52">
        <v>7211</v>
      </c>
      <c t="s" r="B52">
        <v>7212</v>
      </c>
      <c t="s" r="C52">
        <v>7213</v>
      </c>
    </row>
    <row r="53">
      <c t="s" r="A53">
        <v>7214</v>
      </c>
      <c t="s" r="B53">
        <v>7215</v>
      </c>
      <c t="s" r="C53">
        <v>7216</v>
      </c>
    </row>
    <row r="54">
      <c t="s" r="A54">
        <v>7217</v>
      </c>
      <c t="s" r="B54">
        <v>7218</v>
      </c>
      <c t="s" r="C54">
        <v>7219</v>
      </c>
    </row>
    <row r="55">
      <c t="s" r="A55">
        <v>7220</v>
      </c>
      <c t="s" r="B55">
        <v>7221</v>
      </c>
      <c t="s" r="C55">
        <v>7222</v>
      </c>
    </row>
    <row r="56">
      <c t="s" r="A56">
        <v>7223</v>
      </c>
      <c t="s" r="B56">
        <v>7224</v>
      </c>
      <c t="s" r="C56">
        <v>7225</v>
      </c>
    </row>
    <row r="57">
      <c t="s" r="A57">
        <v>7226</v>
      </c>
      <c t="s" r="B57">
        <v>7227</v>
      </c>
      <c t="s" r="C57">
        <v>7228</v>
      </c>
    </row>
    <row r="58">
      <c t="s" r="A58">
        <v>7229</v>
      </c>
      <c t="s" r="B58">
        <v>7230</v>
      </c>
      <c t="s" r="C58">
        <v>7231</v>
      </c>
    </row>
    <row r="59">
      <c t="s" r="A59">
        <v>7232</v>
      </c>
      <c t="s" r="B59">
        <v>7233</v>
      </c>
      <c t="s" r="C59">
        <v>7234</v>
      </c>
    </row>
    <row r="60">
      <c t="s" r="A60">
        <v>7235</v>
      </c>
      <c t="s" r="B60">
        <v>7236</v>
      </c>
      <c t="s" r="C60">
        <v>7237</v>
      </c>
    </row>
  </sheetData>
</worksheet>
</file>