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work\git_room\C_Quiz\"/>
    </mc:Choice>
  </mc:AlternateContent>
  <xr:revisionPtr revIDLastSave="0" documentId="13_ncr:1_{9E64F2A2-3F6E-4BBC-A67C-F912ED2C2E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I29" i="1"/>
  <c r="K29" i="3" s="1"/>
  <c r="C3" i="3"/>
  <c r="D3" i="3"/>
  <c r="E3" i="3"/>
  <c r="H3" i="3"/>
  <c r="I3" i="3"/>
  <c r="J3" i="3"/>
  <c r="B4" i="3"/>
  <c r="C4" i="3"/>
  <c r="B3" i="3" s="1"/>
  <c r="B5" i="3"/>
  <c r="C5" i="3"/>
  <c r="D5" i="3"/>
  <c r="E5" i="3"/>
  <c r="H5" i="3"/>
  <c r="I5" i="3"/>
  <c r="J5" i="3"/>
  <c r="C6" i="3"/>
  <c r="D6" i="3"/>
  <c r="E6" i="3"/>
  <c r="H6" i="3"/>
  <c r="I6" i="3"/>
  <c r="J6" i="3"/>
  <c r="B7" i="3"/>
  <c r="C7" i="3"/>
  <c r="B6" i="3" s="1"/>
  <c r="D7" i="3"/>
  <c r="E7" i="3"/>
  <c r="B8" i="3"/>
  <c r="C8" i="3"/>
  <c r="D8" i="3"/>
  <c r="E8" i="3"/>
  <c r="H8" i="3"/>
  <c r="I8" i="3"/>
  <c r="J8" i="3"/>
  <c r="C9" i="3"/>
  <c r="D9" i="3"/>
  <c r="E9" i="3"/>
  <c r="H9" i="3"/>
  <c r="I9" i="3"/>
  <c r="J9" i="3"/>
  <c r="B10" i="3"/>
  <c r="C10" i="3"/>
  <c r="B9" i="3" s="1"/>
  <c r="D10" i="3"/>
  <c r="E10" i="3"/>
  <c r="B11" i="3"/>
  <c r="C11" i="3"/>
  <c r="D11" i="3"/>
  <c r="E11" i="3"/>
  <c r="H11" i="3"/>
  <c r="I11" i="3"/>
  <c r="J11" i="3"/>
  <c r="C12" i="3"/>
  <c r="D12" i="3"/>
  <c r="E12" i="3"/>
  <c r="H12" i="3"/>
  <c r="I12" i="3"/>
  <c r="J12" i="3"/>
  <c r="B13" i="3"/>
  <c r="C13" i="3"/>
  <c r="B12" i="3" s="1"/>
  <c r="D13" i="3"/>
  <c r="E13" i="3"/>
  <c r="B14" i="3"/>
  <c r="C14" i="3"/>
  <c r="D14" i="3"/>
  <c r="E14" i="3"/>
  <c r="H14" i="3"/>
  <c r="I14" i="3"/>
  <c r="J14" i="3"/>
  <c r="C15" i="3"/>
  <c r="D15" i="3"/>
  <c r="E15" i="3"/>
  <c r="H15" i="3"/>
  <c r="I15" i="3"/>
  <c r="J15" i="3"/>
  <c r="B16" i="3"/>
  <c r="C16" i="3"/>
  <c r="B15" i="3" s="1"/>
  <c r="D16" i="3"/>
  <c r="E16" i="3"/>
  <c r="B17" i="3"/>
  <c r="C17" i="3"/>
  <c r="D17" i="3"/>
  <c r="E17" i="3"/>
  <c r="H17" i="3"/>
  <c r="I17" i="3"/>
  <c r="J17" i="3"/>
  <c r="C18" i="3"/>
  <c r="D18" i="3"/>
  <c r="E18" i="3"/>
  <c r="H18" i="3"/>
  <c r="I18" i="3"/>
  <c r="J18" i="3"/>
  <c r="B19" i="3"/>
  <c r="C19" i="3"/>
  <c r="B18" i="3" s="1"/>
  <c r="D19" i="3"/>
  <c r="E19" i="3"/>
  <c r="B20" i="3"/>
  <c r="C20" i="3"/>
  <c r="D20" i="3"/>
  <c r="E20" i="3"/>
  <c r="H20" i="3"/>
  <c r="I20" i="3"/>
  <c r="J20" i="3"/>
  <c r="C21" i="3"/>
  <c r="D21" i="3"/>
  <c r="E21" i="3"/>
  <c r="H21" i="3"/>
  <c r="I21" i="3"/>
  <c r="J21" i="3"/>
  <c r="B22" i="3"/>
  <c r="C22" i="3"/>
  <c r="B21" i="3" s="1"/>
  <c r="D22" i="3"/>
  <c r="E22" i="3"/>
  <c r="B23" i="3"/>
  <c r="C23" i="3"/>
  <c r="D23" i="3"/>
  <c r="E23" i="3"/>
  <c r="H23" i="3"/>
  <c r="I23" i="3"/>
  <c r="J23" i="3"/>
  <c r="C24" i="3"/>
  <c r="D24" i="3"/>
  <c r="E24" i="3"/>
  <c r="H24" i="3"/>
  <c r="I24" i="3"/>
  <c r="J24" i="3"/>
  <c r="B25" i="3"/>
  <c r="C25" i="3"/>
  <c r="B24" i="3" s="1"/>
  <c r="D25" i="3"/>
  <c r="E25" i="3"/>
  <c r="B26" i="3"/>
  <c r="C26" i="3"/>
  <c r="D26" i="3"/>
  <c r="E26" i="3"/>
  <c r="H26" i="3"/>
  <c r="I26" i="3"/>
  <c r="J26" i="3"/>
  <c r="C27" i="3"/>
  <c r="D27" i="3"/>
  <c r="E27" i="3"/>
  <c r="H27" i="3"/>
  <c r="I27" i="3"/>
  <c r="J27" i="3"/>
  <c r="B28" i="3"/>
  <c r="C28" i="3"/>
  <c r="B27" i="3" s="1"/>
  <c r="D28" i="3"/>
  <c r="E28" i="3"/>
  <c r="B29" i="3"/>
  <c r="C29" i="3"/>
  <c r="D29" i="3"/>
  <c r="E29" i="3"/>
  <c r="H29" i="3"/>
  <c r="I29" i="3"/>
  <c r="J29" i="3"/>
  <c r="C30" i="3"/>
  <c r="D30" i="3"/>
  <c r="E30" i="3"/>
  <c r="H30" i="3"/>
  <c r="I30" i="3"/>
  <c r="J30" i="3"/>
  <c r="B31" i="3"/>
  <c r="C31" i="3"/>
  <c r="B30" i="3" s="1"/>
  <c r="D31" i="3"/>
  <c r="E31" i="3"/>
  <c r="B32" i="3"/>
  <c r="C32" i="3"/>
  <c r="D32" i="3"/>
  <c r="E32" i="3"/>
  <c r="H32" i="3"/>
  <c r="I32" i="3"/>
  <c r="J32" i="3"/>
  <c r="C33" i="3"/>
  <c r="D33" i="3"/>
  <c r="E33" i="3"/>
  <c r="H33" i="3"/>
  <c r="I33" i="3"/>
  <c r="J33" i="3"/>
  <c r="B34" i="3"/>
  <c r="C34" i="3"/>
  <c r="B33" i="3" s="1"/>
  <c r="D34" i="3"/>
  <c r="E34" i="3"/>
  <c r="B35" i="3"/>
  <c r="C35" i="3"/>
  <c r="D35" i="3"/>
  <c r="E35" i="3"/>
  <c r="H35" i="3"/>
  <c r="I35" i="3"/>
  <c r="J35" i="3"/>
  <c r="C36" i="3"/>
  <c r="D36" i="3"/>
  <c r="E36" i="3"/>
  <c r="H36" i="3"/>
  <c r="I36" i="3"/>
  <c r="J36" i="3"/>
  <c r="B37" i="3"/>
  <c r="C37" i="3"/>
  <c r="B36" i="3" s="1"/>
  <c r="D37" i="3"/>
  <c r="E37" i="3"/>
  <c r="B38" i="3"/>
  <c r="C38" i="3"/>
  <c r="D38" i="3"/>
  <c r="E38" i="3"/>
  <c r="H38" i="3"/>
  <c r="I38" i="3"/>
  <c r="J38" i="3"/>
  <c r="C39" i="3"/>
  <c r="D39" i="3"/>
  <c r="E39" i="3"/>
  <c r="H39" i="3"/>
  <c r="I39" i="3"/>
  <c r="J39" i="3"/>
  <c r="B40" i="3"/>
  <c r="C40" i="3"/>
  <c r="B39" i="3" s="1"/>
  <c r="D40" i="3"/>
  <c r="E40" i="3"/>
  <c r="B41" i="3"/>
  <c r="C41" i="3"/>
  <c r="D41" i="3"/>
  <c r="E41" i="3"/>
  <c r="H41" i="3"/>
  <c r="I41" i="3"/>
  <c r="J41" i="3"/>
  <c r="C42" i="3"/>
  <c r="D42" i="3"/>
  <c r="E42" i="3"/>
  <c r="H42" i="3"/>
  <c r="I42" i="3"/>
  <c r="J42" i="3"/>
  <c r="B43" i="3"/>
  <c r="C43" i="3"/>
  <c r="B42" i="3" s="1"/>
  <c r="D43" i="3"/>
  <c r="E43" i="3"/>
  <c r="B44" i="3"/>
  <c r="C44" i="3"/>
  <c r="D44" i="3"/>
  <c r="E44" i="3"/>
  <c r="H44" i="3"/>
  <c r="I44" i="3"/>
  <c r="J44" i="3"/>
  <c r="B45" i="3"/>
  <c r="C45" i="3"/>
  <c r="D45" i="3"/>
  <c r="E45" i="3"/>
  <c r="H45" i="3"/>
  <c r="I45" i="3"/>
  <c r="J45" i="3"/>
  <c r="I3" i="1"/>
  <c r="K3" i="3" s="1"/>
  <c r="I4" i="1"/>
  <c r="K4" i="3" s="1"/>
  <c r="B4" i="5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E18" i="8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E20" i="8"/>
  <c r="E21" i="8"/>
  <c r="E5" i="8"/>
  <c r="I2" i="1"/>
  <c r="K2" i="3" s="1"/>
  <c r="B2" i="5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C2" i="3"/>
  <c r="D2" i="3" s="1"/>
  <c r="A2" i="3"/>
  <c r="D4" i="3" l="1"/>
  <c r="E4" i="3"/>
  <c r="J40" i="3"/>
  <c r="J34" i="3"/>
  <c r="J31" i="3"/>
  <c r="J22" i="3"/>
  <c r="J16" i="3"/>
  <c r="J10" i="3"/>
  <c r="J4" i="3"/>
  <c r="I43" i="3"/>
  <c r="I34" i="3"/>
  <c r="I31" i="3"/>
  <c r="I28" i="3"/>
  <c r="I25" i="3"/>
  <c r="I22" i="3"/>
  <c r="I19" i="3"/>
  <c r="I16" i="3"/>
  <c r="I7" i="3"/>
  <c r="I4" i="3"/>
  <c r="J43" i="3"/>
  <c r="J37" i="3"/>
  <c r="J28" i="3"/>
  <c r="J25" i="3"/>
  <c r="J19" i="3"/>
  <c r="J13" i="3"/>
  <c r="J7" i="3"/>
  <c r="I40" i="3"/>
  <c r="I37" i="3"/>
  <c r="I13" i="3"/>
  <c r="I10" i="3"/>
  <c r="H43" i="3"/>
  <c r="H40" i="3"/>
  <c r="H37" i="3"/>
  <c r="H34" i="3"/>
  <c r="H31" i="3"/>
  <c r="A31" i="5" s="1"/>
  <c r="H28" i="3"/>
  <c r="A28" i="5" s="1"/>
  <c r="H25" i="3"/>
  <c r="H22" i="3"/>
  <c r="H19" i="3"/>
  <c r="H16" i="3"/>
  <c r="H13" i="3"/>
  <c r="H10" i="3"/>
  <c r="H7" i="3"/>
  <c r="H4" i="3"/>
  <c r="F13" i="8"/>
  <c r="F11" i="8"/>
  <c r="F10" i="8"/>
  <c r="F16" i="8"/>
  <c r="F15" i="8"/>
  <c r="F14" i="8"/>
  <c r="F12" i="8"/>
  <c r="F9" i="8"/>
  <c r="F21" i="8"/>
  <c r="F8" i="8"/>
  <c r="F20" i="8"/>
  <c r="F7" i="8"/>
  <c r="F19" i="8"/>
  <c r="F6" i="8"/>
  <c r="F18" i="8"/>
  <c r="F5" i="8"/>
  <c r="F17" i="8"/>
  <c r="A44" i="5"/>
  <c r="A35" i="5"/>
  <c r="I2" i="3"/>
  <c r="B2" i="3"/>
  <c r="J2" i="3"/>
  <c r="A32" i="5"/>
  <c r="E2" i="3"/>
  <c r="H2" i="3"/>
  <c r="A38" i="5" l="1"/>
  <c r="A40" i="5"/>
  <c r="A43" i="5"/>
  <c r="A36" i="5"/>
  <c r="A41" i="5"/>
  <c r="A37" i="5"/>
  <c r="A30" i="5"/>
  <c r="A34" i="5"/>
  <c r="A27" i="5"/>
  <c r="A39" i="5"/>
  <c r="A42" i="5"/>
  <c r="A29" i="5"/>
  <c r="A33" i="5"/>
  <c r="A25" i="5"/>
  <c r="A45" i="5"/>
  <c r="A26" i="5"/>
  <c r="A23" i="5"/>
  <c r="A9" i="5"/>
  <c r="A11" i="5"/>
  <c r="A15" i="5"/>
  <c r="A3" i="5"/>
  <c r="A12" i="5"/>
  <c r="A18" i="5"/>
  <c r="A13" i="5"/>
  <c r="A21" i="5"/>
  <c r="A10" i="5"/>
  <c r="A4" i="5"/>
  <c r="A17" i="5"/>
  <c r="A6" i="5"/>
  <c r="A8" i="5"/>
  <c r="A19" i="5"/>
  <c r="A14" i="5"/>
  <c r="A16" i="5"/>
  <c r="A20" i="5"/>
  <c r="A22" i="5"/>
  <c r="A5" i="5"/>
  <c r="A7" i="5"/>
  <c r="A24" i="5"/>
  <c r="A2" i="5"/>
</calcChain>
</file>

<file path=xl/sharedStrings.xml><?xml version="1.0" encoding="utf-8"?>
<sst xmlns="http://schemas.openxmlformats.org/spreadsheetml/2006/main" count="416" uniqueCount="179">
  <si>
    <t>指令</t>
    <phoneticPr fontId="1" type="noConversion"/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</si>
  <si>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</si>
  <si>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</si>
  <si>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</si>
  <si>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</si>
  <si>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</si>
  <si>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</si>
  <si>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</si>
  <si>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</si>
  <si>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</si>
  <si>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</si>
  <si>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</si>
  <si>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</si>
  <si>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</si>
  <si>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</si>
  <si>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</si>
  <si>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</si>
  <si>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</si>
  <si>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</si>
  <si>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</si>
  <si>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AT+ENTM</t>
  </si>
  <si>
    <t>a</t>
  </si>
  <si>
    <t>AT+VER</t>
  </si>
  <si>
    <t>"+OK"</t>
  </si>
  <si>
    <t>"+ok"</t>
    <phoneticPr fontId="1" type="noConversion"/>
  </si>
  <si>
    <t>+++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</si>
  <si>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</si>
  <si>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</si>
  <si>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</si>
  <si>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</si>
  <si>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</si>
  <si>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</si>
  <si>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</si>
  <si>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</si>
  <si>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</si>
  <si>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</si>
  <si>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</si>
  <si>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</si>
  <si>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</si>
  <si>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</si>
  <si>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</si>
  <si>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</si>
  <si>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</si>
  <si>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</si>
  <si>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</si>
  <si>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</si>
  <si>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</si>
  <si>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</si>
  <si>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</si>
  <si>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</si>
  <si>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</si>
  <si>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</si>
  <si>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</si>
  <si>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</si>
  <si>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</si>
  <si>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</si>
  <si>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</si>
  <si>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</si>
  <si>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</si>
  <si>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</si>
  <si>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</si>
  <si>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</si>
  <si>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</si>
  <si>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</si>
  <si>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</si>
  <si>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</si>
  <si>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</si>
  <si>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</si>
  <si>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false</t>
    <phoneticPr fontId="1" type="noConversion"/>
  </si>
  <si>
    <t>回显使能</t>
  </si>
  <si>
    <t>N号串口接口参数</t>
  </si>
  <si>
    <t>连接前是否清理串口缓存</t>
  </si>
  <si>
    <t>模块DNS获取方式</t>
  </si>
  <si>
    <t>模块获取到的WAN口IP（DHCP/STATIC）</t>
  </si>
  <si>
    <t>N号串口的最大连接数量</t>
  </si>
  <si>
    <t>MQTT网关功能状态</t>
  </si>
  <si>
    <t>MQTTsocket连接本地端口号</t>
  </si>
  <si>
    <t>MQTT连接验证开启状态</t>
  </si>
  <si>
    <t>MQTT客户端ID</t>
  </si>
  <si>
    <t>MQTT用户名</t>
  </si>
  <si>
    <t>MQTT用户密码</t>
  </si>
  <si>
    <t>MQTT主题发布自定义模式</t>
  </si>
  <si>
    <t>MQTT的预置发布主题信息</t>
  </si>
  <si>
    <t>MQTT的预置订阅主题信息</t>
  </si>
  <si>
    <t>MQTT网关功能的服务器IP地址，端口号</t>
  </si>
  <si>
    <t>设备重启</t>
    <phoneticPr fontId="1" type="noConversion"/>
  </si>
  <si>
    <t>退出AT</t>
    <phoneticPr fontId="1" type="noConversion"/>
  </si>
  <si>
    <t>版本</t>
    <phoneticPr fontId="1" type="noConversion"/>
  </si>
  <si>
    <t>=0</t>
    <phoneticPr fontId="1" type="noConversion"/>
  </si>
  <si>
    <t>唤醒AT模块</t>
    <phoneticPr fontId="1" type="noConversion"/>
  </si>
  <si>
    <t>进入AT模式</t>
    <phoneticPr fontId="1" type="noConversion"/>
  </si>
  <si>
    <t>AT+IPR=9600</t>
    <phoneticPr fontId="1" type="noConversion"/>
  </si>
  <si>
    <t>AT+SGSW</t>
    <phoneticPr fontId="1" type="noConversion"/>
  </si>
  <si>
    <t>AT+CGSN</t>
    <phoneticPr fontId="1" type="noConversion"/>
  </si>
  <si>
    <t>AT+CSCON?</t>
    <phoneticPr fontId="1" type="noConversion"/>
  </si>
  <si>
    <t>AT+CSQ</t>
    <phoneticPr fontId="1" type="noConversion"/>
  </si>
  <si>
    <t>AT+CESQ</t>
    <phoneticPr fontId="1" type="noConversion"/>
  </si>
  <si>
    <t>AT+CPIN?</t>
    <phoneticPr fontId="1" type="noConversion"/>
  </si>
  <si>
    <t>AT+QSCLK=0</t>
    <phoneticPr fontId="1" type="noConversion"/>
  </si>
  <si>
    <t>AT+NNMI=1</t>
    <phoneticPr fontId="1" type="noConversion"/>
  </si>
  <si>
    <t>AT+NCFG=0</t>
    <phoneticPr fontId="1" type="noConversion"/>
  </si>
  <si>
    <t>AT+CIMI</t>
    <phoneticPr fontId="1" type="noConversion"/>
  </si>
  <si>
    <t>AT+ECICCID</t>
    <phoneticPr fontId="1" type="noConversion"/>
  </si>
  <si>
    <t>AT+CGDCONT?</t>
    <phoneticPr fontId="1" type="noConversion"/>
  </si>
  <si>
    <t>AT+CGACT=1</t>
    <phoneticPr fontId="1" type="noConversion"/>
  </si>
  <si>
    <t>AT+CGACT?</t>
    <phoneticPr fontId="1" type="noConversion"/>
  </si>
  <si>
    <t>AT+CGPADDR</t>
    <phoneticPr fontId="1" type="noConversion"/>
  </si>
  <si>
    <t>AT+CFUN=1</t>
    <phoneticPr fontId="1" type="noConversion"/>
  </si>
  <si>
    <t>AT+CGATT=1</t>
    <phoneticPr fontId="1" type="noConversion"/>
  </si>
  <si>
    <t>AT+CGATT?</t>
    <phoneticPr fontId="1" type="noConversion"/>
  </si>
  <si>
    <t>AT+CREG=2</t>
    <phoneticPr fontId="1" type="noConversion"/>
  </si>
  <si>
    <t>AT+NMGR</t>
    <phoneticPr fontId="1" type="noConversion"/>
  </si>
  <si>
    <t>AT+CCLK</t>
    <phoneticPr fontId="1" type="noConversion"/>
  </si>
  <si>
    <t>AT+ECMTCFG="version",0,4</t>
    <phoneticPr fontId="1" type="noConversion"/>
  </si>
  <si>
    <t>AT+ECMTCFG="echomode",0,1</t>
    <phoneticPr fontId="1" type="noConversion"/>
  </si>
  <si>
    <t>AT+ECMTCFG="dataformat",0,0,0</t>
    <phoneticPr fontId="1" type="noConversion"/>
  </si>
  <si>
    <t>AT+ECMTCFG="session",0,1</t>
    <phoneticPr fontId="1" type="noConversion"/>
  </si>
  <si>
    <t>AT+ECMTCLOSE=0</t>
    <phoneticPr fontId="1" type="noConversion"/>
  </si>
  <si>
    <t>AT+ECMTDISC=0</t>
    <phoneticPr fontId="1" type="noConversion"/>
  </si>
  <si>
    <t>AT+ECMTSUB=0,1,"huiyu/02345678903/set",1</t>
    <phoneticPr fontId="1" type="noConversion"/>
  </si>
  <si>
    <t>AT+ECMTUNS=0,1,1</t>
    <phoneticPr fontId="1" type="noConversion"/>
  </si>
  <si>
    <t xml:space="preserve">AT+SKTCREATE </t>
  </si>
  <si>
    <t xml:space="preserve">AT+SKTCONNECT </t>
  </si>
  <si>
    <t xml:space="preserve">AT+SKTBIND </t>
  </si>
  <si>
    <t xml:space="preserve">AT+SKTSEND </t>
  </si>
  <si>
    <t xml:space="preserve">AT+SKTRECV </t>
  </si>
  <si>
    <t xml:space="preserve">AT+SKTERR </t>
  </si>
  <si>
    <t>AT+SKTSTATUS</t>
  </si>
  <si>
    <t>AT+SKTDELETE</t>
  </si>
  <si>
    <t>打开回显</t>
    <phoneticPr fontId="1" type="noConversion"/>
  </si>
  <si>
    <t>设置波特率</t>
    <phoneticPr fontId="1" type="noConversion"/>
  </si>
  <si>
    <t>获取版本信息</t>
    <phoneticPr fontId="1" type="noConversion"/>
  </si>
  <si>
    <t>请求产品序列号</t>
    <phoneticPr fontId="1" type="noConversion"/>
  </si>
  <si>
    <t>获取信号质量</t>
    <phoneticPr fontId="1" type="noConversion"/>
  </si>
  <si>
    <t>获得扩展的信号质量</t>
    <phoneticPr fontId="1" type="noConversion"/>
  </si>
  <si>
    <t>识别sm卡</t>
    <phoneticPr fontId="1" type="noConversion"/>
  </si>
  <si>
    <t>禁止休眠</t>
    <phoneticPr fontId="1" type="noConversion"/>
  </si>
  <si>
    <t>开启下行数据通知</t>
    <phoneticPr fontId="1" type="noConversion"/>
  </si>
  <si>
    <t>AEP(ctwing 必须配置)</t>
    <phoneticPr fontId="1" type="noConversion"/>
  </si>
  <si>
    <t>获得SIM卡的IMSI</t>
    <phoneticPr fontId="1" type="noConversion"/>
  </si>
  <si>
    <t>获取CCID</t>
    <phoneticPr fontId="1" type="noConversion"/>
  </si>
  <si>
    <t>设置APN（PDP）</t>
    <phoneticPr fontId="1" type="noConversion"/>
  </si>
  <si>
    <t>查询设置APN（PDP）</t>
    <phoneticPr fontId="1" type="noConversion"/>
  </si>
  <si>
    <t>激活或去激活PDP</t>
    <phoneticPr fontId="1" type="noConversion"/>
  </si>
  <si>
    <t>是否激活</t>
    <phoneticPr fontId="1" type="noConversion"/>
  </si>
  <si>
    <t>显示PDP地址</t>
    <phoneticPr fontId="1" type="noConversion"/>
  </si>
  <si>
    <t>开启射频</t>
    <phoneticPr fontId="1" type="noConversion"/>
  </si>
  <si>
    <t>设置附着网络</t>
    <phoneticPr fontId="1" type="noConversion"/>
  </si>
  <si>
    <t>查询附着网络（查70s）</t>
    <phoneticPr fontId="1" type="noConversion"/>
  </si>
  <si>
    <t>注册网络</t>
    <phoneticPr fontId="1" type="noConversion"/>
  </si>
  <si>
    <t>获取下行数据</t>
    <phoneticPr fontId="1" type="noConversion"/>
  </si>
  <si>
    <t>返回当前日期和时间</t>
    <phoneticPr fontId="1" type="noConversion"/>
  </si>
  <si>
    <t>设置 MQTT 3.1.1 版本</t>
    <phoneticPr fontId="1" type="noConversion"/>
  </si>
  <si>
    <t>关闭 MQTT 回显</t>
    <phoneticPr fontId="1" type="noConversion"/>
  </si>
  <si>
    <t>设置发送接收的都是文本</t>
    <phoneticPr fontId="1" type="noConversion"/>
  </si>
  <si>
    <t>设置心跳</t>
    <phoneticPr fontId="1" type="noConversion"/>
  </si>
  <si>
    <t>设置服务器在断开连接后不保留客户端信息</t>
    <phoneticPr fontId="1" type="noConversion"/>
  </si>
  <si>
    <t>打开客户端连接</t>
    <phoneticPr fontId="1" type="noConversion"/>
  </si>
  <si>
    <t>关闭 MQTT 客户端</t>
    <phoneticPr fontId="1" type="noConversion"/>
  </si>
  <si>
    <t>创建连接服务器</t>
    <phoneticPr fontId="1" type="noConversion"/>
  </si>
  <si>
    <t>断开连接</t>
    <phoneticPr fontId="1" type="noConversion"/>
  </si>
  <si>
    <t>订阅Topic</t>
    <phoneticPr fontId="1" type="noConversion"/>
  </si>
  <si>
    <t>取消订阅</t>
    <phoneticPr fontId="1" type="noConversion"/>
  </si>
  <si>
    <t>发布消息</t>
    <phoneticPr fontId="1" type="noConversion"/>
  </si>
  <si>
    <t>ATE1</t>
    <phoneticPr fontId="1" type="noConversion"/>
  </si>
  <si>
    <t>AT+ECMTPUB=0,1,0,"huiyu/02345678903/put","684855"</t>
    <phoneticPr fontId="1" type="noConversion"/>
  </si>
  <si>
    <t>AT+ECMTCONN=0,"HY_02345678904","ql","ql"</t>
    <phoneticPr fontId="1" type="noConversion"/>
  </si>
  <si>
    <t>AT+CGDCONT=1,"IPV4V6","ctlte"</t>
    <phoneticPr fontId="1" type="noConversion"/>
  </si>
  <si>
    <t>AT+ECMTOPEN=0,59.110.170.225,1883</t>
    <phoneticPr fontId="1" type="noConversion"/>
  </si>
  <si>
    <t>AT+ECMTCFG="keepalive",0,40</t>
    <phoneticPr fontId="1" type="noConversion"/>
  </si>
  <si>
    <t>信号连接状态</t>
    <phoneticPr fontId="1" type="noConversion"/>
  </si>
  <si>
    <t>创建一个新的套接字</t>
    <phoneticPr fontId="1" type="noConversion"/>
  </si>
  <si>
    <t>连接到远程服务器</t>
    <phoneticPr fontId="1" type="noConversion"/>
  </si>
  <si>
    <t>绑定套接字到本地端口</t>
    <phoneticPr fontId="1" type="noConversion"/>
  </si>
  <si>
    <t>发送数据</t>
    <phoneticPr fontId="1" type="noConversion"/>
  </si>
  <si>
    <t>接收数据</t>
    <phoneticPr fontId="1" type="noConversion"/>
  </si>
  <si>
    <t>查询套接字错误</t>
    <phoneticPr fontId="1" type="noConversion"/>
  </si>
  <si>
    <t>查询套接字状态</t>
    <phoneticPr fontId="1" type="noConversion"/>
  </si>
  <si>
    <t>删除套接字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</si>
</sst>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0" fillId="0" borderId="1" xfId="0" quotePrefix="1" applyBorder="1"/>
  </cellXfs>
  <cellStyles count="2">
    <cellStyle name="常规" xfId="0" builtinId="0"/>
    <cellStyle name="好" xfId="1" builtinId="26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0" zoomScaleNormal="100" workbookViewId="0">
      <selection activeCell="G23" sqref="G23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13</v>
      </c>
      <c r="C1" s="7" t="s">
        <v>15</v>
      </c>
      <c r="D1" s="1" t="s">
        <v>7</v>
      </c>
      <c r="E1" s="1" t="s">
        <v>8</v>
      </c>
      <c r="F1" s="1" t="s">
        <v>1</v>
      </c>
      <c r="G1" s="4" t="s">
        <v>2</v>
      </c>
      <c r="H1" s="11" t="s">
        <v>12</v>
      </c>
      <c r="I1" s="4" t="s">
        <v>2</v>
      </c>
    </row>
    <row r="2" spans="1:9" x14ac:dyDescent="0.2">
      <c r="A2" s="6" t="s">
        <v>164</v>
      </c>
      <c r="B2" s="4" t="s">
        <v>11</v>
      </c>
      <c r="C2" s="8" t="s">
        <v>19</v>
      </c>
      <c r="D2" s="1" t="s">
        <v>10</v>
      </c>
      <c r="E2" s="1" t="s">
        <v>9</v>
      </c>
      <c r="F2" s="1">
        <v>1</v>
      </c>
      <c r="G2" s="6" t="s">
        <v>129</v>
      </c>
      <c r="H2" s="6" t="s">
        <v>164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打开回显</v>
      </c>
    </row>
    <row r="3" spans="1:9" x14ac:dyDescent="0.2">
      <c r="A3" s="6" t="s">
        <v>91</v>
      </c>
      <c r="B3" s="4" t="s">
        <v>24</v>
      </c>
      <c r="C3" s="8" t="s">
        <v>19</v>
      </c>
      <c r="D3" s="1" t="s">
        <v>10</v>
      </c>
      <c r="E3" s="1" t="s">
        <v>9</v>
      </c>
      <c r="F3" s="1">
        <v>1</v>
      </c>
      <c r="G3" s="6" t="s">
        <v>130</v>
      </c>
      <c r="H3" s="6" t="s">
        <v>91</v>
      </c>
      <c r="I3" s="4" t="str">
        <f t="shared" ref="I3:I45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设置波特率</v>
      </c>
    </row>
    <row r="4" spans="1:9" x14ac:dyDescent="0.2">
      <c r="A4" s="6" t="s">
        <v>92</v>
      </c>
      <c r="B4" s="4" t="s">
        <v>23</v>
      </c>
      <c r="C4" s="8" t="s">
        <v>19</v>
      </c>
      <c r="D4" s="1" t="s">
        <v>10</v>
      </c>
      <c r="E4" s="1" t="s">
        <v>9</v>
      </c>
      <c r="F4" s="1">
        <v>1</v>
      </c>
      <c r="G4" s="6" t="s">
        <v>131</v>
      </c>
      <c r="H4" s="6" t="s">
        <v>92</v>
      </c>
      <c r="I4" s="4" t="str">
        <f t="shared" si="0"/>
        <v>获取版本信息</v>
      </c>
    </row>
    <row r="5" spans="1:9" x14ac:dyDescent="0.2">
      <c r="A5" s="6" t="s">
        <v>93</v>
      </c>
      <c r="B5" s="4" t="s">
        <v>23</v>
      </c>
      <c r="C5" s="8" t="s">
        <v>19</v>
      </c>
      <c r="D5" s="1" t="s">
        <v>10</v>
      </c>
      <c r="E5" s="1" t="s">
        <v>9</v>
      </c>
      <c r="F5" s="1">
        <v>1</v>
      </c>
      <c r="G5" s="6" t="s">
        <v>132</v>
      </c>
      <c r="H5" s="6" t="s">
        <v>93</v>
      </c>
      <c r="I5" s="4" t="str">
        <f t="shared" si="0"/>
        <v>请求产品序列号</v>
      </c>
    </row>
    <row r="6" spans="1:9" x14ac:dyDescent="0.2">
      <c r="A6" s="6" t="s">
        <v>94</v>
      </c>
      <c r="B6" s="4" t="s">
        <v>23</v>
      </c>
      <c r="C6" s="8" t="s">
        <v>19</v>
      </c>
      <c r="D6" s="1" t="s">
        <v>10</v>
      </c>
      <c r="E6" s="1" t="s">
        <v>9</v>
      </c>
      <c r="F6" s="1">
        <v>1</v>
      </c>
      <c r="G6" s="6" t="s">
        <v>170</v>
      </c>
      <c r="H6" s="6" t="s">
        <v>94</v>
      </c>
      <c r="I6" s="4" t="str">
        <f t="shared" si="0"/>
        <v>信号连接状态</v>
      </c>
    </row>
    <row r="7" spans="1:9" x14ac:dyDescent="0.2">
      <c r="A7" s="6" t="s">
        <v>95</v>
      </c>
      <c r="B7" s="4" t="s">
        <v>23</v>
      </c>
      <c r="C7" s="8" t="s">
        <v>19</v>
      </c>
      <c r="D7" s="1" t="s">
        <v>10</v>
      </c>
      <c r="E7" s="1" t="s">
        <v>9</v>
      </c>
      <c r="F7" s="1">
        <v>1</v>
      </c>
      <c r="G7" s="6" t="s">
        <v>133</v>
      </c>
      <c r="H7" s="6" t="s">
        <v>95</v>
      </c>
      <c r="I7" s="4" t="str">
        <f t="shared" si="0"/>
        <v>获取信号质量</v>
      </c>
    </row>
    <row r="8" spans="1:9" x14ac:dyDescent="0.2">
      <c r="A8" s="6" t="s">
        <v>96</v>
      </c>
      <c r="B8" s="4" t="s">
        <v>23</v>
      </c>
      <c r="C8" s="8" t="s">
        <v>19</v>
      </c>
      <c r="D8" s="1" t="s">
        <v>10</v>
      </c>
      <c r="E8" s="1" t="s">
        <v>9</v>
      </c>
      <c r="F8" s="1">
        <v>1</v>
      </c>
      <c r="G8" s="6" t="s">
        <v>134</v>
      </c>
      <c r="H8" s="6" t="s">
        <v>96</v>
      </c>
      <c r="I8" s="4" t="str">
        <f t="shared" si="0"/>
        <v>获得扩展的信号质量</v>
      </c>
    </row>
    <row r="9" spans="1:9" x14ac:dyDescent="0.2">
      <c r="A9" s="6" t="s">
        <v>97</v>
      </c>
      <c r="B9" s="4" t="s">
        <v>23</v>
      </c>
      <c r="C9" s="8" t="s">
        <v>19</v>
      </c>
      <c r="D9" s="1" t="s">
        <v>10</v>
      </c>
      <c r="E9" s="1" t="s">
        <v>9</v>
      </c>
      <c r="F9" s="1">
        <v>1</v>
      </c>
      <c r="G9" s="6" t="s">
        <v>135</v>
      </c>
      <c r="H9" s="6" t="s">
        <v>97</v>
      </c>
      <c r="I9" s="4" t="str">
        <f t="shared" si="0"/>
        <v>识别sm卡</v>
      </c>
    </row>
    <row r="10" spans="1:9" x14ac:dyDescent="0.2">
      <c r="A10" s="6" t="s">
        <v>98</v>
      </c>
      <c r="B10" s="4" t="s">
        <v>23</v>
      </c>
      <c r="C10" s="8" t="s">
        <v>19</v>
      </c>
      <c r="D10" s="1" t="s">
        <v>10</v>
      </c>
      <c r="E10" s="1" t="s">
        <v>9</v>
      </c>
      <c r="F10" s="1">
        <v>1</v>
      </c>
      <c r="G10" s="6" t="s">
        <v>136</v>
      </c>
      <c r="H10" s="6" t="s">
        <v>98</v>
      </c>
      <c r="I10" s="4" t="str">
        <f t="shared" si="0"/>
        <v>禁止休眠</v>
      </c>
    </row>
    <row r="11" spans="1:9" x14ac:dyDescent="0.2">
      <c r="A11" s="6" t="s">
        <v>99</v>
      </c>
      <c r="B11" s="4" t="s">
        <v>23</v>
      </c>
      <c r="C11" s="8" t="s">
        <v>19</v>
      </c>
      <c r="D11" s="1" t="s">
        <v>10</v>
      </c>
      <c r="E11" s="1" t="s">
        <v>9</v>
      </c>
      <c r="F11" s="1">
        <v>1</v>
      </c>
      <c r="G11" s="6" t="s">
        <v>137</v>
      </c>
      <c r="H11" s="6" t="s">
        <v>99</v>
      </c>
      <c r="I11" s="4" t="str">
        <f t="shared" si="0"/>
        <v>开启下行数据通知</v>
      </c>
    </row>
    <row r="12" spans="1:9" x14ac:dyDescent="0.2">
      <c r="A12" s="6" t="s">
        <v>100</v>
      </c>
      <c r="B12" s="4" t="s">
        <v>23</v>
      </c>
      <c r="C12" s="8" t="s">
        <v>68</v>
      </c>
      <c r="D12" s="1" t="s">
        <v>10</v>
      </c>
      <c r="E12" s="1" t="s">
        <v>9</v>
      </c>
      <c r="F12" s="1">
        <v>1</v>
      </c>
      <c r="G12" s="6" t="s">
        <v>138</v>
      </c>
      <c r="H12" s="6" t="s">
        <v>100</v>
      </c>
      <c r="I12" s="4" t="str">
        <f t="shared" si="0"/>
        <v>AEP(ctwing 必须配置)</v>
      </c>
    </row>
    <row r="13" spans="1:9" x14ac:dyDescent="0.2">
      <c r="A13" s="6" t="s">
        <v>101</v>
      </c>
      <c r="B13" s="4" t="s">
        <v>23</v>
      </c>
      <c r="C13" s="8" t="s">
        <v>19</v>
      </c>
      <c r="D13" s="1" t="s">
        <v>10</v>
      </c>
      <c r="E13" s="1" t="s">
        <v>9</v>
      </c>
      <c r="F13" s="1">
        <v>1</v>
      </c>
      <c r="G13" s="6" t="s">
        <v>139</v>
      </c>
      <c r="H13" s="6" t="s">
        <v>101</v>
      </c>
      <c r="I13" s="4" t="str">
        <f t="shared" si="0"/>
        <v>获得SIM卡的IMSI</v>
      </c>
    </row>
    <row r="14" spans="1:9" x14ac:dyDescent="0.2">
      <c r="A14" s="6" t="s">
        <v>102</v>
      </c>
      <c r="B14" s="4" t="s">
        <v>23</v>
      </c>
      <c r="C14" s="8" t="s">
        <v>19</v>
      </c>
      <c r="D14" s="1" t="s">
        <v>10</v>
      </c>
      <c r="E14" s="1" t="s">
        <v>9</v>
      </c>
      <c r="F14" s="1">
        <v>1</v>
      </c>
      <c r="G14" s="6" t="s">
        <v>140</v>
      </c>
      <c r="H14" s="6" t="s">
        <v>102</v>
      </c>
      <c r="I14" s="4" t="str">
        <f t="shared" si="0"/>
        <v>获取CCID</v>
      </c>
    </row>
    <row r="15" spans="1:9" x14ac:dyDescent="0.2">
      <c r="A15" s="6" t="s">
        <v>167</v>
      </c>
      <c r="B15" s="4" t="s">
        <v>23</v>
      </c>
      <c r="C15" s="8" t="s">
        <v>19</v>
      </c>
      <c r="D15" s="1" t="s">
        <v>10</v>
      </c>
      <c r="E15" s="1" t="s">
        <v>9</v>
      </c>
      <c r="F15" s="1">
        <v>1</v>
      </c>
      <c r="G15" s="6" t="s">
        <v>141</v>
      </c>
      <c r="H15" s="6" t="s">
        <v>167</v>
      </c>
      <c r="I15" s="4" t="str">
        <f t="shared" si="0"/>
        <v>设置APN（PDP）</v>
      </c>
    </row>
    <row r="16" spans="1:9" x14ac:dyDescent="0.2">
      <c r="A16" s="6" t="s">
        <v>103</v>
      </c>
      <c r="B16" s="4" t="s">
        <v>23</v>
      </c>
      <c r="C16" s="8" t="s">
        <v>19</v>
      </c>
      <c r="D16" s="1" t="s">
        <v>10</v>
      </c>
      <c r="E16" s="1" t="s">
        <v>9</v>
      </c>
      <c r="F16" s="1">
        <v>1</v>
      </c>
      <c r="G16" s="6" t="s">
        <v>142</v>
      </c>
      <c r="H16" s="6" t="s">
        <v>103</v>
      </c>
      <c r="I16" s="4" t="str">
        <f t="shared" si="0"/>
        <v>查询设置APN（PDP）</v>
      </c>
    </row>
    <row r="17" spans="1:9" x14ac:dyDescent="0.2">
      <c r="A17" s="6" t="s">
        <v>104</v>
      </c>
      <c r="B17" s="4" t="s">
        <v>23</v>
      </c>
      <c r="C17" s="8" t="s">
        <v>19</v>
      </c>
      <c r="D17" s="1" t="s">
        <v>10</v>
      </c>
      <c r="E17" s="1" t="s">
        <v>9</v>
      </c>
      <c r="F17" s="1">
        <v>1</v>
      </c>
      <c r="G17" s="6" t="s">
        <v>143</v>
      </c>
      <c r="H17" s="6" t="s">
        <v>104</v>
      </c>
      <c r="I17" s="4" t="str">
        <f t="shared" si="0"/>
        <v>激活或去激活PDP</v>
      </c>
    </row>
    <row r="18" spans="1:9" x14ac:dyDescent="0.2">
      <c r="A18" s="6" t="s">
        <v>105</v>
      </c>
      <c r="B18" s="4" t="s">
        <v>23</v>
      </c>
      <c r="C18" s="8" t="s">
        <v>19</v>
      </c>
      <c r="D18" s="1" t="s">
        <v>10</v>
      </c>
      <c r="E18" s="1" t="s">
        <v>9</v>
      </c>
      <c r="F18" s="1">
        <v>1</v>
      </c>
      <c r="G18" s="6" t="s">
        <v>144</v>
      </c>
      <c r="H18" s="6" t="s">
        <v>105</v>
      </c>
      <c r="I18" s="4" t="str">
        <f t="shared" si="0"/>
        <v>是否激活</v>
      </c>
    </row>
    <row r="19" spans="1:9" ht="13.5" customHeight="1" x14ac:dyDescent="0.2">
      <c r="A19" s="6" t="s">
        <v>106</v>
      </c>
      <c r="B19" s="4" t="s">
        <v>23</v>
      </c>
      <c r="C19" s="8" t="s">
        <v>19</v>
      </c>
      <c r="D19" s="1" t="s">
        <v>10</v>
      </c>
      <c r="E19" s="1" t="s">
        <v>9</v>
      </c>
      <c r="F19" s="1">
        <v>1</v>
      </c>
      <c r="G19" s="6" t="s">
        <v>145</v>
      </c>
      <c r="H19" s="6" t="s">
        <v>106</v>
      </c>
      <c r="I19" s="4" t="str">
        <f t="shared" si="0"/>
        <v>显示PDP地址</v>
      </c>
    </row>
    <row r="20" spans="1:9" x14ac:dyDescent="0.2">
      <c r="A20" s="6" t="s">
        <v>107</v>
      </c>
      <c r="B20" s="4" t="s">
        <v>23</v>
      </c>
      <c r="C20" s="8" t="s">
        <v>19</v>
      </c>
      <c r="D20" s="1" t="s">
        <v>10</v>
      </c>
      <c r="E20" s="1" t="s">
        <v>9</v>
      </c>
      <c r="F20" s="1">
        <v>1</v>
      </c>
      <c r="G20" s="6" t="s">
        <v>146</v>
      </c>
      <c r="H20" s="6" t="s">
        <v>107</v>
      </c>
      <c r="I20" s="4" t="str">
        <f t="shared" si="0"/>
        <v>开启射频</v>
      </c>
    </row>
    <row r="21" spans="1:9" x14ac:dyDescent="0.2">
      <c r="A21" s="6" t="s">
        <v>108</v>
      </c>
      <c r="B21" s="4" t="s">
        <v>23</v>
      </c>
      <c r="C21" s="8" t="s">
        <v>19</v>
      </c>
      <c r="D21" s="1" t="s">
        <v>10</v>
      </c>
      <c r="E21" s="1" t="s">
        <v>9</v>
      </c>
      <c r="F21" s="1">
        <v>1</v>
      </c>
      <c r="G21" s="6" t="s">
        <v>147</v>
      </c>
      <c r="H21" s="6" t="s">
        <v>108</v>
      </c>
      <c r="I21" s="4" t="str">
        <f t="shared" si="0"/>
        <v>设置附着网络</v>
      </c>
    </row>
    <row r="22" spans="1:9" x14ac:dyDescent="0.2">
      <c r="A22" s="6" t="s">
        <v>109</v>
      </c>
      <c r="B22" s="4" t="s">
        <v>23</v>
      </c>
      <c r="C22" s="8" t="s">
        <v>19</v>
      </c>
      <c r="D22" s="1" t="s">
        <v>10</v>
      </c>
      <c r="E22" s="1" t="s">
        <v>9</v>
      </c>
      <c r="F22" s="1">
        <v>1</v>
      </c>
      <c r="G22" s="6" t="s">
        <v>148</v>
      </c>
      <c r="H22" s="6" t="s">
        <v>109</v>
      </c>
      <c r="I22" s="4" t="str">
        <f t="shared" si="0"/>
        <v>查询附着网络（查70s）</v>
      </c>
    </row>
    <row r="23" spans="1:9" x14ac:dyDescent="0.2">
      <c r="A23" s="6" t="s">
        <v>110</v>
      </c>
      <c r="B23" s="4" t="s">
        <v>23</v>
      </c>
      <c r="C23" s="8" t="s">
        <v>19</v>
      </c>
      <c r="D23" s="1" t="s">
        <v>10</v>
      </c>
      <c r="E23" s="1" t="s">
        <v>9</v>
      </c>
      <c r="F23" s="1">
        <v>1</v>
      </c>
      <c r="G23" s="6" t="s">
        <v>149</v>
      </c>
      <c r="H23" s="6" t="s">
        <v>110</v>
      </c>
      <c r="I23" s="4" t="str">
        <f t="shared" si="0"/>
        <v>注册网络</v>
      </c>
    </row>
    <row r="24" spans="1:9" x14ac:dyDescent="0.2">
      <c r="A24" s="6" t="s">
        <v>111</v>
      </c>
      <c r="B24" s="4" t="s">
        <v>23</v>
      </c>
      <c r="C24" s="8" t="s">
        <v>19</v>
      </c>
      <c r="D24" s="1" t="s">
        <v>10</v>
      </c>
      <c r="E24" s="1" t="s">
        <v>9</v>
      </c>
      <c r="F24" s="1">
        <v>1</v>
      </c>
      <c r="G24" s="6" t="s">
        <v>150</v>
      </c>
      <c r="H24" s="6" t="s">
        <v>111</v>
      </c>
      <c r="I24" s="4" t="str">
        <f t="shared" si="0"/>
        <v>获取下行数据</v>
      </c>
    </row>
    <row r="25" spans="1:9" x14ac:dyDescent="0.2">
      <c r="A25" s="6" t="s">
        <v>112</v>
      </c>
      <c r="B25" s="4" t="s">
        <v>23</v>
      </c>
      <c r="C25" s="8" t="s">
        <v>19</v>
      </c>
      <c r="D25" s="1" t="s">
        <v>10</v>
      </c>
      <c r="E25" s="1" t="s">
        <v>9</v>
      </c>
      <c r="F25" s="1">
        <v>1</v>
      </c>
      <c r="G25" s="6" t="s">
        <v>151</v>
      </c>
      <c r="H25" s="6" t="s">
        <v>112</v>
      </c>
      <c r="I25" s="4" t="str">
        <f t="shared" si="0"/>
        <v>返回当前日期和时间</v>
      </c>
    </row>
    <row r="26" spans="1:9" x14ac:dyDescent="0.2">
      <c r="A26" s="6" t="s">
        <v>121</v>
      </c>
      <c r="B26" s="4" t="s">
        <v>23</v>
      </c>
      <c r="C26" s="8" t="s">
        <v>19</v>
      </c>
      <c r="D26" s="1" t="s">
        <v>10</v>
      </c>
      <c r="E26" s="1" t="s">
        <v>9</v>
      </c>
      <c r="F26" s="1">
        <v>1</v>
      </c>
      <c r="G26" s="6" t="s">
        <v>171</v>
      </c>
      <c r="H26" s="6" t="s">
        <v>121</v>
      </c>
      <c r="I26" s="4" t="str">
        <f t="shared" si="0"/>
        <v>创建一个新的套接字</v>
      </c>
    </row>
    <row r="27" spans="1:9" x14ac:dyDescent="0.2">
      <c r="A27" s="6" t="s">
        <v>122</v>
      </c>
      <c r="B27" s="4" t="s">
        <v>23</v>
      </c>
      <c r="C27" s="8" t="s">
        <v>19</v>
      </c>
      <c r="D27" s="1" t="s">
        <v>10</v>
      </c>
      <c r="E27" s="1" t="s">
        <v>9</v>
      </c>
      <c r="F27" s="1">
        <v>1</v>
      </c>
      <c r="G27" s="6" t="s">
        <v>172</v>
      </c>
      <c r="H27" s="6" t="s">
        <v>122</v>
      </c>
      <c r="I27" s="4" t="str">
        <f t="shared" si="0"/>
        <v>连接到远程服务器</v>
      </c>
    </row>
    <row r="28" spans="1:9" x14ac:dyDescent="0.2">
      <c r="A28" s="6" t="s">
        <v>123</v>
      </c>
      <c r="B28" s="4" t="s">
        <v>23</v>
      </c>
      <c r="C28" s="8" t="s">
        <v>19</v>
      </c>
      <c r="D28" s="1" t="s">
        <v>10</v>
      </c>
      <c r="E28" s="1" t="s">
        <v>9</v>
      </c>
      <c r="F28" s="1">
        <v>1</v>
      </c>
      <c r="G28" s="6" t="s">
        <v>173</v>
      </c>
      <c r="H28" s="6" t="s">
        <v>123</v>
      </c>
      <c r="I28" s="4" t="str">
        <f t="shared" si="0"/>
        <v>绑定套接字到本地端口</v>
      </c>
    </row>
    <row r="29" spans="1:9" x14ac:dyDescent="0.2">
      <c r="A29" s="6" t="s">
        <v>124</v>
      </c>
      <c r="B29" s="4" t="s">
        <v>23</v>
      </c>
      <c r="C29" s="8" t="s">
        <v>19</v>
      </c>
      <c r="D29" s="1" t="s">
        <v>10</v>
      </c>
      <c r="E29" s="1" t="s">
        <v>9</v>
      </c>
      <c r="F29" s="1">
        <v>1</v>
      </c>
      <c r="G29" s="6" t="s">
        <v>174</v>
      </c>
      <c r="H29" s="6" t="s">
        <v>124</v>
      </c>
      <c r="I29" s="4" t="str">
        <f>VLOOKUP(MID(IF(""""&amp;IF(H29&lt;&gt;"",H29,"")&amp;""""="""+++""","""+++""",IF(""""&amp;IF(H29&lt;&gt;"",H29,"")&amp;""""="""a""","""a""",IF(""""&amp;IF(H29&lt;&gt;"",H29,"")&amp;""""="""""","""""",""""&amp;IF(H29&lt;&gt;"",H29,"")&amp;""""))),2,LEN(IF(""""&amp;IF(H29&lt;&gt;"",H29,"")&amp;""""="""+++""","""+++""",IF(""""&amp;IF(H29&lt;&gt;"",H29,"")&amp;""""="""a""","""a""",IF(""""&amp;IF(H29&lt;&gt;"",H29,"")&amp;""""="""""","""""",""""&amp;IF(H29&lt;&gt;"",H29,"")&amp;""""))))-2),A:G,7,0)</f>
        <v>发送数据</v>
      </c>
    </row>
    <row r="30" spans="1:9" x14ac:dyDescent="0.2">
      <c r="A30" s="6" t="s">
        <v>125</v>
      </c>
      <c r="B30" s="4" t="s">
        <v>23</v>
      </c>
      <c r="C30" s="8" t="s">
        <v>19</v>
      </c>
      <c r="D30" s="1" t="s">
        <v>10</v>
      </c>
      <c r="E30" s="1" t="s">
        <v>9</v>
      </c>
      <c r="F30" s="1">
        <v>1</v>
      </c>
      <c r="G30" s="6" t="s">
        <v>175</v>
      </c>
      <c r="H30" s="6" t="s">
        <v>125</v>
      </c>
      <c r="I30" s="4" t="str">
        <f t="shared" si="0"/>
        <v>接收数据</v>
      </c>
    </row>
    <row r="31" spans="1:9" x14ac:dyDescent="0.2">
      <c r="A31" s="6" t="s">
        <v>126</v>
      </c>
      <c r="B31" s="4" t="s">
        <v>23</v>
      </c>
      <c r="C31" s="8" t="s">
        <v>19</v>
      </c>
      <c r="D31" s="1" t="s">
        <v>10</v>
      </c>
      <c r="E31" s="1" t="s">
        <v>9</v>
      </c>
      <c r="F31" s="1">
        <v>1</v>
      </c>
      <c r="G31" s="6" t="s">
        <v>176</v>
      </c>
      <c r="H31" s="6" t="s">
        <v>126</v>
      </c>
      <c r="I31" s="4" t="str">
        <f t="shared" si="0"/>
        <v>查询套接字错误</v>
      </c>
    </row>
    <row r="32" spans="1:9" x14ac:dyDescent="0.2">
      <c r="A32" s="6" t="s">
        <v>127</v>
      </c>
      <c r="B32" s="4" t="s">
        <v>23</v>
      </c>
      <c r="C32" s="8" t="s">
        <v>19</v>
      </c>
      <c r="D32" s="1" t="s">
        <v>10</v>
      </c>
      <c r="E32" s="1" t="s">
        <v>9</v>
      </c>
      <c r="F32" s="1">
        <v>1</v>
      </c>
      <c r="G32" s="6" t="s">
        <v>177</v>
      </c>
      <c r="H32" s="6" t="s">
        <v>127</v>
      </c>
      <c r="I32" s="4" t="str">
        <f t="shared" si="0"/>
        <v>查询套接字状态</v>
      </c>
    </row>
    <row r="33" spans="1:9" x14ac:dyDescent="0.2">
      <c r="A33" s="6" t="s">
        <v>128</v>
      </c>
      <c r="B33" s="4" t="s">
        <v>23</v>
      </c>
      <c r="C33" s="8" t="s">
        <v>19</v>
      </c>
      <c r="D33" s="1" t="s">
        <v>10</v>
      </c>
      <c r="E33" s="1" t="s">
        <v>9</v>
      </c>
      <c r="F33" s="1">
        <v>1</v>
      </c>
      <c r="G33" s="6" t="s">
        <v>178</v>
      </c>
      <c r="H33" s="6" t="s">
        <v>128</v>
      </c>
      <c r="I33" s="4" t="str">
        <f t="shared" si="0"/>
        <v>删除套接字</v>
      </c>
    </row>
    <row r="34" spans="1:9" x14ac:dyDescent="0.2">
      <c r="A34" s="6" t="s">
        <v>113</v>
      </c>
      <c r="B34" s="4" t="s">
        <v>23</v>
      </c>
      <c r="C34" s="8" t="s">
        <v>19</v>
      </c>
      <c r="D34" s="1" t="s">
        <v>10</v>
      </c>
      <c r="E34" s="1" t="s">
        <v>9</v>
      </c>
      <c r="F34" s="1">
        <v>1</v>
      </c>
      <c r="G34" s="6" t="s">
        <v>152</v>
      </c>
      <c r="H34" s="6" t="s">
        <v>113</v>
      </c>
      <c r="I34" s="4" t="str">
        <f t="shared" si="0"/>
        <v>设置 MQTT 3.1.1 版本</v>
      </c>
    </row>
    <row r="35" spans="1:9" x14ac:dyDescent="0.2">
      <c r="A35" s="6" t="s">
        <v>114</v>
      </c>
      <c r="B35" s="4" t="s">
        <v>23</v>
      </c>
      <c r="C35" s="8" t="s">
        <v>19</v>
      </c>
      <c r="D35" s="1" t="s">
        <v>10</v>
      </c>
      <c r="E35" s="1" t="s">
        <v>9</v>
      </c>
      <c r="F35" s="1">
        <v>1</v>
      </c>
      <c r="G35" s="6" t="s">
        <v>153</v>
      </c>
      <c r="H35" s="6" t="s">
        <v>114</v>
      </c>
      <c r="I35" s="4" t="str">
        <f t="shared" si="0"/>
        <v>关闭 MQTT 回显</v>
      </c>
    </row>
    <row r="36" spans="1:9" x14ac:dyDescent="0.2">
      <c r="A36" s="6" t="s">
        <v>115</v>
      </c>
      <c r="B36" s="4" t="s">
        <v>23</v>
      </c>
      <c r="C36" s="8" t="s">
        <v>19</v>
      </c>
      <c r="D36" s="1" t="s">
        <v>10</v>
      </c>
      <c r="E36" s="1" t="s">
        <v>9</v>
      </c>
      <c r="F36" s="1">
        <v>1</v>
      </c>
      <c r="G36" s="6" t="s">
        <v>154</v>
      </c>
      <c r="H36" s="6" t="s">
        <v>115</v>
      </c>
      <c r="I36" s="4" t="str">
        <f t="shared" si="0"/>
        <v>设置发送接收的都是文本</v>
      </c>
    </row>
    <row r="37" spans="1:9" x14ac:dyDescent="0.2">
      <c r="A37" s="6" t="s">
        <v>169</v>
      </c>
      <c r="B37" s="4" t="s">
        <v>23</v>
      </c>
      <c r="C37" s="8" t="s">
        <v>19</v>
      </c>
      <c r="D37" s="1" t="s">
        <v>10</v>
      </c>
      <c r="E37" s="1" t="s">
        <v>9</v>
      </c>
      <c r="F37" s="1">
        <v>1</v>
      </c>
      <c r="G37" s="6" t="s">
        <v>155</v>
      </c>
      <c r="H37" s="6" t="s">
        <v>169</v>
      </c>
      <c r="I37" s="4" t="str">
        <f t="shared" si="0"/>
        <v>设置心跳</v>
      </c>
    </row>
    <row r="38" spans="1:9" x14ac:dyDescent="0.2">
      <c r="A38" s="6" t="s">
        <v>116</v>
      </c>
      <c r="B38" s="4" t="s">
        <v>23</v>
      </c>
      <c r="C38" s="8" t="s">
        <v>19</v>
      </c>
      <c r="D38" s="1" t="s">
        <v>10</v>
      </c>
      <c r="E38" s="1" t="s">
        <v>9</v>
      </c>
      <c r="F38" s="1">
        <v>1</v>
      </c>
      <c r="G38" s="6" t="s">
        <v>156</v>
      </c>
      <c r="H38" s="6" t="s">
        <v>116</v>
      </c>
      <c r="I38" s="4" t="str">
        <f t="shared" si="0"/>
        <v>设置服务器在断开连接后不保留客户端信息</v>
      </c>
    </row>
    <row r="39" spans="1:9" x14ac:dyDescent="0.2">
      <c r="A39" s="6" t="s">
        <v>168</v>
      </c>
      <c r="B39" s="4" t="s">
        <v>23</v>
      </c>
      <c r="C39" s="8" t="s">
        <v>19</v>
      </c>
      <c r="D39" s="1" t="s">
        <v>10</v>
      </c>
      <c r="E39" s="1" t="s">
        <v>9</v>
      </c>
      <c r="F39" s="1">
        <v>1</v>
      </c>
      <c r="G39" s="6" t="s">
        <v>157</v>
      </c>
      <c r="H39" s="6" t="s">
        <v>168</v>
      </c>
      <c r="I39" s="4" t="str">
        <f t="shared" si="0"/>
        <v>打开客户端连接</v>
      </c>
    </row>
    <row r="40" spans="1:9" x14ac:dyDescent="0.2">
      <c r="A40" s="6" t="s">
        <v>117</v>
      </c>
      <c r="B40" s="4" t="s">
        <v>23</v>
      </c>
      <c r="C40" s="8" t="s">
        <v>19</v>
      </c>
      <c r="D40" s="1" t="s">
        <v>10</v>
      </c>
      <c r="E40" s="1" t="s">
        <v>9</v>
      </c>
      <c r="F40" s="1">
        <v>1</v>
      </c>
      <c r="G40" s="6" t="s">
        <v>158</v>
      </c>
      <c r="H40" s="6" t="s">
        <v>117</v>
      </c>
      <c r="I40" s="4" t="str">
        <f t="shared" si="0"/>
        <v>关闭 MQTT 客户端</v>
      </c>
    </row>
    <row r="41" spans="1:9" x14ac:dyDescent="0.2">
      <c r="A41" s="6" t="s">
        <v>166</v>
      </c>
      <c r="B41" s="4" t="s">
        <v>23</v>
      </c>
      <c r="C41" s="8" t="s">
        <v>19</v>
      </c>
      <c r="D41" s="1" t="s">
        <v>10</v>
      </c>
      <c r="E41" s="1" t="s">
        <v>9</v>
      </c>
      <c r="F41" s="1">
        <v>1</v>
      </c>
      <c r="G41" s="6" t="s">
        <v>159</v>
      </c>
      <c r="H41" s="6" t="s">
        <v>166</v>
      </c>
      <c r="I41" s="4" t="str">
        <f t="shared" si="0"/>
        <v>创建连接服务器</v>
      </c>
    </row>
    <row r="42" spans="1:9" x14ac:dyDescent="0.2">
      <c r="A42" s="6" t="s">
        <v>118</v>
      </c>
      <c r="B42" s="4" t="s">
        <v>23</v>
      </c>
      <c r="C42" s="8" t="s">
        <v>19</v>
      </c>
      <c r="D42" s="1" t="s">
        <v>10</v>
      </c>
      <c r="E42" s="1" t="s">
        <v>9</v>
      </c>
      <c r="F42" s="1">
        <v>1</v>
      </c>
      <c r="G42" s="6" t="s">
        <v>160</v>
      </c>
      <c r="H42" s="6" t="s">
        <v>118</v>
      </c>
      <c r="I42" s="4" t="str">
        <f t="shared" si="0"/>
        <v>断开连接</v>
      </c>
    </row>
    <row r="43" spans="1:9" x14ac:dyDescent="0.2">
      <c r="A43" s="6" t="s">
        <v>119</v>
      </c>
      <c r="B43" s="4" t="s">
        <v>23</v>
      </c>
      <c r="C43" s="8" t="s">
        <v>19</v>
      </c>
      <c r="D43" s="1" t="s">
        <v>10</v>
      </c>
      <c r="E43" s="1" t="s">
        <v>9</v>
      </c>
      <c r="F43" s="1">
        <v>1</v>
      </c>
      <c r="G43" s="6" t="s">
        <v>161</v>
      </c>
      <c r="H43" s="6" t="s">
        <v>119</v>
      </c>
      <c r="I43" s="4" t="str">
        <f t="shared" si="0"/>
        <v>订阅Topic</v>
      </c>
    </row>
    <row r="44" spans="1:9" x14ac:dyDescent="0.2">
      <c r="A44" s="6" t="s">
        <v>120</v>
      </c>
      <c r="B44" s="4" t="s">
        <v>23</v>
      </c>
      <c r="C44" s="8" t="s">
        <v>19</v>
      </c>
      <c r="D44" s="1" t="s">
        <v>10</v>
      </c>
      <c r="E44" s="1" t="s">
        <v>9</v>
      </c>
      <c r="F44" s="1">
        <v>1</v>
      </c>
      <c r="G44" s="6" t="s">
        <v>162</v>
      </c>
      <c r="H44" s="6" t="s">
        <v>120</v>
      </c>
      <c r="I44" s="4" t="str">
        <f t="shared" si="0"/>
        <v>取消订阅</v>
      </c>
    </row>
    <row r="45" spans="1:9" x14ac:dyDescent="0.2">
      <c r="A45" s="6" t="s">
        <v>165</v>
      </c>
      <c r="B45" s="4" t="s">
        <v>23</v>
      </c>
      <c r="C45" s="8" t="s">
        <v>19</v>
      </c>
      <c r="D45" s="1" t="s">
        <v>10</v>
      </c>
      <c r="E45" s="1" t="s">
        <v>9</v>
      </c>
      <c r="F45" s="1">
        <v>1</v>
      </c>
      <c r="G45" s="6" t="s">
        <v>163</v>
      </c>
      <c r="H45" s="6" t="s">
        <v>165</v>
      </c>
      <c r="I45" s="4" t="str">
        <f t="shared" si="0"/>
        <v>发布消息</v>
      </c>
    </row>
  </sheetData>
  <phoneticPr fontId="1" type="noConversion"/>
  <conditionalFormatting sqref="A39:A45 A34:A36">
    <cfRule type="duplicateValues" dxfId="10" priority="8"/>
  </conditionalFormatting>
  <conditionalFormatting sqref="G34:G36">
    <cfRule type="duplicateValues" dxfId="9" priority="7"/>
  </conditionalFormatting>
  <conditionalFormatting sqref="A3:A25">
    <cfRule type="duplicateValues" dxfId="7" priority="13"/>
  </conditionalFormatting>
  <conditionalFormatting sqref="G3:G45">
    <cfRule type="duplicateValues" dxfId="6" priority="14"/>
  </conditionalFormatting>
  <conditionalFormatting sqref="H39:H45 H34:H36">
    <cfRule type="duplicateValues" dxfId="1" priority="1"/>
  </conditionalFormatting>
  <conditionalFormatting sqref="H3:H2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topLeftCell="A16" workbookViewId="0">
      <selection activeCell="K26" sqref="K26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3</v>
      </c>
      <c r="B1" s="7" t="s">
        <v>16</v>
      </c>
      <c r="C1" s="4" t="s">
        <v>4</v>
      </c>
      <c r="D1" s="4" t="s">
        <v>5</v>
      </c>
      <c r="E1" s="1" t="s">
        <v>6</v>
      </c>
      <c r="F1" s="7" t="s">
        <v>17</v>
      </c>
      <c r="G1" s="7" t="s">
        <v>18</v>
      </c>
      <c r="H1" s="7" t="s">
        <v>15</v>
      </c>
      <c r="I1" s="1" t="s">
        <v>7</v>
      </c>
      <c r="J1" s="1" t="s">
        <v>8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"ATE1\r\n"</v>
      </c>
      <c r="D2" s="4" t="str">
        <f>IFERROR(VLOOKUP(MID(C2,2,LEN(C2)-IF(C2="""+++""",2,IF(C2="""a""",2,6))),AT指令表!A:B,2,0),"""""")</f>
        <v>"a"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打开回显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"AT+IPR=9600\r\n"</v>
      </c>
      <c r="D3" s="4" t="str">
        <f>IFERROR(VLOOKUP(MID(C3,2,LEN(C3)-IF(C3="""+++""",2,IF(C3="""a""",2,6))),AT指令表!A:B,2,0),"""""")</f>
        <v>"+ok"</v>
      </c>
      <c r="E3" s="1" t="str">
        <f>IFERROR(IF(VLOOKUP(MID(C3,2,LEN(C3)-IF(C3="""+++""",2,IF(C3="""a""",2,6))),AT指令表!A:F,6,0)=1,"true","false"),"error")</f>
        <v>true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IFERROR(VLOOKUP(MID(C3,2,LEN(C3)-IF(C3="""+++""",2,IF(C3="""a""",2,6))),AT指令表!A:F,4,0),"easyATCmdDataLoadFun")</f>
        <v>easyATCmdDataLoadFun</v>
      </c>
      <c r="J3" s="1" t="str">
        <f>IFERROR(VLOOKUP(MID(C3,2,LEN(C3)-IF(C3="""+++""",2,IF(C3="""a""",2,6))),AT指令表!A:F,5,0),"easyATCmdDataDoingFun")</f>
        <v>easyATCmdDataDoingFun</v>
      </c>
      <c r="K3" s="9" t="str">
        <f>IFERROR(AT指令表!I3,"")</f>
        <v>设置波特率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"AT+SGSW\r\n"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获取版本信息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"AT+CGSN\r\n"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请求产品序列号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"AT+CSCON?\r\n"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easyATCmdDataLoadFun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信号连接状态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"AT+CSQ\r\n"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>获取信号质量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"AT+CESQ\r\n"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获得扩展的信号质量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"AT+CPIN?\r\n"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识别sm卡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"AT+QSCLK=0\r\n"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easyATCmdDataLoadFun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禁止休眠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"AT+NNMI=1\r\n"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easyATCmdDataLoadFun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开启下行数据通知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"AT+NCFG=0\r\n"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easyATCmdDataLoadFun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AEP(ctwing 必须配置)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"AT+CIMI\r\n"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easyATCmdDataLoadFun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获得SIM卡的IMSI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"AT+ECICCID\r\n"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获取CCID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"AT+CGDCONT=1,"IPV4V6","ctlte"\r\n"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easyATCmdDataLoadFun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设置APN（PDP）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"AT+CGDCONT?\r\n"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easyATCmdDataLoadFun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查询设置APN（PDP）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"AT+CGACT=1\r\n"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easyATCmdDataLoadFun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激活或去激活PDP</v>
      </c>
    </row>
    <row r="18" spans="1:11" x14ac:dyDescent="0.2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"AT+CGACT?\r\n"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是否激活</v>
      </c>
    </row>
    <row r="19" spans="1:11" x14ac:dyDescent="0.2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"AT+CGPADDR\r\n"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>显示PDP地址</v>
      </c>
    </row>
    <row r="20" spans="1:11" x14ac:dyDescent="0.2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"AT+CFUN=1\r\n"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IFERROR(VLOOKUP(MID(C20,2,LEN(C20)-IF(C20="""+++""",2,IF(C20="""a""",2,6))),AT指令表!A:F,4,0),"easyATCmdDataLoadFun")</f>
        <v>easyATCmdDataLoadFun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>开启射频</v>
      </c>
    </row>
    <row r="21" spans="1:11" x14ac:dyDescent="0.2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"AT+CGATT=1\r\n"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IFERROR(VLOOKUP(MID(C21,2,LEN(C21)-IF(C21="""+++""",2,IF(C21="""a""",2,6))),AT指令表!A:F,4,0),"easyATCmdDataLoadFun")</f>
        <v>easyATCmdDataLoadFun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>设置附着网络</v>
      </c>
    </row>
    <row r="22" spans="1:11" x14ac:dyDescent="0.2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"AT+CGATT?\r\n"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>查询附着网络（查70s）</v>
      </c>
    </row>
    <row r="23" spans="1:11" x14ac:dyDescent="0.2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"AT+CREG=2\r\n"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>注册网络</v>
      </c>
    </row>
    <row r="24" spans="1:11" x14ac:dyDescent="0.2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"AT+NMGR\r\n"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>获取下行数据</v>
      </c>
    </row>
    <row r="25" spans="1:11" x14ac:dyDescent="0.2">
      <c r="A25" s="4">
        <f t="shared" si="0"/>
        <v>23</v>
      </c>
      <c r="B25" s="1">
        <f t="shared" si="1"/>
        <v>24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"AT+CCLK\r\n"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>返回当前日期和时间</v>
      </c>
    </row>
    <row r="26" spans="1:11" x14ac:dyDescent="0.2">
      <c r="A26" s="4">
        <f t="shared" si="0"/>
        <v>24</v>
      </c>
      <c r="B26" s="1">
        <f t="shared" si="1"/>
        <v>25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"AT+SKTCREATE \r\n"</v>
      </c>
      <c r="D26" s="4" t="str">
        <f>IFERROR(VLOOKUP(MID(C26,2,LEN(C26)-IF(C26="""+++""",2,IF(C26="""a""",2,6))),AT指令表!A:B,2,0),"""""")</f>
        <v>"+OK"</v>
      </c>
      <c r="E26" s="1" t="str">
        <f>IFERROR(IF(VLOOKUP(MID(C26,2,LEN(C26)-IF(C26="""+++""",2,IF(C26="""a""",2,6))),AT指令表!A:F,6,0)=1,"true","false"),"error")</f>
        <v>true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false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>创建一个新的套接字</v>
      </c>
    </row>
    <row r="27" spans="1:11" x14ac:dyDescent="0.2">
      <c r="A27" s="4">
        <f t="shared" si="0"/>
        <v>25</v>
      </c>
      <c r="B27" s="1">
        <f t="shared" si="1"/>
        <v>26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"AT+SKTCONNECT \r\n"</v>
      </c>
      <c r="D27" s="4" t="str">
        <f>IFERROR(VLOOKUP(MID(C27,2,LEN(C27)-IF(C27="""+++""",2,IF(C27="""a""",2,6))),AT指令表!A:B,2,0),"""""")</f>
        <v>"+OK"</v>
      </c>
      <c r="E27" s="1" t="str">
        <f>IFERROR(IF(VLOOKUP(MID(C27,2,LEN(C27)-IF(C27="""+++""",2,IF(C27="""a""",2,6))),AT指令表!A:F,6,0)=1,"true","false"),"error")</f>
        <v>true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false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>连接到远程服务器</v>
      </c>
    </row>
    <row r="28" spans="1:11" x14ac:dyDescent="0.2">
      <c r="A28" s="4">
        <f t="shared" si="0"/>
        <v>26</v>
      </c>
      <c r="B28" s="1">
        <f t="shared" si="1"/>
        <v>27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"AT+SKTBIND \r\n"</v>
      </c>
      <c r="D28" s="4" t="str">
        <f>IFERROR(VLOOKUP(MID(C28,2,LEN(C28)-IF(C28="""+++""",2,IF(C28="""a""",2,6))),AT指令表!A:B,2,0),"""""")</f>
        <v>"+OK"</v>
      </c>
      <c r="E28" s="1" t="str">
        <f>IFERROR(IF(VLOOKUP(MID(C28,2,LEN(C28)-IF(C28="""+++""",2,IF(C28="""a""",2,6))),AT指令表!A:F,6,0)=1,"true","false"),"error")</f>
        <v>true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false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>绑定套接字到本地端口</v>
      </c>
    </row>
    <row r="29" spans="1:11" x14ac:dyDescent="0.2">
      <c r="A29" s="4">
        <f t="shared" si="0"/>
        <v>27</v>
      </c>
      <c r="B29" s="1">
        <f t="shared" si="1"/>
        <v>28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"AT+SKTSEND \r\n"</v>
      </c>
      <c r="D29" s="4" t="str">
        <f>IFERROR(VLOOKUP(MID(C29,2,LEN(C29)-IF(C29="""+++""",2,IF(C29="""a""",2,6))),AT指令表!A:B,2,0),"""""")</f>
        <v>"+OK"</v>
      </c>
      <c r="E29" s="1" t="str">
        <f>IFERROR(IF(VLOOKUP(MID(C29,2,LEN(C29)-IF(C29="""+++""",2,IF(C29="""a""",2,6))),AT指令表!A:F,6,0)=1,"true","false"),"error")</f>
        <v>true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false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>发送数据</v>
      </c>
    </row>
    <row r="30" spans="1:11" x14ac:dyDescent="0.2">
      <c r="A30" s="4">
        <f t="shared" si="0"/>
        <v>28</v>
      </c>
      <c r="B30" s="1">
        <f t="shared" si="1"/>
        <v>29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"AT+SKTRECV \r\n"</v>
      </c>
      <c r="D30" s="4" t="str">
        <f>IFERROR(VLOOKUP(MID(C30,2,LEN(C30)-IF(C30="""+++""",2,IF(C30="""a""",2,6))),AT指令表!A:B,2,0),"""""")</f>
        <v>"+OK"</v>
      </c>
      <c r="E30" s="1" t="str">
        <f>IFERROR(IF(VLOOKUP(MID(C30,2,LEN(C30)-IF(C30="""+++""",2,IF(C30="""a""",2,6))),AT指令表!A:F,6,0)=1,"true","false"),"error")</f>
        <v>true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false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>接收数据</v>
      </c>
    </row>
    <row r="31" spans="1:11" x14ac:dyDescent="0.2">
      <c r="A31" s="4">
        <f t="shared" si="0"/>
        <v>29</v>
      </c>
      <c r="B31" s="1">
        <f t="shared" si="1"/>
        <v>30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"AT+SKTERR \r\n"</v>
      </c>
      <c r="D31" s="4" t="str">
        <f>IFERROR(VLOOKUP(MID(C31,2,LEN(C31)-IF(C31="""+++""",2,IF(C31="""a""",2,6))),AT指令表!A:B,2,0),"""""")</f>
        <v>"+OK"</v>
      </c>
      <c r="E31" s="1" t="str">
        <f>IFERROR(IF(VLOOKUP(MID(C31,2,LEN(C31)-IF(C31="""+++""",2,IF(C31="""a""",2,6))),AT指令表!A:F,6,0)=1,"true","false"),"error")</f>
        <v>true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false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>查询套接字错误</v>
      </c>
    </row>
    <row r="32" spans="1:11" x14ac:dyDescent="0.2">
      <c r="A32" s="4">
        <f t="shared" si="0"/>
        <v>30</v>
      </c>
      <c r="B32" s="1">
        <f t="shared" si="1"/>
        <v>31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"AT+SKTSTATUS\r\n"</v>
      </c>
      <c r="D32" s="4" t="str">
        <f>IFERROR(VLOOKUP(MID(C32,2,LEN(C32)-IF(C32="""+++""",2,IF(C32="""a""",2,6))),AT指令表!A:B,2,0),"""""")</f>
        <v>"+OK"</v>
      </c>
      <c r="E32" s="1" t="str">
        <f>IFERROR(IF(VLOOKUP(MID(C32,2,LEN(C32)-IF(C32="""+++""",2,IF(C32="""a""",2,6))),AT指令表!A:F,6,0)=1,"true","false"),"error")</f>
        <v>true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false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>查询套接字状态</v>
      </c>
    </row>
    <row r="33" spans="1:11" x14ac:dyDescent="0.2">
      <c r="A33" s="4">
        <f t="shared" si="0"/>
        <v>31</v>
      </c>
      <c r="B33" s="1">
        <f t="shared" si="1"/>
        <v>32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"AT+SKTDELETE\r\n"</v>
      </c>
      <c r="D33" s="4" t="str">
        <f>IFERROR(VLOOKUP(MID(C33,2,LEN(C33)-IF(C33="""+++""",2,IF(C33="""a""",2,6))),AT指令表!A:B,2,0),"""""")</f>
        <v>"+OK"</v>
      </c>
      <c r="E33" s="1" t="str">
        <f>IFERROR(IF(VLOOKUP(MID(C33,2,LEN(C33)-IF(C33="""+++""",2,IF(C33="""a""",2,6))),AT指令表!A:F,6,0)=1,"true","false"),"error")</f>
        <v>true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false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>删除套接字</v>
      </c>
    </row>
    <row r="34" spans="1:11" x14ac:dyDescent="0.2">
      <c r="A34" s="4">
        <f t="shared" si="0"/>
        <v>32</v>
      </c>
      <c r="B34" s="1">
        <f t="shared" si="1"/>
        <v>33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"AT+ECMTCFG="version",0,4\r\n"</v>
      </c>
      <c r="D34" s="4" t="str">
        <f>IFERROR(VLOOKUP(MID(C34,2,LEN(C34)-IF(C34="""+++""",2,IF(C34="""a""",2,6))),AT指令表!A:B,2,0),"""""")</f>
        <v>"+OK"</v>
      </c>
      <c r="E34" s="1" t="str">
        <f>IFERROR(IF(VLOOKUP(MID(C34,2,LEN(C34)-IF(C34="""+++""",2,IF(C34="""a""",2,6))),AT指令表!A:F,6,0)=1,"true","false"),"error")</f>
        <v>true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false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>设置 MQTT 3.1.1 版本</v>
      </c>
    </row>
    <row r="35" spans="1:11" x14ac:dyDescent="0.2">
      <c r="A35" s="4">
        <f t="shared" si="0"/>
        <v>33</v>
      </c>
      <c r="B35" s="1">
        <f t="shared" si="1"/>
        <v>34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"AT+ECMTCFG="echomode",0,1\r\n"</v>
      </c>
      <c r="D35" s="4" t="str">
        <f>IFERROR(VLOOKUP(MID(C35,2,LEN(C35)-IF(C35="""+++""",2,IF(C35="""a""",2,6))),AT指令表!A:B,2,0),"""""")</f>
        <v>"+OK"</v>
      </c>
      <c r="E35" s="1" t="str">
        <f>IFERROR(IF(VLOOKUP(MID(C35,2,LEN(C35)-IF(C35="""+++""",2,IF(C35="""a""",2,6))),AT指令表!A:F,6,0)=1,"true","false"),"error")</f>
        <v>true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false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>关闭 MQTT 回显</v>
      </c>
    </row>
    <row r="36" spans="1:11" x14ac:dyDescent="0.2">
      <c r="A36" s="4">
        <f t="shared" si="0"/>
        <v>34</v>
      </c>
      <c r="B36" s="1">
        <f t="shared" si="1"/>
        <v>35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"AT+ECMTCFG="dataformat",0,0,0\r\n"</v>
      </c>
      <c r="D36" s="4" t="str">
        <f>IFERROR(VLOOKUP(MID(C36,2,LEN(C36)-IF(C36="""+++""",2,IF(C36="""a""",2,6))),AT指令表!A:B,2,0),"""""")</f>
        <v>"+OK"</v>
      </c>
      <c r="E36" s="1" t="str">
        <f>IFERROR(IF(VLOOKUP(MID(C36,2,LEN(C36)-IF(C36="""+++""",2,IF(C36="""a""",2,6))),AT指令表!A:F,6,0)=1,"true","false"),"error")</f>
        <v>true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false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>设置发送接收的都是文本</v>
      </c>
    </row>
    <row r="37" spans="1:11" x14ac:dyDescent="0.2">
      <c r="A37" s="4">
        <f t="shared" si="0"/>
        <v>35</v>
      </c>
      <c r="B37" s="1">
        <f t="shared" si="1"/>
        <v>36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"AT+ECMTCFG="keepalive",0,40\r\n"</v>
      </c>
      <c r="D37" s="4" t="str">
        <f>IFERROR(VLOOKUP(MID(C37,2,LEN(C37)-IF(C37="""+++""",2,IF(C37="""a""",2,6))),AT指令表!A:B,2,0),"""""")</f>
        <v>"+OK"</v>
      </c>
      <c r="E37" s="1" t="str">
        <f>IFERROR(IF(VLOOKUP(MID(C37,2,LEN(C37)-IF(C37="""+++""",2,IF(C37="""a""",2,6))),AT指令表!A:F,6,0)=1,"true","false"),"error")</f>
        <v>true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false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>设置心跳</v>
      </c>
    </row>
    <row r="38" spans="1:11" x14ac:dyDescent="0.2">
      <c r="A38" s="4">
        <f t="shared" si="0"/>
        <v>36</v>
      </c>
      <c r="B38" s="1">
        <f t="shared" si="1"/>
        <v>37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"AT+ECMTCFG="session",0,1\r\n"</v>
      </c>
      <c r="D38" s="4" t="str">
        <f>IFERROR(VLOOKUP(MID(C38,2,LEN(C38)-IF(C38="""+++""",2,IF(C38="""a""",2,6))),AT指令表!A:B,2,0),"""""")</f>
        <v>"+OK"</v>
      </c>
      <c r="E38" s="1" t="str">
        <f>IFERROR(IF(VLOOKUP(MID(C38,2,LEN(C38)-IF(C38="""+++""",2,IF(C38="""a""",2,6))),AT指令表!A:F,6,0)=1,"true","false"),"error")</f>
        <v>true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false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>设置服务器在断开连接后不保留客户端信息</v>
      </c>
    </row>
    <row r="39" spans="1:11" x14ac:dyDescent="0.2">
      <c r="A39" s="4">
        <f t="shared" si="0"/>
        <v>37</v>
      </c>
      <c r="B39" s="1">
        <f t="shared" si="1"/>
        <v>38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"AT+ECMTOPEN=0,59.110.170.225,1883\r\n"</v>
      </c>
      <c r="D39" s="4" t="str">
        <f>IFERROR(VLOOKUP(MID(C39,2,LEN(C39)-IF(C39="""+++""",2,IF(C39="""a""",2,6))),AT指令表!A:B,2,0),"""""")</f>
        <v>"+OK"</v>
      </c>
      <c r="E39" s="1" t="str">
        <f>IFERROR(IF(VLOOKUP(MID(C39,2,LEN(C39)-IF(C39="""+++""",2,IF(C39="""a""",2,6))),AT指令表!A:F,6,0)=1,"true","false"),"error")</f>
        <v>true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false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>打开客户端连接</v>
      </c>
    </row>
    <row r="40" spans="1:11" x14ac:dyDescent="0.2">
      <c r="A40" s="4">
        <f t="shared" si="0"/>
        <v>38</v>
      </c>
      <c r="B40" s="1">
        <f t="shared" si="1"/>
        <v>39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"AT+ECMTCLOSE=0\r\n"</v>
      </c>
      <c r="D40" s="4" t="str">
        <f>IFERROR(VLOOKUP(MID(C40,2,LEN(C40)-IF(C40="""+++""",2,IF(C40="""a""",2,6))),AT指令表!A:B,2,0),"""""")</f>
        <v>"+OK"</v>
      </c>
      <c r="E40" s="1" t="str">
        <f>IFERROR(IF(VLOOKUP(MID(C40,2,LEN(C40)-IF(C40="""+++""",2,IF(C40="""a""",2,6))),AT指令表!A:F,6,0)=1,"true","false"),"error")</f>
        <v>true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false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>关闭 MQTT 客户端</v>
      </c>
    </row>
    <row r="41" spans="1:11" x14ac:dyDescent="0.2">
      <c r="A41" s="4">
        <f t="shared" si="0"/>
        <v>39</v>
      </c>
      <c r="B41" s="1">
        <f t="shared" si="1"/>
        <v>40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"AT+ECMTCONN=0,"HY_02345678904","ql","ql"\r\n"</v>
      </c>
      <c r="D41" s="4" t="str">
        <f>IFERROR(VLOOKUP(MID(C41,2,LEN(C41)-IF(C41="""+++""",2,IF(C41="""a""",2,6))),AT指令表!A:B,2,0),"""""")</f>
        <v>"+OK"</v>
      </c>
      <c r="E41" s="1" t="str">
        <f>IFERROR(IF(VLOOKUP(MID(C41,2,LEN(C41)-IF(C41="""+++""",2,IF(C41="""a""",2,6))),AT指令表!A:F,6,0)=1,"true","false"),"error")</f>
        <v>true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false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>创建连接服务器</v>
      </c>
    </row>
    <row r="42" spans="1:11" x14ac:dyDescent="0.2">
      <c r="A42" s="4">
        <f t="shared" si="0"/>
        <v>40</v>
      </c>
      <c r="B42" s="1">
        <f t="shared" si="1"/>
        <v>41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"AT+ECMTDISC=0\r\n"</v>
      </c>
      <c r="D42" s="4" t="str">
        <f>IFERROR(VLOOKUP(MID(C42,2,LEN(C42)-IF(C42="""+++""",2,IF(C42="""a""",2,6))),AT指令表!A:B,2,0),"""""")</f>
        <v>"+OK"</v>
      </c>
      <c r="E42" s="1" t="str">
        <f>IFERROR(IF(VLOOKUP(MID(C42,2,LEN(C42)-IF(C42="""+++""",2,IF(C42="""a""",2,6))),AT指令表!A:F,6,0)=1,"true","false"),"error")</f>
        <v>true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false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>断开连接</v>
      </c>
    </row>
    <row r="43" spans="1:11" x14ac:dyDescent="0.2">
      <c r="A43" s="4">
        <f t="shared" si="0"/>
        <v>41</v>
      </c>
      <c r="B43" s="1">
        <f t="shared" si="1"/>
        <v>42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"AT+ECMTSUB=0,1,"huiyu/02345678903/set",1\r\n"</v>
      </c>
      <c r="D43" s="4" t="str">
        <f>IFERROR(VLOOKUP(MID(C43,2,LEN(C43)-IF(C43="""+++""",2,IF(C43="""a""",2,6))),AT指令表!A:B,2,0),"""""")</f>
        <v>"+OK"</v>
      </c>
      <c r="E43" s="1" t="str">
        <f>IFERROR(IF(VLOOKUP(MID(C43,2,LEN(C43)-IF(C43="""+++""",2,IF(C43="""a""",2,6))),AT指令表!A:F,6,0)=1,"true","false"),"error")</f>
        <v>true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false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>订阅Topic</v>
      </c>
    </row>
    <row r="44" spans="1:11" x14ac:dyDescent="0.2">
      <c r="A44" s="4">
        <f t="shared" si="0"/>
        <v>42</v>
      </c>
      <c r="B44" s="1">
        <f t="shared" si="1"/>
        <v>43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"AT+ECMTUNS=0,1,1\r\n"</v>
      </c>
      <c r="D44" s="4" t="str">
        <f>IFERROR(VLOOKUP(MID(C44,2,LEN(C44)-IF(C44="""+++""",2,IF(C44="""a""",2,6))),AT指令表!A:B,2,0),"""""")</f>
        <v>"+OK"</v>
      </c>
      <c r="E44" s="1" t="str">
        <f>IFERROR(IF(VLOOKUP(MID(C44,2,LEN(C44)-IF(C44="""+++""",2,IF(C44="""a""",2,6))),AT指令表!A:F,6,0)=1,"true","false"),"error")</f>
        <v>true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false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>取消订阅</v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"AT+ECMTPUB=0,1,0,"huiyu/02345678903/put","684855"\r\n"</v>
      </c>
      <c r="D45" s="4" t="str">
        <f>IFERROR(VLOOKUP(MID(C45,2,LEN(C45)-IF(C45="""+++""",2,IF(C45="""a""",2,6))),AT指令表!A:B,2,0),"""""")</f>
        <v>"+OK"</v>
      </c>
      <c r="E45" s="1" t="str">
        <f>IFERROR(IF(VLOOKUP(MID(C45,2,LEN(C45)-IF(C45="""+++""",2,IF(C45="""a""",2,6))),AT指令表!A:F,6,0)=1,"true","false"),"error")</f>
        <v>true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false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>发布消息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zoomScale="85" zoomScaleNormal="85" workbookViewId="0">
      <selection activeCell="A45" sqref="A2:B45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14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{0,1,"ATE1\r\n","a",true,3,3,false,easyATCmdDataLoadFun,easyATCmdDataDoingFun, NULL, NULL},</v>
      </c>
      <c r="B2" s="10" t="str">
        <f>"//"&amp;AT指令代码格式!K2</f>
        <v>//打开回显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{1,2,"AT+IPR=9600\r\n","+ok",true,3,3,false,easyATCmdDataLoadFun,easyATCmdDataDoingFun, NULL, NULL},</v>
      </c>
      <c r="B3" s="10" t="str">
        <f>"//"&amp;AT指令代码格式!K3</f>
        <v>//设置波特率</v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{2,3,"AT+SGSW\r\n","+OK",true,3,3,false,easyATCmdDataLoadFun,easyATCmdDataDoingFun, NULL, NULL},</v>
      </c>
      <c r="B4" s="10" t="str">
        <f>"//"&amp;AT指令代码格式!K4</f>
        <v>//获取版本信息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{3,4,"AT+CGSN\r\n","+OK",true,3,3,false,easyATCmdDataLoadFun,easyATCmdDataDoingFun, NULL, NULL},</v>
      </c>
      <c r="B5" s="10" t="str">
        <f>"//"&amp;AT指令代码格式!K5</f>
        <v>//请求产品序列号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{4,5,"AT+CSCON?\r\n","+OK",true,3,3,false,easyATCmdDataLoadFun,easyATCmdDataDoingFun, NULL, NULL},</v>
      </c>
      <c r="B6" s="10" t="str">
        <f>"//"&amp;AT指令代码格式!K6</f>
        <v>//信号连接状态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{5,6,"AT+CSQ\r\n","+OK",true,3,3,false,easyATCmdDataLoadFun,easyATCmdDataDoingFun, NULL, NULL},</v>
      </c>
      <c r="B7" s="10" t="str">
        <f>"//"&amp;AT指令代码格式!K7</f>
        <v>//获取信号质量</v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{6,7,"AT+CESQ\r\n","+OK",true,3,3,false,easyATCmdDataLoadFun,easyATCmdDataDoingFun, NULL, NULL},</v>
      </c>
      <c r="B8" s="10" t="str">
        <f>"//"&amp;AT指令代码格式!K8</f>
        <v>//获得扩展的信号质量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{7,8,"AT+CPIN?\r\n","+OK",true,3,3,false,easyATCmdDataLoadFun,easyATCmdDataDoingFun, NULL, NULL},</v>
      </c>
      <c r="B9" s="10" t="str">
        <f>"//"&amp;AT指令代码格式!K9</f>
        <v>//识别sm卡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{8,9,"AT+QSCLK=0\r\n","+OK",true,3,3,false,easyATCmdDataLoadFun,easyATCmdDataDoingFun, NULL, NULL},</v>
      </c>
      <c r="B10" s="10" t="str">
        <f>"//"&amp;AT指令代码格式!K10</f>
        <v>//禁止休眠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{9,10,"AT+NNMI=1\r\n","+OK",true,3,3,false,easyATCmdDataLoadFun,easyATCmdDataDoingFun, NULL, NULL},</v>
      </c>
      <c r="B11" s="10" t="str">
        <f>"//"&amp;AT指令代码格式!K11</f>
        <v>//开启下行数据通知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{10,11,"AT+NCFG=0\r\n","+OK",true,3,3,false,easyATCmdDataLoadFun,easyATCmdDataDoingFun, NULL, NULL},</v>
      </c>
      <c r="B12" s="10" t="str">
        <f>"//"&amp;AT指令代码格式!K12</f>
        <v>//AEP(ctwing 必须配置)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{11,12,"AT+CIMI\r\n","+OK",true,3,3,false,easyATCmdDataLoadFun,easyATCmdDataDoingFun, NULL, NULL},</v>
      </c>
      <c r="B13" s="10" t="str">
        <f>"//"&amp;AT指令代码格式!K13</f>
        <v>//获得SIM卡的IMSI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{12,13,"AT+ECICCID\r\n","+OK",true,3,3,false,easyATCmdDataLoadFun,easyATCmdDataDoingFun, NULL, NULL},</v>
      </c>
      <c r="B14" s="10" t="str">
        <f>"//"&amp;AT指令代码格式!K14</f>
        <v>//获取CCID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{13,14,"AT+CGDCONT=1,"IPV4V6","ctlte"\r\n","+OK",true,3,3,false,easyATCmdDataLoadFun,easyATCmdDataDoingFun, NULL, NULL},</v>
      </c>
      <c r="B15" s="10" t="str">
        <f>"//"&amp;AT指令代码格式!K15</f>
        <v>//设置APN（PDP）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{14,15,"AT+CGDCONT?\r\n","+OK",true,3,3,false,easyATCmdDataLoadFun,easyATCmdDataDoingFun, NULL, NULL},</v>
      </c>
      <c r="B16" s="10" t="str">
        <f>"//"&amp;AT指令代码格式!K16</f>
        <v>//查询设置APN（PDP）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{15,16,"AT+CGACT=1\r\n","+OK",true,3,3,false,easyATCmdDataLoadFun,easyATCmdDataDoingFun, NULL, NULL},</v>
      </c>
      <c r="B17" s="10" t="str">
        <f>"//"&amp;AT指令代码格式!K17</f>
        <v>//激活或去激活PDP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{16,17,"AT+CGACT?\r\n","+OK",true,3,3,false,easyATCmdDataLoadFun,easyATCmdDataDoingFun, NULL, NULL},</v>
      </c>
      <c r="B18" s="10" t="str">
        <f>"//"&amp;AT指令代码格式!K18</f>
        <v>//是否激活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{17,18,"AT+CGPADDR\r\n","+OK",true,3,3,false,easyATCmdDataLoadFun,easyATCmdDataDoingFun, NULL, NULL},</v>
      </c>
      <c r="B19" s="10" t="str">
        <f>"//"&amp;AT指令代码格式!K19</f>
        <v>//显示PDP地址</v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{18,19,"AT+CFUN=1\r\n","+OK",true,3,3,false,easyATCmdDataLoadFun,easyATCmdDataDoingFun, NULL, NULL},</v>
      </c>
      <c r="B20" s="10" t="str">
        <f>"//"&amp;AT指令代码格式!K20</f>
        <v>//开启射频</v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{19,20,"AT+CGATT=1\r\n","+OK",true,3,3,false,easyATCmdDataLoadFun,easyATCmdDataDoingFun, NULL, NULL},</v>
      </c>
      <c r="B21" s="10" t="str">
        <f>"//"&amp;AT指令代码格式!K21</f>
        <v>//设置附着网络</v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{20,21,"AT+CGATT?\r\n","+OK",true,3,3,false,easyATCmdDataLoadFun,easyATCmdDataDoingFun, NULL, NULL},</v>
      </c>
      <c r="B22" s="10" t="str">
        <f>"//"&amp;AT指令代码格式!K22</f>
        <v>//查询附着网络（查70s）</v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{21,22,"AT+CREG=2\r\n","+OK",true,3,3,false,easyATCmdDataLoadFun,easyATCmdDataDoingFun, NULL, NULL},</v>
      </c>
      <c r="B23" s="10" t="str">
        <f>"//"&amp;AT指令代码格式!K23</f>
        <v>//注册网络</v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{22,23,"AT+NMGR\r\n","+OK",true,3,3,false,easyATCmdDataLoadFun,easyATCmdDataDoingFun, NULL, NULL},</v>
      </c>
      <c r="B24" s="10" t="str">
        <f>"//"&amp;AT指令代码格式!K24</f>
        <v>//获取下行数据</v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{23,24,"AT+CCLK\r\n","+OK",true,3,3,false,easyATCmdDataLoadFun,easyATCmdDataDoingFun, NULL, NULL},</v>
      </c>
      <c r="B25" s="10" t="str">
        <f>"//"&amp;AT指令代码格式!K25</f>
        <v>//返回当前日期和时间</v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{24,25,"AT+SKTCREATE \r\n","+OK",true,3,3,false,easyATCmdDataLoadFun,easyATCmdDataDoingFun, NULL, NULL},</v>
      </c>
      <c r="B26" s="10" t="str">
        <f>"//"&amp;AT指令代码格式!K26</f>
        <v>//创建一个新的套接字</v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{25,26,"AT+SKTCONNECT \r\n","+OK",true,3,3,false,easyATCmdDataLoadFun,easyATCmdDataDoingFun, NULL, NULL},</v>
      </c>
      <c r="B27" s="10" t="str">
        <f>"//"&amp;AT指令代码格式!K27</f>
        <v>//连接到远程服务器</v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{26,27,"AT+SKTBIND \r\n","+OK",true,3,3,false,easyATCmdDataLoadFun,easyATCmdDataDoingFun, NULL, NULL},</v>
      </c>
      <c r="B28" s="10" t="str">
        <f>"//"&amp;AT指令代码格式!K28</f>
        <v>//绑定套接字到本地端口</v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{27,28,"AT+SKTSEND \r\n","+OK",true,3,3,false,easyATCmdDataLoadFun,easyATCmdDataDoingFun, NULL, NULL},</v>
      </c>
      <c r="B29" s="10" t="str">
        <f>"//"&amp;AT指令代码格式!K29</f>
        <v>//发送数据</v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{28,29,"AT+SKTRECV \r\n","+OK",true,3,3,false,easyATCmdDataLoadFun,easyATCmdDataDoingFun, NULL, NULL},</v>
      </c>
      <c r="B30" s="10" t="str">
        <f>"//"&amp;AT指令代码格式!K30</f>
        <v>//接收数据</v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{29,30,"AT+SKTERR \r\n","+OK",true,3,3,false,easyATCmdDataLoadFun,easyATCmdDataDoingFun, NULL, NULL},</v>
      </c>
      <c r="B31" s="10" t="str">
        <f>"//"&amp;AT指令代码格式!K31</f>
        <v>//查询套接字错误</v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{30,31,"AT+SKTSTATUS\r\n","+OK",true,3,3,false,easyATCmdDataLoadFun,easyATCmdDataDoingFun, NULL, NULL},</v>
      </c>
      <c r="B32" s="10" t="str">
        <f>"//"&amp;AT指令代码格式!K32</f>
        <v>//查询套接字状态</v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{31,32,"AT+SKTDELETE\r\n","+OK",true,3,3,false,easyATCmdDataLoadFun,easyATCmdDataDoingFun, NULL, NULL},</v>
      </c>
      <c r="B33" s="10" t="str">
        <f>"//"&amp;AT指令代码格式!K33</f>
        <v>//删除套接字</v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{32,33,"AT+ECMTCFG="version",0,4\r\n","+OK",true,3,3,false,easyATCmdDataLoadFun,easyATCmdDataDoingFun, NULL, NULL},</v>
      </c>
      <c r="B34" s="10" t="str">
        <f>"//"&amp;AT指令代码格式!K34</f>
        <v>//设置 MQTT 3.1.1 版本</v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{33,34,"AT+ECMTCFG="echomode",0,1\r\n","+OK",true,3,3,false,easyATCmdDataLoadFun,easyATCmdDataDoingFun, NULL, NULL},</v>
      </c>
      <c r="B35" s="10" t="str">
        <f>"//"&amp;AT指令代码格式!K35</f>
        <v>//关闭 MQTT 回显</v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{34,35,"AT+ECMTCFG="dataformat",0,0,0\r\n","+OK",true,3,3,false,easyATCmdDataLoadFun,easyATCmdDataDoingFun, NULL, NULL},</v>
      </c>
      <c r="B36" s="10" t="str">
        <f>"//"&amp;AT指令代码格式!K36</f>
        <v>//设置发送接收的都是文本</v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{35,36,"AT+ECMTCFG="keepalive",0,40\r\n","+OK",true,3,3,false,easyATCmdDataLoadFun,easyATCmdDataDoingFun, NULL, NULL},</v>
      </c>
      <c r="B37" s="10" t="str">
        <f>"//"&amp;AT指令代码格式!K37</f>
        <v>//设置心跳</v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{36,37,"AT+ECMTCFG="session",0,1\r\n","+OK",true,3,3,false,easyATCmdDataLoadFun,easyATCmdDataDoingFun, NULL, NULL},</v>
      </c>
      <c r="B38" s="10" t="str">
        <f>"//"&amp;AT指令代码格式!K38</f>
        <v>//设置服务器在断开连接后不保留客户端信息</v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{37,38,"AT+ECMTOPEN=0,59.110.170.225,1883\r\n","+OK",true,3,3,false,easyATCmdDataLoadFun,easyATCmdDataDoingFun, NULL, NULL},</v>
      </c>
      <c r="B39" s="10" t="str">
        <f>"//"&amp;AT指令代码格式!K39</f>
        <v>//打开客户端连接</v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{38,39,"AT+ECMTCLOSE=0\r\n","+OK",true,3,3,false,easyATCmdDataLoadFun,easyATCmdDataDoingFun, NULL, NULL},</v>
      </c>
      <c r="B40" s="10" t="str">
        <f>"//"&amp;AT指令代码格式!K40</f>
        <v>//关闭 MQTT 客户端</v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{39,40,"AT+ECMTCONN=0,"HY_02345678904","ql","ql"\r\n","+OK",true,3,3,false,easyATCmdDataLoadFun,easyATCmdDataDoingFun, NULL, NULL},</v>
      </c>
      <c r="B41" s="10" t="str">
        <f>"//"&amp;AT指令代码格式!K41</f>
        <v>//创建连接服务器</v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{40,41,"AT+ECMTDISC=0\r\n","+OK",true,3,3,false,easyATCmdDataLoadFun,easyATCmdDataDoingFun, NULL, NULL},</v>
      </c>
      <c r="B42" s="10" t="str">
        <f>"//"&amp;AT指令代码格式!K42</f>
        <v>//断开连接</v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{41,42,"AT+ECMTSUB=0,1,"huiyu/02345678903/set",1\r\n","+OK",true,3,3,false,easyATCmdDataLoadFun,easyATCmdDataDoingFun, NULL, NULL},</v>
      </c>
      <c r="B43" s="10" t="str">
        <f>"//"&amp;AT指令代码格式!K43</f>
        <v>//订阅Topic</v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{42,43,"AT+ECMTUNS=0,1,1\r\n","+OK",true,3,3,false,easyATCmdDataLoadFun,easyATCmdDataDoingFun, NULL, NULL},</v>
      </c>
      <c r="B44" s="10" t="str">
        <f>"//"&amp;AT指令代码格式!K44</f>
        <v>//取消订阅</v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{43,-1,"AT+ECMTPUB=0,1,0,"huiyu/02345678903/put","684855"\r\n","+OK",true,3,3,false,easyATCmdDataLoadFun,easyATCmdDataDoingFun, NULL, NULL},</v>
      </c>
      <c r="B45" s="10" t="str">
        <f>"//"&amp;AT指令代码格式!K45</f>
        <v>//发布消息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F21"/>
  <sheetViews>
    <sheetView workbookViewId="0">
      <selection activeCell="E17" sqref="E17"/>
    </sheetView>
  </sheetViews>
  <sheetFormatPr defaultRowHeight="14.25" x14ac:dyDescent="0.2"/>
  <cols>
    <col min="1" max="1" width="44.25" customWidth="1"/>
    <col min="2" max="2" width="3.75" bestFit="1" customWidth="1"/>
    <col min="3" max="3" width="3.875" bestFit="1" customWidth="1"/>
    <col min="4" max="4" width="4.25" bestFit="1" customWidth="1"/>
    <col min="5" max="5" width="54.75" bestFit="1" customWidth="1"/>
    <col min="6" max="6" width="49.125" bestFit="1" customWidth="1"/>
  </cols>
  <sheetData>
    <row r="1" spans="1:6" x14ac:dyDescent="0.2">
      <c r="A1" s="6" t="s">
        <v>86</v>
      </c>
      <c r="B1" s="12" t="s">
        <v>88</v>
      </c>
      <c r="C1" s="6" t="s">
        <v>26</v>
      </c>
      <c r="D1" s="6" t="s">
        <v>27</v>
      </c>
      <c r="E1" s="6" t="s">
        <v>20</v>
      </c>
    </row>
    <row r="2" spans="1:6" x14ac:dyDescent="0.2">
      <c r="A2" s="12" t="s">
        <v>89</v>
      </c>
      <c r="B2" s="12" t="s">
        <v>88</v>
      </c>
      <c r="C2" s="6" t="s">
        <v>28</v>
      </c>
      <c r="D2" s="6" t="s">
        <v>29</v>
      </c>
      <c r="E2" s="6" t="s">
        <v>25</v>
      </c>
    </row>
    <row r="3" spans="1:6" x14ac:dyDescent="0.2">
      <c r="A3" s="12" t="s">
        <v>90</v>
      </c>
      <c r="B3" s="12" t="s">
        <v>88</v>
      </c>
      <c r="C3" s="6" t="s">
        <v>30</v>
      </c>
      <c r="D3" s="6" t="s">
        <v>31</v>
      </c>
      <c r="E3" s="6" t="s">
        <v>21</v>
      </c>
    </row>
    <row r="4" spans="1:6" x14ac:dyDescent="0.2">
      <c r="A4" s="6" t="s">
        <v>87</v>
      </c>
      <c r="B4" s="12" t="s">
        <v>88</v>
      </c>
      <c r="C4" s="6" t="s">
        <v>32</v>
      </c>
      <c r="D4" s="6" t="s">
        <v>33</v>
      </c>
      <c r="E4" s="6" t="s">
        <v>22</v>
      </c>
    </row>
    <row r="5" spans="1:6" x14ac:dyDescent="0.2">
      <c r="A5" s="6" t="s">
        <v>69</v>
      </c>
      <c r="B5" s="12" t="s">
        <v>88</v>
      </c>
      <c r="C5" s="6" t="s">
        <v>34</v>
      </c>
      <c r="D5" s="6" t="s">
        <v>35</v>
      </c>
      <c r="E5" s="6" t="str">
        <f>AT指令表!H2</f>
        <v>ATE1</v>
      </c>
      <c r="F5" t="str">
        <f>AT指令表!I2</f>
        <v>打开回显</v>
      </c>
    </row>
    <row r="6" spans="1:6" x14ac:dyDescent="0.2">
      <c r="A6" s="6" t="s">
        <v>70</v>
      </c>
      <c r="B6" s="12" t="s">
        <v>88</v>
      </c>
      <c r="C6" s="6" t="s">
        <v>36</v>
      </c>
      <c r="D6" s="6" t="s">
        <v>37</v>
      </c>
      <c r="E6" s="6" t="str">
        <f>AT指令表!H3</f>
        <v>AT+IPR=9600</v>
      </c>
      <c r="F6" t="str">
        <f>AT指令表!I3</f>
        <v>设置波特率</v>
      </c>
    </row>
    <row r="7" spans="1:6" x14ac:dyDescent="0.2">
      <c r="A7" s="6" t="s">
        <v>71</v>
      </c>
      <c r="B7" s="12" t="s">
        <v>88</v>
      </c>
      <c r="C7" s="6" t="s">
        <v>38</v>
      </c>
      <c r="D7" s="6" t="s">
        <v>39</v>
      </c>
      <c r="E7" s="6" t="str">
        <f>AT指令表!H4</f>
        <v>AT+SGSW</v>
      </c>
      <c r="F7" t="str">
        <f>AT指令表!I4</f>
        <v>获取版本信息</v>
      </c>
    </row>
    <row r="8" spans="1:6" x14ac:dyDescent="0.2">
      <c r="A8" s="6" t="s">
        <v>72</v>
      </c>
      <c r="B8" s="12" t="s">
        <v>88</v>
      </c>
      <c r="C8" s="6" t="s">
        <v>40</v>
      </c>
      <c r="D8" s="6" t="s">
        <v>41</v>
      </c>
      <c r="E8" s="6" t="str">
        <f>AT指令表!H5</f>
        <v>AT+CGSN</v>
      </c>
      <c r="F8" t="str">
        <f>AT指令表!I5</f>
        <v>请求产品序列号</v>
      </c>
    </row>
    <row r="9" spans="1:6" x14ac:dyDescent="0.2">
      <c r="A9" s="6" t="s">
        <v>73</v>
      </c>
      <c r="B9" s="12" t="s">
        <v>88</v>
      </c>
      <c r="C9" s="6" t="s">
        <v>42</v>
      </c>
      <c r="D9" s="6" t="s">
        <v>43</v>
      </c>
      <c r="E9" s="6" t="str">
        <f>AT指令表!H6</f>
        <v>AT+CSCON?</v>
      </c>
      <c r="F9" t="str">
        <f>AT指令表!I6</f>
        <v>信号连接状态</v>
      </c>
    </row>
    <row r="10" spans="1:6" x14ac:dyDescent="0.2">
      <c r="A10" s="6" t="s">
        <v>74</v>
      </c>
      <c r="B10" s="12" t="s">
        <v>88</v>
      </c>
      <c r="C10" s="6" t="s">
        <v>44</v>
      </c>
      <c r="D10" s="6" t="s">
        <v>45</v>
      </c>
      <c r="E10" s="6" t="str">
        <f>AT指令表!H7</f>
        <v>AT+CSQ</v>
      </c>
      <c r="F10" t="str">
        <f>AT指令表!I7</f>
        <v>获取信号质量</v>
      </c>
    </row>
    <row r="11" spans="1:6" x14ac:dyDescent="0.2">
      <c r="A11" s="6" t="s">
        <v>75</v>
      </c>
      <c r="B11" s="12" t="s">
        <v>88</v>
      </c>
      <c r="C11" s="6" t="s">
        <v>46</v>
      </c>
      <c r="D11" s="6" t="s">
        <v>47</v>
      </c>
      <c r="E11" s="6" t="str">
        <f>AT指令表!H8</f>
        <v>AT+CESQ</v>
      </c>
      <c r="F11" t="str">
        <f>AT指令表!I8</f>
        <v>获得扩展的信号质量</v>
      </c>
    </row>
    <row r="12" spans="1:6" x14ac:dyDescent="0.2">
      <c r="A12" s="6" t="s">
        <v>76</v>
      </c>
      <c r="B12" s="12" t="s">
        <v>88</v>
      </c>
      <c r="C12" s="6" t="s">
        <v>48</v>
      </c>
      <c r="D12" s="6" t="s">
        <v>49</v>
      </c>
      <c r="E12" s="6" t="str">
        <f>AT指令表!H9</f>
        <v>AT+CPIN?</v>
      </c>
      <c r="F12" t="str">
        <f>AT指令表!I9</f>
        <v>识别sm卡</v>
      </c>
    </row>
    <row r="13" spans="1:6" x14ac:dyDescent="0.2">
      <c r="A13" s="6" t="s">
        <v>77</v>
      </c>
      <c r="B13" s="12" t="s">
        <v>88</v>
      </c>
      <c r="C13" s="6" t="s">
        <v>50</v>
      </c>
      <c r="D13" s="6" t="s">
        <v>51</v>
      </c>
      <c r="E13" s="6" t="str">
        <f>AT指令表!H10</f>
        <v>AT+QSCLK=0</v>
      </c>
      <c r="F13" t="str">
        <f>AT指令表!I10</f>
        <v>禁止休眠</v>
      </c>
    </row>
    <row r="14" spans="1:6" x14ac:dyDescent="0.2">
      <c r="A14" s="6" t="s">
        <v>78</v>
      </c>
      <c r="B14" s="12" t="s">
        <v>88</v>
      </c>
      <c r="C14" s="6" t="s">
        <v>52</v>
      </c>
      <c r="D14" s="6" t="s">
        <v>53</v>
      </c>
      <c r="E14" s="6" t="str">
        <f>AT指令表!H11</f>
        <v>AT+NNMI=1</v>
      </c>
      <c r="F14" t="str">
        <f>AT指令表!I11</f>
        <v>开启下行数据通知</v>
      </c>
    </row>
    <row r="15" spans="1:6" x14ac:dyDescent="0.2">
      <c r="A15" s="6" t="s">
        <v>79</v>
      </c>
      <c r="B15" s="12" t="s">
        <v>88</v>
      </c>
      <c r="C15" s="6" t="s">
        <v>54</v>
      </c>
      <c r="D15" s="6" t="s">
        <v>55</v>
      </c>
      <c r="E15" s="6" t="str">
        <f>AT指令表!H12</f>
        <v>AT+NCFG=0</v>
      </c>
      <c r="F15" t="str">
        <f>AT指令表!I12</f>
        <v>AEP(ctwing 必须配置)</v>
      </c>
    </row>
    <row r="16" spans="1:6" x14ac:dyDescent="0.2">
      <c r="A16" s="6" t="s">
        <v>80</v>
      </c>
      <c r="B16" s="12" t="s">
        <v>88</v>
      </c>
      <c r="C16" s="6" t="s">
        <v>56</v>
      </c>
      <c r="D16" s="6" t="s">
        <v>57</v>
      </c>
      <c r="E16" s="6" t="str">
        <f>AT指令表!H13</f>
        <v>AT+CIMI</v>
      </c>
      <c r="F16" t="str">
        <f>AT指令表!I13</f>
        <v>获得SIM卡的IMSI</v>
      </c>
    </row>
    <row r="17" spans="1:6" x14ac:dyDescent="0.2">
      <c r="A17" s="6" t="s">
        <v>81</v>
      </c>
      <c r="B17" s="12" t="s">
        <v>88</v>
      </c>
      <c r="C17" s="6" t="s">
        <v>58</v>
      </c>
      <c r="D17" s="6" t="s">
        <v>59</v>
      </c>
      <c r="E17" s="6" t="str">
        <f>AT指令表!H14</f>
        <v>AT+ECICCID</v>
      </c>
      <c r="F17" t="str">
        <f>AT指令表!I14</f>
        <v>获取CCID</v>
      </c>
    </row>
    <row r="18" spans="1:6" x14ac:dyDescent="0.2">
      <c r="A18" s="6" t="s">
        <v>82</v>
      </c>
      <c r="B18" s="12" t="s">
        <v>88</v>
      </c>
      <c r="C18" s="6" t="s">
        <v>60</v>
      </c>
      <c r="D18" s="6" t="s">
        <v>61</v>
      </c>
      <c r="E18" s="6" t="str">
        <f>AT指令表!H15</f>
        <v>AT+CGDCONT=1,"IPV4V6","ctlte"</v>
      </c>
      <c r="F18" t="str">
        <f>AT指令表!I15</f>
        <v>设置APN（PDP）</v>
      </c>
    </row>
    <row r="19" spans="1:6" x14ac:dyDescent="0.2">
      <c r="A19" s="6" t="s">
        <v>83</v>
      </c>
      <c r="B19" s="12" t="s">
        <v>88</v>
      </c>
      <c r="C19" s="6" t="s">
        <v>62</v>
      </c>
      <c r="D19" s="6" t="s">
        <v>63</v>
      </c>
      <c r="E19" s="6" t="str">
        <f>AT指令表!H16</f>
        <v>AT+CGDCONT?</v>
      </c>
      <c r="F19" t="str">
        <f>AT指令表!I16</f>
        <v>查询设置APN（PDP）</v>
      </c>
    </row>
    <row r="20" spans="1:6" x14ac:dyDescent="0.2">
      <c r="A20" s="6" t="s">
        <v>84</v>
      </c>
      <c r="B20" s="12" t="s">
        <v>88</v>
      </c>
      <c r="C20" s="6" t="s">
        <v>64</v>
      </c>
      <c r="D20" s="6" t="s">
        <v>65</v>
      </c>
      <c r="E20" s="6" t="str">
        <f>AT指令表!H17</f>
        <v>AT+CGACT=1</v>
      </c>
      <c r="F20" t="str">
        <f>AT指令表!I17</f>
        <v>激活或去激活PDP</v>
      </c>
    </row>
    <row r="21" spans="1:6" x14ac:dyDescent="0.2">
      <c r="A21" s="6" t="s">
        <v>85</v>
      </c>
      <c r="B21" s="12" t="s">
        <v>88</v>
      </c>
      <c r="C21" s="6" t="s">
        <v>66</v>
      </c>
      <c r="D21" s="6" t="s">
        <v>67</v>
      </c>
      <c r="E21" s="6" t="str">
        <f>AT指令表!H18</f>
        <v>AT+CGACT?</v>
      </c>
      <c r="F21" t="str">
        <f>AT指令表!I18</f>
        <v>是否激活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2024-08-05T09:01:27Z</dcterms:modified>
</cp:coreProperties>
</file>