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work\临时文件夹\WorkSpace\MQTT采集终端\MQTT采集器程序(新加 MQTT MBUS 网口功能)\Interflow\"/>
    </mc:Choice>
  </mc:AlternateContent>
  <xr:revisionPtr revIDLastSave="0" documentId="13_ncr:1_{E50BB9A8-AD9D-4218-AC17-D702BB8AD241}" xr6:coauthVersionLast="47" xr6:coauthVersionMax="47" xr10:uidLastSave="{00000000-0000-0000-0000-000000000000}"/>
  <bookViews>
    <workbookView xWindow="-945" yWindow="2670" windowWidth="17655" windowHeight="10365" activeTab="1" xr2:uid="{00000000-000D-0000-FFFF-FFFF00000000}"/>
  </bookViews>
  <sheets>
    <sheet name="AT指令表" sheetId="1" r:id="rId1"/>
    <sheet name="AT指令代码格式" sheetId="3" r:id="rId2"/>
    <sheet name="代码输出" sheetId="5" r:id="rId3"/>
  </sheets>
  <definedNames>
    <definedName name="_xlnm._FilterDatabase" localSheetId="0" hidden="1">AT指令表!$F$1:$F$43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C2" i="3"/>
  <c r="C3" i="3"/>
  <c r="E3" i="3" s="1"/>
  <c r="C4" i="3"/>
  <c r="J4" i="3" s="1"/>
  <c r="C5" i="3"/>
  <c r="J5" i="3" s="1"/>
  <c r="C6" i="3"/>
  <c r="E6" i="3" s="1"/>
  <c r="C7" i="3"/>
  <c r="E7" i="3" s="1"/>
  <c r="C8" i="3"/>
  <c r="J8" i="3" s="1"/>
  <c r="C9" i="3"/>
  <c r="J9" i="3" s="1"/>
  <c r="C10" i="3"/>
  <c r="J10" i="3" s="1"/>
  <c r="C11" i="3"/>
  <c r="I11" i="3" s="1"/>
  <c r="C12" i="3"/>
  <c r="I12" i="3" s="1"/>
  <c r="C13" i="3"/>
  <c r="J13" i="3" s="1"/>
  <c r="C14" i="3"/>
  <c r="J14" i="3" s="1"/>
  <c r="C15" i="3"/>
  <c r="J15" i="3" s="1"/>
  <c r="C16" i="3"/>
  <c r="I16" i="3" s="1"/>
  <c r="C17" i="3"/>
  <c r="D17" i="3" s="1"/>
  <c r="C18" i="3"/>
  <c r="D18" i="3" s="1"/>
  <c r="C19" i="3"/>
  <c r="D19" i="3" s="1"/>
  <c r="C20" i="3"/>
  <c r="I20" i="3" s="1"/>
  <c r="C21" i="3"/>
  <c r="E21" i="3" s="1"/>
  <c r="C22" i="3"/>
  <c r="E22" i="3" s="1"/>
  <c r="C23" i="3"/>
  <c r="I23" i="3" s="1"/>
  <c r="C24" i="3"/>
  <c r="I24" i="3" s="1"/>
  <c r="C25" i="3"/>
  <c r="E25" i="3" s="1"/>
  <c r="C26" i="3"/>
  <c r="E26" i="3" s="1"/>
  <c r="C27" i="3"/>
  <c r="D27" i="3" s="1"/>
  <c r="C28" i="3"/>
  <c r="D28" i="3" s="1"/>
  <c r="C29" i="3"/>
  <c r="J29" i="3" s="1"/>
  <c r="C30" i="3"/>
  <c r="E30" i="3" s="1"/>
  <c r="C31" i="3"/>
  <c r="I31" i="3" s="1"/>
  <c r="C32" i="3"/>
  <c r="I32" i="3" s="1"/>
  <c r="C33" i="3"/>
  <c r="D33" i="3" s="1"/>
  <c r="C34" i="3"/>
  <c r="E34" i="3" s="1"/>
  <c r="C35" i="3"/>
  <c r="J35" i="3" s="1"/>
  <c r="C36" i="3"/>
  <c r="J36" i="3" s="1"/>
  <c r="C37" i="3"/>
  <c r="J37" i="3" s="1"/>
  <c r="C38" i="3"/>
  <c r="I38" i="3" s="1"/>
  <c r="C39" i="3"/>
  <c r="E39" i="3" s="1"/>
  <c r="C40" i="3"/>
  <c r="J40" i="3" s="1"/>
  <c r="C41" i="3"/>
  <c r="J41" i="3" s="1"/>
  <c r="C42" i="3"/>
  <c r="D42" i="3" s="1"/>
  <c r="C43" i="3"/>
  <c r="I43" i="3" s="1"/>
  <c r="C44" i="3"/>
  <c r="I44" i="3" s="1"/>
  <c r="C45" i="3"/>
  <c r="J45" i="3" s="1"/>
  <c r="I2" i="3"/>
  <c r="D3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2" i="3"/>
  <c r="J11" i="3" l="1"/>
  <c r="J12" i="3"/>
  <c r="I26" i="3"/>
  <c r="E8" i="3"/>
  <c r="I25" i="3"/>
  <c r="I37" i="3"/>
  <c r="I15" i="3"/>
  <c r="J26" i="3"/>
  <c r="E38" i="3"/>
  <c r="E14" i="3"/>
  <c r="I36" i="3"/>
  <c r="I14" i="3"/>
  <c r="J25" i="3"/>
  <c r="E37" i="3"/>
  <c r="E13" i="3"/>
  <c r="I30" i="3"/>
  <c r="I13" i="3"/>
  <c r="J24" i="3"/>
  <c r="E36" i="3"/>
  <c r="E24" i="3"/>
  <c r="E12" i="3"/>
  <c r="I29" i="3"/>
  <c r="J23" i="3"/>
  <c r="E35" i="3"/>
  <c r="E23" i="3"/>
  <c r="E11" i="3"/>
  <c r="I28" i="3"/>
  <c r="I6" i="3"/>
  <c r="E2" i="3"/>
  <c r="E10" i="3"/>
  <c r="I27" i="3"/>
  <c r="I5" i="3"/>
  <c r="E45" i="3"/>
  <c r="E33" i="3"/>
  <c r="E9" i="3"/>
  <c r="E32" i="3"/>
  <c r="E43" i="3"/>
  <c r="E31" i="3"/>
  <c r="E19" i="3"/>
  <c r="I4" i="3"/>
  <c r="E20" i="3"/>
  <c r="I3" i="3"/>
  <c r="I41" i="3"/>
  <c r="J38" i="3"/>
  <c r="E42" i="3"/>
  <c r="E18" i="3"/>
  <c r="E44" i="3"/>
  <c r="I42" i="3"/>
  <c r="I40" i="3"/>
  <c r="I18" i="3"/>
  <c r="E41" i="3"/>
  <c r="E29" i="3"/>
  <c r="E17" i="3"/>
  <c r="E5" i="3"/>
  <c r="I39" i="3"/>
  <c r="I17" i="3"/>
  <c r="E40" i="3"/>
  <c r="E28" i="3"/>
  <c r="E16" i="3"/>
  <c r="E4" i="3"/>
  <c r="E27" i="3"/>
  <c r="E15" i="3"/>
  <c r="J2" i="3"/>
  <c r="J22" i="3"/>
  <c r="J33" i="3"/>
  <c r="I35" i="3"/>
  <c r="J43" i="3"/>
  <c r="J31" i="3"/>
  <c r="J19" i="3"/>
  <c r="J7" i="3"/>
  <c r="J34" i="3"/>
  <c r="D31" i="3"/>
  <c r="J44" i="3"/>
  <c r="J20" i="3"/>
  <c r="D43" i="3"/>
  <c r="I34" i="3"/>
  <c r="I22" i="3"/>
  <c r="I10" i="3"/>
  <c r="J42" i="3"/>
  <c r="J30" i="3"/>
  <c r="J18" i="3"/>
  <c r="J6" i="3"/>
  <c r="J21" i="3"/>
  <c r="J32" i="3"/>
  <c r="D44" i="3"/>
  <c r="I45" i="3"/>
  <c r="I33" i="3"/>
  <c r="I21" i="3"/>
  <c r="I9" i="3"/>
  <c r="J17" i="3"/>
  <c r="D7" i="3"/>
  <c r="I8" i="3"/>
  <c r="J28" i="3"/>
  <c r="J16" i="3"/>
  <c r="B18" i="3"/>
  <c r="D6" i="3"/>
  <c r="I19" i="3"/>
  <c r="I7" i="3"/>
  <c r="J39" i="3"/>
  <c r="J27" i="3"/>
  <c r="J3" i="3"/>
  <c r="B34" i="3"/>
  <c r="D39" i="3"/>
  <c r="D32" i="3"/>
  <c r="D10" i="3"/>
  <c r="D9" i="3"/>
  <c r="D8" i="3"/>
  <c r="B3" i="3"/>
  <c r="D16" i="3"/>
  <c r="D15" i="3"/>
  <c r="B39" i="3"/>
  <c r="B15" i="3"/>
  <c r="D29" i="3"/>
  <c r="D41" i="3"/>
  <c r="D40" i="3"/>
  <c r="B27" i="3"/>
  <c r="B28" i="3"/>
  <c r="D21" i="3"/>
  <c r="D22" i="3"/>
  <c r="D5" i="3"/>
  <c r="B8" i="3"/>
  <c r="D37" i="3"/>
  <c r="D25" i="3"/>
  <c r="D13" i="3"/>
  <c r="D36" i="3"/>
  <c r="D24" i="3"/>
  <c r="D12" i="3"/>
  <c r="D38" i="3"/>
  <c r="D26" i="3"/>
  <c r="D14" i="3"/>
  <c r="D35" i="3"/>
  <c r="D23" i="3"/>
  <c r="D11" i="3"/>
  <c r="D34" i="3"/>
  <c r="D45" i="3"/>
  <c r="D20" i="3"/>
  <c r="B32" i="3"/>
  <c r="B31" i="3"/>
  <c r="D4" i="3"/>
  <c r="D3" i="3"/>
  <c r="D2" i="3"/>
  <c r="B16" i="3"/>
  <c r="B22" i="3"/>
  <c r="B10" i="3"/>
  <c r="B9" i="3"/>
  <c r="B13" i="3"/>
  <c r="B45" i="3"/>
  <c r="B33" i="3"/>
  <c r="B25" i="3"/>
  <c r="B2" i="3"/>
  <c r="B26" i="3"/>
  <c r="B43" i="3"/>
  <c r="B23" i="3"/>
  <c r="B38" i="3"/>
  <c r="B14" i="3"/>
  <c r="B37" i="3"/>
  <c r="B36" i="3"/>
  <c r="B12" i="3"/>
  <c r="B44" i="3"/>
  <c r="B24" i="3"/>
  <c r="B35" i="3"/>
  <c r="B11" i="3"/>
  <c r="B19" i="3"/>
  <c r="B7" i="3"/>
  <c r="B42" i="3"/>
  <c r="B30" i="3"/>
  <c r="B6" i="3"/>
  <c r="B41" i="3"/>
  <c r="B29" i="3"/>
  <c r="B17" i="3"/>
  <c r="B5" i="3"/>
  <c r="B21" i="3"/>
  <c r="B20" i="3"/>
  <c r="B40" i="3"/>
  <c r="B4" i="3"/>
  <c r="A11" i="5" l="1"/>
  <c r="A26" i="5"/>
  <c r="A25" i="5"/>
  <c r="A38" i="5"/>
  <c r="A22" i="5"/>
  <c r="A24" i="5"/>
  <c r="A12" i="5"/>
  <c r="A45" i="5"/>
  <c r="A5" i="5"/>
  <c r="A15" i="5"/>
  <c r="A27" i="5"/>
  <c r="A41" i="5"/>
  <c r="A28" i="5"/>
  <c r="A18" i="5"/>
  <c r="A6" i="5"/>
  <c r="A23" i="5"/>
  <c r="A4" i="5"/>
  <c r="A40" i="5"/>
  <c r="A9" i="5"/>
  <c r="A3" i="5"/>
  <c r="A21" i="5"/>
  <c r="A39" i="5"/>
  <c r="A33" i="5"/>
  <c r="A2" i="5"/>
  <c r="A14" i="5"/>
  <c r="A7" i="5"/>
  <c r="A20" i="5"/>
  <c r="A36" i="5"/>
  <c r="A19" i="5"/>
  <c r="A44" i="5"/>
  <c r="A29" i="5"/>
  <c r="A32" i="5"/>
  <c r="A16" i="5"/>
  <c r="A37" i="5"/>
  <c r="A8" i="5"/>
  <c r="A30" i="5"/>
  <c r="A31" i="5"/>
  <c r="A13" i="5"/>
  <c r="A42" i="5"/>
  <c r="A43" i="5"/>
  <c r="A17" i="5"/>
  <c r="A10" i="5"/>
  <c r="A35" i="5"/>
  <c r="A34" i="5"/>
</calcChain>
</file>

<file path=xl/sharedStrings.xml><?xml version="1.0" encoding="utf-8"?>
<sst xmlns="http://schemas.openxmlformats.org/spreadsheetml/2006/main" count="310" uniqueCount="142">
  <si>
    <t>注册包功能</t>
  </si>
  <si>
    <t>心跳包功能</t>
    <phoneticPr fontId="1" type="noConversion"/>
  </si>
  <si>
    <t>扩展功能指令</t>
    <phoneticPr fontId="1" type="noConversion"/>
  </si>
  <si>
    <t>模块配置</t>
    <phoneticPr fontId="1" type="noConversion"/>
  </si>
  <si>
    <t>AT+RSTIM</t>
  </si>
  <si>
    <t>指令</t>
    <phoneticPr fontId="1" type="noConversion"/>
  </si>
  <si>
    <t>功能</t>
    <phoneticPr fontId="1" type="noConversion"/>
  </si>
  <si>
    <t>//打开/关闭回显功能</t>
  </si>
  <si>
    <t>//重启模块</t>
  </si>
  <si>
    <t>//查询版本号</t>
  </si>
  <si>
    <t>//退出AT指令模式</t>
  </si>
  <si>
    <t>//恢复出厂设置</t>
  </si>
  <si>
    <t>//查询模块MAC</t>
  </si>
  <si>
    <t>//设置/查询用户名和密码</t>
  </si>
  <si>
    <t>//设置/查询WAN口参数</t>
  </si>
  <si>
    <t>//设置/查询DNS服务器地址</t>
  </si>
  <si>
    <t>//设置/查询网页端口号</t>
  </si>
  <si>
    <t>//设置/查询串口参数</t>
  </si>
  <si>
    <t>//串口设置参数</t>
  </si>
  <si>
    <t>//设置/查询SOCK参数</t>
  </si>
  <si>
    <t>//查询TCP连接状态</t>
  </si>
  <si>
    <t>//设置/查询本地端口号</t>
  </si>
  <si>
    <t>//设置/查询类RFC2217使能</t>
  </si>
  <si>
    <t>//查询生产时间</t>
  </si>
  <si>
    <t>//设置/查询注册包机制</t>
  </si>
  <si>
    <t>//设置/查询注册包执行机制</t>
  </si>
  <si>
    <t>//设置/查询透传云用户名和密码</t>
  </si>
  <si>
    <t>//设置/查询用户自定义注册包内容</t>
  </si>
  <si>
    <t>//设置/查询HttpdClient模式下，设置HTTPD头</t>
  </si>
  <si>
    <t>//设置/查询HttpdClient模式下，设置Httpd切割头</t>
  </si>
  <si>
    <t>//设置/查询HttpdClient模式下，心脏包启用</t>
  </si>
  <si>
    <t>//设置/查询HTP去包头功能</t>
  </si>
  <si>
    <t>//设置/查询心跳包使能</t>
  </si>
  <si>
    <t>//设置/查询心跳包发送方式</t>
  </si>
  <si>
    <t>//设置/查询心跳包时间</t>
  </si>
  <si>
    <t>//设置/查询自定义心跳包数据</t>
  </si>
  <si>
    <t>//设置/查询index功能</t>
  </si>
  <si>
    <t>//设置/查询短连接功能</t>
  </si>
  <si>
    <t>//设置/查询短连接时间</t>
  </si>
  <si>
    <t>//设置/查询模块连接前是否清理串</t>
  </si>
  <si>
    <t>//设置/查询超时重启时间</t>
  </si>
  <si>
    <t>//设置/查询TCPServer连接Client</t>
  </si>
  <si>
    <t>//设置/查询模块名称</t>
  </si>
  <si>
    <t>//帮助</t>
  </si>
  <si>
    <t>//当前参数保存为用户默认参数</t>
  </si>
  <si>
    <t>//主动ping指令</t>
  </si>
  <si>
    <t>启用标记</t>
    <phoneticPr fontId="1" type="noConversion"/>
  </si>
  <si>
    <t>含义</t>
    <phoneticPr fontId="1" type="noConversion"/>
  </si>
  <si>
    <t xml:space="preserve">Httpd Client </t>
    <phoneticPr fontId="1" type="noConversion"/>
  </si>
  <si>
    <t xml:space="preserve">ID </t>
    <phoneticPr fontId="1" type="noConversion"/>
  </si>
  <si>
    <t>Cmd</t>
    <phoneticPr fontId="1" type="noConversion"/>
  </si>
  <si>
    <t>SucessStr</t>
  </si>
  <si>
    <t>RunFlag</t>
    <phoneticPr fontId="1" type="noConversion"/>
  </si>
  <si>
    <t>sendFun</t>
    <phoneticPr fontId="1" type="noConversion"/>
  </si>
  <si>
    <t>receiveFun</t>
    <phoneticPr fontId="1" type="noConversion"/>
  </si>
  <si>
    <t>easyATCmdDataDoingFun</t>
    <phoneticPr fontId="1" type="noConversion"/>
  </si>
  <si>
    <t>easyATCmdDataLoadFun</t>
    <phoneticPr fontId="1" type="noConversion"/>
  </si>
  <si>
    <t>a</t>
    <phoneticPr fontId="1" type="noConversion"/>
  </si>
  <si>
    <t>+++</t>
    <phoneticPr fontId="1" type="noConversion"/>
  </si>
  <si>
    <t>"\r\n+OK="</t>
    <phoneticPr fontId="1" type="noConversion"/>
  </si>
  <si>
    <t>"a"</t>
    <phoneticPr fontId="1" type="noConversion"/>
  </si>
  <si>
    <t>"\r\n+OK"</t>
    <phoneticPr fontId="1" type="noConversion"/>
  </si>
  <si>
    <t>AT+Z</t>
    <phoneticPr fontId="1" type="noConversion"/>
  </si>
  <si>
    <t>AT+VER</t>
    <phoneticPr fontId="1" type="noConversion"/>
  </si>
  <si>
    <t>AT+MAC</t>
    <phoneticPr fontId="1" type="noConversion"/>
  </si>
  <si>
    <t>AT+DNS</t>
    <phoneticPr fontId="1" type="noConversion"/>
  </si>
  <si>
    <t>AT+SOCKLK</t>
    <phoneticPr fontId="1" type="noConversion"/>
  </si>
  <si>
    <t>AT+UARTCLBUF=ON</t>
    <phoneticPr fontId="1" type="noConversion"/>
  </si>
  <si>
    <t>AT+UARTSET=ON</t>
    <phoneticPr fontId="1" type="noConversion"/>
  </si>
  <si>
    <t>AT+UART=115200,8,1,NONE,NFC</t>
    <phoneticPr fontId="1" type="noConversion"/>
  </si>
  <si>
    <t>AT+WEBPORT=80</t>
    <phoneticPr fontId="1" type="noConversion"/>
  </si>
  <si>
    <t>AT+SOCK=TCPC,169.254.68.235,8234</t>
    <phoneticPr fontId="1" type="noConversion"/>
  </si>
  <si>
    <t>AT+TCPSE=KICK</t>
    <phoneticPr fontId="1" type="noConversion"/>
  </si>
  <si>
    <t>AT+SOCKPORT=20108</t>
    <phoneticPr fontId="1" type="noConversion"/>
  </si>
  <si>
    <t>AT+RFCEN=OFF</t>
    <phoneticPr fontId="1" type="noConversion"/>
  </si>
  <si>
    <t>AT+CLIENTRST=ON</t>
    <phoneticPr fontId="1" type="noConversion"/>
  </si>
  <si>
    <t>AT+SCSLINK=ON</t>
    <phoneticPr fontId="1" type="noConversion"/>
  </si>
  <si>
    <t>AT+MAXSK=1</t>
    <phoneticPr fontId="1" type="noConversion"/>
  </si>
  <si>
    <t>AT+WEBU=admin,admin</t>
    <phoneticPr fontId="1" type="noConversion"/>
  </si>
  <si>
    <t>AT+MID=NJHY</t>
    <phoneticPr fontId="1" type="noConversion"/>
  </si>
  <si>
    <t>//设置/查询TCPClient模式连接超限重启</t>
    <phoneticPr fontId="1" type="noConversion"/>
  </si>
  <si>
    <t>//设置/查询Socket连接状态引脚指示功能</t>
    <phoneticPr fontId="1" type="noConversion"/>
  </si>
  <si>
    <t>//开始接收AT</t>
    <phoneticPr fontId="1" type="noConversion"/>
  </si>
  <si>
    <t>//准备收AT指令</t>
    <phoneticPr fontId="1" type="noConversion"/>
  </si>
  <si>
    <t>AT+WANN=STATIC,192.168.0.7,255.255.255.0,192.168.0.1</t>
    <phoneticPr fontId="1" type="noConversion"/>
  </si>
  <si>
    <t>实际指令顺序</t>
    <phoneticPr fontId="1" type="noConversion"/>
  </si>
  <si>
    <t>AT+E=ON</t>
    <phoneticPr fontId="1" type="noConversion"/>
  </si>
  <si>
    <t>回复</t>
    <phoneticPr fontId="1" type="noConversion"/>
  </si>
  <si>
    <t>代码输出</t>
    <phoneticPr fontId="1" type="noConversion"/>
  </si>
  <si>
    <t>setBandDataLoadFun</t>
  </si>
  <si>
    <t>ResetTrueFlagDoingFun</t>
  </si>
  <si>
    <t>AT+E=ON\r\n</t>
    <phoneticPr fontId="1" type="noConversion"/>
  </si>
  <si>
    <t>AT+PING\r\n</t>
    <phoneticPr fontId="1" type="noConversion"/>
  </si>
  <si>
    <t>AT+CFGTF\r\n</t>
    <phoneticPr fontId="1" type="noConversion"/>
  </si>
  <si>
    <t>AT+H\r\n</t>
    <phoneticPr fontId="1" type="noConversion"/>
  </si>
  <si>
    <t>AT+Z\r\n</t>
    <phoneticPr fontId="1" type="noConversion"/>
  </si>
  <si>
    <t>AT+VER\r\n</t>
    <phoneticPr fontId="1" type="noConversion"/>
  </si>
  <si>
    <t>AT+ENTM\r\n</t>
    <phoneticPr fontId="1" type="noConversion"/>
  </si>
  <si>
    <t>AT+RELD\r\n</t>
    <phoneticPr fontId="1" type="noConversion"/>
  </si>
  <si>
    <t>AT+MAC\r\n</t>
    <phoneticPr fontId="1" type="noConversion"/>
  </si>
  <si>
    <t>AT+WEBU=admin,admin\r\n</t>
    <phoneticPr fontId="1" type="noConversion"/>
  </si>
  <si>
    <t>AT+WANN=STATIC,192.168.0.7,255.255.255.0,192.168.0.1\r\n</t>
    <phoneticPr fontId="1" type="noConversion"/>
  </si>
  <si>
    <t>AT+DNS\r\n</t>
    <phoneticPr fontId="1" type="noConversion"/>
  </si>
  <si>
    <t>AT+WEBPORT=80\r\n</t>
    <phoneticPr fontId="1" type="noConversion"/>
  </si>
  <si>
    <t>AT+UART=115200,8,1,NONE,NFC\r\n</t>
    <phoneticPr fontId="1" type="noConversion"/>
  </si>
  <si>
    <t>AT+UARTSET=ON\r\n</t>
    <phoneticPr fontId="1" type="noConversion"/>
  </si>
  <si>
    <t>AT+SOCK=TCPC,169.254.68.235,8234\r\n</t>
    <phoneticPr fontId="1" type="noConversion"/>
  </si>
  <si>
    <t>AT+MID=NJHY\r\n</t>
    <phoneticPr fontId="1" type="noConversion"/>
  </si>
  <si>
    <t>AT+MAXSK=1\r\n</t>
    <phoneticPr fontId="1" type="noConversion"/>
  </si>
  <si>
    <t>AT+RSTIM\r\n</t>
    <phoneticPr fontId="1" type="noConversion"/>
  </si>
  <si>
    <t>AT+UARTCLBUF=ON\r\n</t>
    <phoneticPr fontId="1" type="noConversion"/>
  </si>
  <si>
    <t>AT+SHORTO\r\n</t>
    <phoneticPr fontId="1" type="noConversion"/>
  </si>
  <si>
    <t>AT+SOCKSL\r\n</t>
    <phoneticPr fontId="1" type="noConversion"/>
  </si>
  <si>
    <t>AT+INDEXEN\r\n</t>
    <phoneticPr fontId="1" type="noConversion"/>
  </si>
  <si>
    <t>AT+CLIENTRST=ON\r\n</t>
    <phoneticPr fontId="1" type="noConversion"/>
  </si>
  <si>
    <t>AT+SCSLINK=ON\r\n</t>
    <phoneticPr fontId="1" type="noConversion"/>
  </si>
  <si>
    <t>AT+HEARTDT\r\n</t>
    <phoneticPr fontId="1" type="noConversion"/>
  </si>
  <si>
    <t>AT+HEARTTM\r\n</t>
    <phoneticPr fontId="1" type="noConversion"/>
  </si>
  <si>
    <t>AT+HEARTTP\r\n</t>
    <phoneticPr fontId="1" type="noConversion"/>
  </si>
  <si>
    <t>AT+HEARTEN\r\n</t>
    <phoneticPr fontId="1" type="noConversion"/>
  </si>
  <si>
    <t>AT+HTPCHD\r\n</t>
    <phoneticPr fontId="1" type="noConversion"/>
  </si>
  <si>
    <t>AT+HTPHEAD\r\n</t>
    <phoneticPr fontId="1" type="noConversion"/>
  </si>
  <si>
    <t>AT+HTPURL\r\n</t>
    <phoneticPr fontId="1" type="noConversion"/>
  </si>
  <si>
    <t>AT+HTPTP\r\n</t>
    <phoneticPr fontId="1" type="noConversion"/>
  </si>
  <si>
    <t>AT+REGUSR\r\n</t>
    <phoneticPr fontId="1" type="noConversion"/>
  </si>
  <si>
    <t>AT+REGCLOUD\r\n</t>
    <phoneticPr fontId="1" type="noConversion"/>
  </si>
  <si>
    <t>AT+REGTCP\r\n</t>
    <phoneticPr fontId="1" type="noConversion"/>
  </si>
  <si>
    <t>AT+REGEN\r\n</t>
    <phoneticPr fontId="1" type="noConversion"/>
  </si>
  <si>
    <t>AT+PDTIME\r\n</t>
    <phoneticPr fontId="1" type="noConversion"/>
  </si>
  <si>
    <t>AT+RFCEN=OFF\r\n</t>
    <phoneticPr fontId="1" type="noConversion"/>
  </si>
  <si>
    <t>AT+SOCKPORT=20108\r\n</t>
    <phoneticPr fontId="1" type="noConversion"/>
  </si>
  <si>
    <t>AT+SOCKLK\r\n</t>
    <phoneticPr fontId="1" type="noConversion"/>
  </si>
  <si>
    <t>AT+TCPSE=KICK\r\n</t>
    <phoneticPr fontId="1" type="noConversion"/>
  </si>
  <si>
    <t>是否等待
上位机回复</t>
    <phoneticPr fontId="1" type="noConversion"/>
  </si>
  <si>
    <t>Next
CmdID</t>
    <phoneticPr fontId="1" type="noConversion"/>
  </si>
  <si>
    <t>CmdRes
Count</t>
    <phoneticPr fontId="1" type="noConversion"/>
  </si>
  <si>
    <t>CmdSend
Count</t>
    <phoneticPr fontId="1" type="noConversion"/>
  </si>
  <si>
    <t>false</t>
  </si>
  <si>
    <t>setRemoteIPDataLoadFun</t>
  </si>
  <si>
    <t>setWannDataLoadFun</t>
    <phoneticPr fontId="1" type="noConversion"/>
  </si>
  <si>
    <t>setUserAndPassWordDataLoadFun</t>
  </si>
  <si>
    <t>//设置/查询是否踢掉旧连接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</si>
</sst>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opLeftCell="I1" zoomScale="130" zoomScaleNormal="130" workbookViewId="0">
      <selection activeCell="I13" sqref="I13"/>
    </sheetView>
  </sheetViews>
  <sheetFormatPr defaultColWidth="9" defaultRowHeight="14.25" x14ac:dyDescent="0.2"/>
  <cols>
    <col min="1" max="1" width="52.625" style="3" bestFit="1" customWidth="1"/>
    <col min="2" max="2" width="10.875" style="3" bestFit="1" customWidth="1"/>
    <col min="3" max="3" width="11.625" style="2" bestFit="1" customWidth="1"/>
    <col min="4" max="4" width="32" style="2" bestFit="1" customWidth="1"/>
    <col min="5" max="5" width="24.25" style="2" bestFit="1" customWidth="1"/>
    <col min="6" max="6" width="9" style="2" bestFit="1" customWidth="1"/>
    <col min="7" max="7" width="13" style="2" bestFit="1" customWidth="1"/>
    <col min="8" max="8" width="45.625" style="3" bestFit="1" customWidth="1"/>
    <col min="9" max="9" width="52.625" style="5" bestFit="1" customWidth="1"/>
    <col min="10" max="10" width="52.625" style="5" customWidth="1"/>
    <col min="11" max="16384" width="9" style="5"/>
  </cols>
  <sheetData>
    <row r="1" spans="1:10" ht="28.5" x14ac:dyDescent="0.2">
      <c r="A1" s="4" t="s">
        <v>5</v>
      </c>
      <c r="B1" s="4" t="s">
        <v>87</v>
      </c>
      <c r="C1" s="10" t="s">
        <v>133</v>
      </c>
      <c r="D1" s="1" t="s">
        <v>53</v>
      </c>
      <c r="E1" s="1" t="s">
        <v>54</v>
      </c>
      <c r="F1" s="1" t="s">
        <v>46</v>
      </c>
      <c r="G1" s="1" t="s">
        <v>6</v>
      </c>
      <c r="H1" s="4" t="s">
        <v>47</v>
      </c>
      <c r="I1" s="4" t="s">
        <v>85</v>
      </c>
      <c r="J1" s="4"/>
    </row>
    <row r="2" spans="1:10" x14ac:dyDescent="0.2">
      <c r="A2" s="7" t="s">
        <v>58</v>
      </c>
      <c r="B2" s="4" t="s">
        <v>60</v>
      </c>
      <c r="C2" s="11" t="s">
        <v>137</v>
      </c>
      <c r="D2" s="1" t="s">
        <v>56</v>
      </c>
      <c r="E2" s="1" t="s">
        <v>55</v>
      </c>
      <c r="F2" s="1">
        <v>1</v>
      </c>
      <c r="G2" s="6"/>
      <c r="H2" s="4" t="s">
        <v>83</v>
      </c>
      <c r="I2" s="4" t="s">
        <v>86</v>
      </c>
      <c r="J2" s="4" t="str">
        <f>VLOOKUP(MID(IF(""""&amp;IF(I2&lt;&gt;"",I2,"")&amp;""""="""+++""","""+++""",IF(""""&amp;IF(I2&lt;&gt;"",I2,"")&amp;""""="""a""","""a""",IF(""""&amp;IF(I2&lt;&gt;"",I2,"")&amp;""""="""""","""""",""""&amp;IF(I2&lt;&gt;"",I2,"")&amp;"\r\n"""))),2,LEN(IF(""""&amp;IF(I2&lt;&gt;"",I2,"")&amp;""""="""+++""","""+++""",IF(""""&amp;IF(I2&lt;&gt;"",I2,"")&amp;""""="""a""","""a""",IF(""""&amp;IF(I2&lt;&gt;"",I2,"")&amp;""""="""""","""""",""""&amp;IF(I2&lt;&gt;"",I2,"")&amp;"\r\n"""))))-2),A:H,8,0)</f>
        <v>//打开/关闭回显功能</v>
      </c>
    </row>
    <row r="3" spans="1:10" x14ac:dyDescent="0.2">
      <c r="A3" s="4" t="s">
        <v>57</v>
      </c>
      <c r="B3" s="4" t="s">
        <v>61</v>
      </c>
      <c r="C3" s="11" t="s">
        <v>137</v>
      </c>
      <c r="D3" s="1" t="s">
        <v>56</v>
      </c>
      <c r="E3" s="1" t="s">
        <v>55</v>
      </c>
      <c r="F3" s="1">
        <v>1</v>
      </c>
      <c r="G3" s="6"/>
      <c r="H3" s="4" t="s">
        <v>82</v>
      </c>
      <c r="I3" s="4" t="s">
        <v>63</v>
      </c>
      <c r="J3" s="4" t="str">
        <f t="shared" ref="J3:J45" si="0">VLOOKUP(MID(IF(""""&amp;IF(I3&lt;&gt;"",I3,"")&amp;""""="""+++""","""+++""",IF(""""&amp;IF(I3&lt;&gt;"",I3,"")&amp;""""="""a""","""a""",IF(""""&amp;IF(I3&lt;&gt;"",I3,"")&amp;""""="""""","""""",""""&amp;IF(I3&lt;&gt;"",I3,"")&amp;"\r\n"""))),2,LEN(IF(""""&amp;IF(I3&lt;&gt;"",I3,"")&amp;""""="""+++""","""+++""",IF(""""&amp;IF(I3&lt;&gt;"",I3,"")&amp;""""="""a""","""a""",IF(""""&amp;IF(I3&lt;&gt;"",I3,"")&amp;""""="""""","""""",""""&amp;IF(I3&lt;&gt;"",I3,"")&amp;"\r\n"""))))-2),A:H,8,0)</f>
        <v>//查询版本号</v>
      </c>
    </row>
    <row r="4" spans="1:10" x14ac:dyDescent="0.2">
      <c r="A4" s="4" t="s">
        <v>91</v>
      </c>
      <c r="B4" s="4" t="s">
        <v>61</v>
      </c>
      <c r="C4" s="11" t="s">
        <v>137</v>
      </c>
      <c r="D4" s="1" t="s">
        <v>56</v>
      </c>
      <c r="E4" s="1" t="s">
        <v>55</v>
      </c>
      <c r="F4" s="1">
        <v>1</v>
      </c>
      <c r="G4" s="12" t="s">
        <v>3</v>
      </c>
      <c r="H4" s="4" t="s">
        <v>7</v>
      </c>
      <c r="I4" s="4" t="s">
        <v>74</v>
      </c>
      <c r="J4" s="4" t="str">
        <f t="shared" si="0"/>
        <v>//设置/查询类RFC2217使能</v>
      </c>
    </row>
    <row r="5" spans="1:10" x14ac:dyDescent="0.2">
      <c r="A5" s="4" t="s">
        <v>95</v>
      </c>
      <c r="B5" s="4" t="s">
        <v>61</v>
      </c>
      <c r="C5" s="11" t="s">
        <v>137</v>
      </c>
      <c r="D5" s="1" t="s">
        <v>56</v>
      </c>
      <c r="E5" s="1" t="s">
        <v>55</v>
      </c>
      <c r="F5" s="1">
        <v>1</v>
      </c>
      <c r="G5" s="13"/>
      <c r="H5" s="4" t="s">
        <v>8</v>
      </c>
      <c r="I5" s="4" t="s">
        <v>64</v>
      </c>
      <c r="J5" s="4" t="str">
        <f t="shared" si="0"/>
        <v>//查询模块MAC</v>
      </c>
    </row>
    <row r="6" spans="1:10" x14ac:dyDescent="0.2">
      <c r="A6" s="4" t="s">
        <v>96</v>
      </c>
      <c r="B6" s="4" t="s">
        <v>59</v>
      </c>
      <c r="C6" s="11" t="s">
        <v>137</v>
      </c>
      <c r="D6" s="1" t="s">
        <v>56</v>
      </c>
      <c r="E6" s="1" t="s">
        <v>55</v>
      </c>
      <c r="F6" s="1">
        <v>1</v>
      </c>
      <c r="G6" s="13"/>
      <c r="H6" s="4" t="s">
        <v>9</v>
      </c>
      <c r="I6" s="4" t="s">
        <v>65</v>
      </c>
      <c r="J6" s="4" t="str">
        <f t="shared" si="0"/>
        <v>//设置/查询DNS服务器地址</v>
      </c>
    </row>
    <row r="7" spans="1:10" x14ac:dyDescent="0.2">
      <c r="A7" s="4" t="s">
        <v>97</v>
      </c>
      <c r="B7" s="4" t="s">
        <v>61</v>
      </c>
      <c r="C7" s="11" t="s">
        <v>137</v>
      </c>
      <c r="D7" s="1" t="s">
        <v>56</v>
      </c>
      <c r="E7" s="1" t="s">
        <v>90</v>
      </c>
      <c r="F7" s="1">
        <v>1</v>
      </c>
      <c r="G7" s="13"/>
      <c r="H7" s="4" t="s">
        <v>10</v>
      </c>
      <c r="I7" s="4" t="s">
        <v>68</v>
      </c>
      <c r="J7" s="4" t="str">
        <f t="shared" si="0"/>
        <v>//串口设置参数</v>
      </c>
    </row>
    <row r="8" spans="1:10" x14ac:dyDescent="0.2">
      <c r="A8" s="4" t="s">
        <v>98</v>
      </c>
      <c r="B8" s="4" t="s">
        <v>61</v>
      </c>
      <c r="C8" s="11" t="s">
        <v>137</v>
      </c>
      <c r="D8" s="1" t="s">
        <v>56</v>
      </c>
      <c r="E8" s="1" t="s">
        <v>55</v>
      </c>
      <c r="F8" s="1">
        <v>0</v>
      </c>
      <c r="G8" s="13"/>
      <c r="H8" s="4" t="s">
        <v>11</v>
      </c>
      <c r="I8" s="4" t="s">
        <v>69</v>
      </c>
      <c r="J8" s="4" t="str">
        <f t="shared" si="0"/>
        <v>//设置/查询串口参数</v>
      </c>
    </row>
    <row r="9" spans="1:10" x14ac:dyDescent="0.2">
      <c r="A9" s="4" t="s">
        <v>99</v>
      </c>
      <c r="B9" s="4" t="s">
        <v>59</v>
      </c>
      <c r="C9" s="11" t="s">
        <v>137</v>
      </c>
      <c r="D9" s="1" t="s">
        <v>56</v>
      </c>
      <c r="E9" s="1" t="s">
        <v>55</v>
      </c>
      <c r="F9" s="1">
        <v>1</v>
      </c>
      <c r="G9" s="13"/>
      <c r="H9" s="4" t="s">
        <v>12</v>
      </c>
      <c r="I9" s="4" t="s">
        <v>84</v>
      </c>
      <c r="J9" s="4" t="str">
        <f t="shared" si="0"/>
        <v>//设置/查询WAN口参数</v>
      </c>
    </row>
    <row r="10" spans="1:10" x14ac:dyDescent="0.2">
      <c r="A10" s="4" t="s">
        <v>100</v>
      </c>
      <c r="B10" s="4" t="s">
        <v>61</v>
      </c>
      <c r="C10" s="11" t="s">
        <v>137</v>
      </c>
      <c r="D10" s="1" t="s">
        <v>140</v>
      </c>
      <c r="E10" s="1" t="s">
        <v>55</v>
      </c>
      <c r="F10" s="1">
        <v>1</v>
      </c>
      <c r="G10" s="13"/>
      <c r="H10" s="4" t="s">
        <v>13</v>
      </c>
      <c r="I10" s="4" t="s">
        <v>70</v>
      </c>
      <c r="J10" s="4" t="str">
        <f t="shared" si="0"/>
        <v>//设置/查询网页端口号</v>
      </c>
    </row>
    <row r="11" spans="1:10" x14ac:dyDescent="0.2">
      <c r="A11" s="4" t="s">
        <v>101</v>
      </c>
      <c r="B11" s="4" t="s">
        <v>61</v>
      </c>
      <c r="C11" s="11" t="s">
        <v>137</v>
      </c>
      <c r="D11" s="1" t="s">
        <v>139</v>
      </c>
      <c r="E11" s="1" t="s">
        <v>55</v>
      </c>
      <c r="F11" s="1">
        <v>1</v>
      </c>
      <c r="G11" s="13"/>
      <c r="H11" s="4" t="s">
        <v>14</v>
      </c>
      <c r="I11" s="4" t="s">
        <v>73</v>
      </c>
      <c r="J11" s="4" t="str">
        <f t="shared" si="0"/>
        <v>//设置/查询本地端口号</v>
      </c>
    </row>
    <row r="12" spans="1:10" x14ac:dyDescent="0.2">
      <c r="A12" s="4" t="s">
        <v>102</v>
      </c>
      <c r="B12" s="4" t="s">
        <v>59</v>
      </c>
      <c r="C12" s="11" t="s">
        <v>137</v>
      </c>
      <c r="D12" s="1" t="s">
        <v>56</v>
      </c>
      <c r="E12" s="1" t="s">
        <v>55</v>
      </c>
      <c r="F12" s="1">
        <v>1</v>
      </c>
      <c r="G12" s="13"/>
      <c r="H12" s="4" t="s">
        <v>15</v>
      </c>
      <c r="I12" s="4" t="s">
        <v>72</v>
      </c>
      <c r="J12" s="4" t="str">
        <f t="shared" si="0"/>
        <v>//设置/查询是否踢掉旧连接</v>
      </c>
    </row>
    <row r="13" spans="1:10" x14ac:dyDescent="0.2">
      <c r="A13" s="4" t="s">
        <v>103</v>
      </c>
      <c r="B13" s="4" t="s">
        <v>61</v>
      </c>
      <c r="C13" s="11" t="s">
        <v>137</v>
      </c>
      <c r="D13" s="1" t="s">
        <v>56</v>
      </c>
      <c r="E13" s="1" t="s">
        <v>55</v>
      </c>
      <c r="F13" s="1">
        <v>0</v>
      </c>
      <c r="G13" s="13"/>
      <c r="H13" s="4" t="s">
        <v>16</v>
      </c>
      <c r="I13" s="4" t="s">
        <v>78</v>
      </c>
      <c r="J13" s="4" t="str">
        <f t="shared" si="0"/>
        <v>//设置/查询用户名和密码</v>
      </c>
    </row>
    <row r="14" spans="1:10" x14ac:dyDescent="0.2">
      <c r="A14" s="4" t="s">
        <v>104</v>
      </c>
      <c r="B14" s="4" t="s">
        <v>61</v>
      </c>
      <c r="C14" s="11" t="s">
        <v>137</v>
      </c>
      <c r="D14" s="1" t="s">
        <v>89</v>
      </c>
      <c r="E14" s="1" t="s">
        <v>55</v>
      </c>
      <c r="F14" s="1">
        <v>1</v>
      </c>
      <c r="G14" s="13"/>
      <c r="H14" s="4" t="s">
        <v>17</v>
      </c>
      <c r="I14" s="4" t="s">
        <v>71</v>
      </c>
      <c r="J14" s="4" t="str">
        <f t="shared" si="0"/>
        <v>//设置/查询SOCK参数</v>
      </c>
    </row>
    <row r="15" spans="1:10" x14ac:dyDescent="0.2">
      <c r="A15" s="4" t="s">
        <v>105</v>
      </c>
      <c r="B15" s="4" t="s">
        <v>61</v>
      </c>
      <c r="C15" s="11" t="s">
        <v>137</v>
      </c>
      <c r="D15" s="1" t="s">
        <v>56</v>
      </c>
      <c r="E15" s="1" t="s">
        <v>55</v>
      </c>
      <c r="F15" s="1">
        <v>1</v>
      </c>
      <c r="G15" s="13"/>
      <c r="H15" s="4" t="s">
        <v>18</v>
      </c>
      <c r="I15" s="4" t="s">
        <v>66</v>
      </c>
      <c r="J15" s="4" t="str">
        <f t="shared" si="0"/>
        <v>//查询TCP连接状态</v>
      </c>
    </row>
    <row r="16" spans="1:10" x14ac:dyDescent="0.2">
      <c r="A16" s="4" t="s">
        <v>106</v>
      </c>
      <c r="B16" s="4" t="s">
        <v>61</v>
      </c>
      <c r="C16" s="11" t="s">
        <v>137</v>
      </c>
      <c r="D16" s="1" t="s">
        <v>138</v>
      </c>
      <c r="E16" s="1" t="s">
        <v>55</v>
      </c>
      <c r="F16" s="1">
        <v>1</v>
      </c>
      <c r="G16" s="13"/>
      <c r="H16" s="4" t="s">
        <v>19</v>
      </c>
      <c r="I16" s="4" t="s">
        <v>76</v>
      </c>
      <c r="J16" s="4" t="str">
        <f t="shared" si="0"/>
        <v>//设置/查询Socket连接状态引脚指示功能</v>
      </c>
    </row>
    <row r="17" spans="1:10" x14ac:dyDescent="0.2">
      <c r="A17" s="4" t="s">
        <v>132</v>
      </c>
      <c r="B17" s="4" t="s">
        <v>61</v>
      </c>
      <c r="C17" s="11" t="s">
        <v>137</v>
      </c>
      <c r="D17" s="1" t="s">
        <v>56</v>
      </c>
      <c r="E17" s="1" t="s">
        <v>55</v>
      </c>
      <c r="F17" s="1">
        <v>1</v>
      </c>
      <c r="G17" s="13"/>
      <c r="H17" s="4" t="s">
        <v>141</v>
      </c>
      <c r="I17" s="4" t="s">
        <v>75</v>
      </c>
      <c r="J17" s="4" t="str">
        <f t="shared" si="0"/>
        <v>//设置/查询TCPClient模式连接超限重启</v>
      </c>
    </row>
    <row r="18" spans="1:10" x14ac:dyDescent="0.2">
      <c r="A18" s="4" t="s">
        <v>131</v>
      </c>
      <c r="B18" s="4" t="s">
        <v>59</v>
      </c>
      <c r="C18" s="11" t="s">
        <v>137</v>
      </c>
      <c r="D18" s="1" t="s">
        <v>56</v>
      </c>
      <c r="E18" s="1" t="s">
        <v>55</v>
      </c>
      <c r="F18" s="1">
        <v>1</v>
      </c>
      <c r="G18" s="13"/>
      <c r="H18" s="4" t="s">
        <v>20</v>
      </c>
      <c r="I18" s="4" t="s">
        <v>67</v>
      </c>
      <c r="J18" s="4" t="str">
        <f t="shared" si="0"/>
        <v>//设置/查询模块连接前是否清理串</v>
      </c>
    </row>
    <row r="19" spans="1:10" x14ac:dyDescent="0.2">
      <c r="A19" s="4" t="s">
        <v>130</v>
      </c>
      <c r="B19" s="4" t="s">
        <v>61</v>
      </c>
      <c r="C19" s="11" t="s">
        <v>137</v>
      </c>
      <c r="D19" s="1" t="s">
        <v>56</v>
      </c>
      <c r="E19" s="1" t="s">
        <v>55</v>
      </c>
      <c r="F19" s="1">
        <v>1</v>
      </c>
      <c r="G19" s="13"/>
      <c r="H19" s="4" t="s">
        <v>21</v>
      </c>
      <c r="I19" s="4" t="s">
        <v>4</v>
      </c>
      <c r="J19" s="4" t="str">
        <f t="shared" si="0"/>
        <v>//设置/查询超时重启时间</v>
      </c>
    </row>
    <row r="20" spans="1:10" x14ac:dyDescent="0.2">
      <c r="A20" s="4" t="s">
        <v>129</v>
      </c>
      <c r="B20" s="4" t="s">
        <v>61</v>
      </c>
      <c r="C20" s="11" t="s">
        <v>137</v>
      </c>
      <c r="D20" s="1" t="s">
        <v>56</v>
      </c>
      <c r="E20" s="1" t="s">
        <v>55</v>
      </c>
      <c r="F20" s="1">
        <v>1</v>
      </c>
      <c r="G20" s="13"/>
      <c r="H20" s="4" t="s">
        <v>22</v>
      </c>
      <c r="I20" s="4" t="s">
        <v>77</v>
      </c>
      <c r="J20" s="4" t="str">
        <f t="shared" si="0"/>
        <v>//设置/查询TCPServer连接Client</v>
      </c>
    </row>
    <row r="21" spans="1:10" x14ac:dyDescent="0.2">
      <c r="A21" s="4" t="s">
        <v>128</v>
      </c>
      <c r="B21" s="4" t="s">
        <v>61</v>
      </c>
      <c r="C21" s="11" t="s">
        <v>137</v>
      </c>
      <c r="D21" s="1" t="s">
        <v>56</v>
      </c>
      <c r="E21" s="1" t="s">
        <v>55</v>
      </c>
      <c r="F21" s="1">
        <v>0</v>
      </c>
      <c r="G21" s="14"/>
      <c r="H21" s="4" t="s">
        <v>23</v>
      </c>
      <c r="I21" s="4" t="s">
        <v>79</v>
      </c>
      <c r="J21" s="4" t="str">
        <f t="shared" si="0"/>
        <v>//设置/查询模块名称</v>
      </c>
    </row>
    <row r="22" spans="1:10" x14ac:dyDescent="0.2">
      <c r="A22" s="4" t="s">
        <v>127</v>
      </c>
      <c r="B22" s="4" t="s">
        <v>61</v>
      </c>
      <c r="C22" s="11" t="s">
        <v>137</v>
      </c>
      <c r="D22" s="1" t="s">
        <v>56</v>
      </c>
      <c r="E22" s="1" t="s">
        <v>55</v>
      </c>
      <c r="F22" s="1">
        <v>0</v>
      </c>
      <c r="G22" s="12" t="s">
        <v>0</v>
      </c>
      <c r="H22" s="4" t="s">
        <v>24</v>
      </c>
      <c r="I22" s="4" t="s">
        <v>62</v>
      </c>
      <c r="J22" s="4" t="str">
        <f t="shared" si="0"/>
        <v>//重启模块</v>
      </c>
    </row>
    <row r="23" spans="1:10" x14ac:dyDescent="0.2">
      <c r="A23" s="4" t="s">
        <v>126</v>
      </c>
      <c r="B23" s="4" t="s">
        <v>61</v>
      </c>
      <c r="C23" s="11" t="s">
        <v>137</v>
      </c>
      <c r="D23" s="1" t="s">
        <v>56</v>
      </c>
      <c r="E23" s="1" t="s">
        <v>55</v>
      </c>
      <c r="F23" s="1">
        <v>0</v>
      </c>
      <c r="G23" s="13"/>
      <c r="H23" s="4" t="s">
        <v>25</v>
      </c>
      <c r="I23" s="4"/>
      <c r="J23" s="4" t="e">
        <f t="shared" si="0"/>
        <v>#N/A</v>
      </c>
    </row>
    <row r="24" spans="1:10" x14ac:dyDescent="0.2">
      <c r="A24" s="4" t="s">
        <v>125</v>
      </c>
      <c r="B24" s="4" t="s">
        <v>61</v>
      </c>
      <c r="C24" s="11" t="s">
        <v>137</v>
      </c>
      <c r="D24" s="1" t="s">
        <v>56</v>
      </c>
      <c r="E24" s="1" t="s">
        <v>55</v>
      </c>
      <c r="F24" s="1">
        <v>0</v>
      </c>
      <c r="G24" s="13"/>
      <c r="H24" s="4" t="s">
        <v>26</v>
      </c>
      <c r="I24" s="4"/>
      <c r="J24" s="4" t="e">
        <f t="shared" si="0"/>
        <v>#N/A</v>
      </c>
    </row>
    <row r="25" spans="1:10" x14ac:dyDescent="0.2">
      <c r="A25" s="4" t="s">
        <v>124</v>
      </c>
      <c r="B25" s="4" t="s">
        <v>61</v>
      </c>
      <c r="C25" s="11" t="s">
        <v>137</v>
      </c>
      <c r="D25" s="1" t="s">
        <v>56</v>
      </c>
      <c r="E25" s="1" t="s">
        <v>55</v>
      </c>
      <c r="F25" s="1">
        <v>0</v>
      </c>
      <c r="G25" s="14"/>
      <c r="H25" s="4" t="s">
        <v>27</v>
      </c>
      <c r="I25" s="4"/>
      <c r="J25" s="4" t="e">
        <f t="shared" si="0"/>
        <v>#N/A</v>
      </c>
    </row>
    <row r="26" spans="1:10" x14ac:dyDescent="0.2">
      <c r="A26" s="4" t="s">
        <v>123</v>
      </c>
      <c r="B26" s="4" t="s">
        <v>61</v>
      </c>
      <c r="C26" s="11" t="s">
        <v>137</v>
      </c>
      <c r="D26" s="1" t="s">
        <v>56</v>
      </c>
      <c r="E26" s="1" t="s">
        <v>55</v>
      </c>
      <c r="F26" s="1">
        <v>0</v>
      </c>
      <c r="G26" s="15" t="s">
        <v>48</v>
      </c>
      <c r="H26" s="4" t="s">
        <v>28</v>
      </c>
      <c r="I26" s="8"/>
      <c r="J26" s="4" t="e">
        <f t="shared" si="0"/>
        <v>#N/A</v>
      </c>
    </row>
    <row r="27" spans="1:10" x14ac:dyDescent="0.2">
      <c r="A27" s="4" t="s">
        <v>122</v>
      </c>
      <c r="B27" s="4" t="s">
        <v>61</v>
      </c>
      <c r="C27" s="11" t="s">
        <v>137</v>
      </c>
      <c r="D27" s="1" t="s">
        <v>56</v>
      </c>
      <c r="E27" s="1" t="s">
        <v>55</v>
      </c>
      <c r="F27" s="1">
        <v>0</v>
      </c>
      <c r="G27" s="13"/>
      <c r="H27" s="4" t="s">
        <v>29</v>
      </c>
      <c r="I27" s="8"/>
      <c r="J27" s="4" t="e">
        <f t="shared" si="0"/>
        <v>#N/A</v>
      </c>
    </row>
    <row r="28" spans="1:10" x14ac:dyDescent="0.2">
      <c r="A28" s="4" t="s">
        <v>121</v>
      </c>
      <c r="B28" s="4" t="s">
        <v>61</v>
      </c>
      <c r="C28" s="11" t="s">
        <v>137</v>
      </c>
      <c r="D28" s="1" t="s">
        <v>56</v>
      </c>
      <c r="E28" s="1" t="s">
        <v>55</v>
      </c>
      <c r="F28" s="1">
        <v>0</v>
      </c>
      <c r="G28" s="13"/>
      <c r="H28" s="4" t="s">
        <v>30</v>
      </c>
      <c r="I28" s="8"/>
      <c r="J28" s="4" t="e">
        <f t="shared" si="0"/>
        <v>#N/A</v>
      </c>
    </row>
    <row r="29" spans="1:10" x14ac:dyDescent="0.2">
      <c r="A29" s="4" t="s">
        <v>120</v>
      </c>
      <c r="B29" s="4" t="s">
        <v>61</v>
      </c>
      <c r="C29" s="11" t="s">
        <v>137</v>
      </c>
      <c r="D29" s="1" t="s">
        <v>56</v>
      </c>
      <c r="E29" s="1" t="s">
        <v>55</v>
      </c>
      <c r="F29" s="1">
        <v>0</v>
      </c>
      <c r="G29" s="14"/>
      <c r="H29" s="4" t="s">
        <v>31</v>
      </c>
      <c r="I29" s="8"/>
      <c r="J29" s="4" t="e">
        <f t="shared" si="0"/>
        <v>#N/A</v>
      </c>
    </row>
    <row r="30" spans="1:10" x14ac:dyDescent="0.2">
      <c r="A30" s="4" t="s">
        <v>119</v>
      </c>
      <c r="B30" s="4" t="s">
        <v>61</v>
      </c>
      <c r="C30" s="11" t="s">
        <v>137</v>
      </c>
      <c r="D30" s="1" t="s">
        <v>56</v>
      </c>
      <c r="E30" s="1" t="s">
        <v>55</v>
      </c>
      <c r="F30" s="1">
        <v>0</v>
      </c>
      <c r="G30" s="12" t="s">
        <v>1</v>
      </c>
      <c r="H30" s="4" t="s">
        <v>32</v>
      </c>
      <c r="I30" s="8"/>
      <c r="J30" s="4" t="e">
        <f t="shared" si="0"/>
        <v>#N/A</v>
      </c>
    </row>
    <row r="31" spans="1:10" x14ac:dyDescent="0.2">
      <c r="A31" s="4" t="s">
        <v>118</v>
      </c>
      <c r="B31" s="4" t="s">
        <v>61</v>
      </c>
      <c r="C31" s="11" t="s">
        <v>137</v>
      </c>
      <c r="D31" s="1" t="s">
        <v>56</v>
      </c>
      <c r="E31" s="1" t="s">
        <v>55</v>
      </c>
      <c r="F31" s="1">
        <v>0</v>
      </c>
      <c r="G31" s="13"/>
      <c r="H31" s="4" t="s">
        <v>33</v>
      </c>
      <c r="I31" s="8"/>
      <c r="J31" s="4" t="e">
        <f t="shared" si="0"/>
        <v>#N/A</v>
      </c>
    </row>
    <row r="32" spans="1:10" ht="13.5" customHeight="1" x14ac:dyDescent="0.2">
      <c r="A32" s="4" t="s">
        <v>117</v>
      </c>
      <c r="B32" s="4" t="s">
        <v>61</v>
      </c>
      <c r="C32" s="11" t="s">
        <v>137</v>
      </c>
      <c r="D32" s="1" t="s">
        <v>56</v>
      </c>
      <c r="E32" s="1" t="s">
        <v>55</v>
      </c>
      <c r="F32" s="1">
        <v>0</v>
      </c>
      <c r="G32" s="13"/>
      <c r="H32" s="4" t="s">
        <v>34</v>
      </c>
      <c r="I32" s="8"/>
      <c r="J32" s="4" t="e">
        <f t="shared" si="0"/>
        <v>#N/A</v>
      </c>
    </row>
    <row r="33" spans="1:10" x14ac:dyDescent="0.2">
      <c r="A33" s="4" t="s">
        <v>116</v>
      </c>
      <c r="B33" s="4" t="s">
        <v>61</v>
      </c>
      <c r="C33" s="11" t="s">
        <v>137</v>
      </c>
      <c r="D33" s="1" t="s">
        <v>56</v>
      </c>
      <c r="E33" s="1" t="s">
        <v>55</v>
      </c>
      <c r="F33" s="1">
        <v>0</v>
      </c>
      <c r="G33" s="14"/>
      <c r="H33" s="4" t="s">
        <v>35</v>
      </c>
      <c r="I33" s="8"/>
      <c r="J33" s="4" t="e">
        <f t="shared" si="0"/>
        <v>#N/A</v>
      </c>
    </row>
    <row r="34" spans="1:10" x14ac:dyDescent="0.2">
      <c r="A34" s="4" t="s">
        <v>115</v>
      </c>
      <c r="B34" s="4" t="s">
        <v>61</v>
      </c>
      <c r="C34" s="11" t="s">
        <v>137</v>
      </c>
      <c r="D34" s="1" t="s">
        <v>56</v>
      </c>
      <c r="E34" s="1" t="s">
        <v>55</v>
      </c>
      <c r="F34" s="1">
        <v>1</v>
      </c>
      <c r="G34" s="12" t="s">
        <v>2</v>
      </c>
      <c r="H34" s="4" t="s">
        <v>81</v>
      </c>
      <c r="I34" s="8"/>
      <c r="J34" s="4" t="e">
        <f t="shared" si="0"/>
        <v>#N/A</v>
      </c>
    </row>
    <row r="35" spans="1:10" x14ac:dyDescent="0.2">
      <c r="A35" s="4" t="s">
        <v>114</v>
      </c>
      <c r="B35" s="4" t="s">
        <v>61</v>
      </c>
      <c r="C35" s="11" t="s">
        <v>137</v>
      </c>
      <c r="D35" s="1" t="s">
        <v>56</v>
      </c>
      <c r="E35" s="1" t="s">
        <v>55</v>
      </c>
      <c r="F35" s="1">
        <v>1</v>
      </c>
      <c r="G35" s="13"/>
      <c r="H35" s="4" t="s">
        <v>80</v>
      </c>
      <c r="I35" s="8"/>
      <c r="J35" s="4" t="e">
        <f t="shared" si="0"/>
        <v>#N/A</v>
      </c>
    </row>
    <row r="36" spans="1:10" x14ac:dyDescent="0.2">
      <c r="A36" s="4" t="s">
        <v>113</v>
      </c>
      <c r="B36" s="4" t="s">
        <v>61</v>
      </c>
      <c r="C36" s="11" t="s">
        <v>137</v>
      </c>
      <c r="D36" s="1" t="s">
        <v>56</v>
      </c>
      <c r="E36" s="1" t="s">
        <v>55</v>
      </c>
      <c r="F36" s="1">
        <v>0</v>
      </c>
      <c r="G36" s="13"/>
      <c r="H36" s="4" t="s">
        <v>36</v>
      </c>
      <c r="I36" s="8"/>
      <c r="J36" s="4" t="e">
        <f t="shared" si="0"/>
        <v>#N/A</v>
      </c>
    </row>
    <row r="37" spans="1:10" x14ac:dyDescent="0.2">
      <c r="A37" s="4" t="s">
        <v>112</v>
      </c>
      <c r="B37" s="4" t="s">
        <v>61</v>
      </c>
      <c r="C37" s="11" t="s">
        <v>137</v>
      </c>
      <c r="D37" s="1" t="s">
        <v>56</v>
      </c>
      <c r="E37" s="1" t="s">
        <v>55</v>
      </c>
      <c r="F37" s="1">
        <v>0</v>
      </c>
      <c r="G37" s="13"/>
      <c r="H37" s="4" t="s">
        <v>37</v>
      </c>
      <c r="I37" s="8"/>
      <c r="J37" s="4" t="e">
        <f t="shared" si="0"/>
        <v>#N/A</v>
      </c>
    </row>
    <row r="38" spans="1:10" x14ac:dyDescent="0.2">
      <c r="A38" s="4" t="s">
        <v>111</v>
      </c>
      <c r="B38" s="4" t="s">
        <v>61</v>
      </c>
      <c r="C38" s="11" t="s">
        <v>137</v>
      </c>
      <c r="D38" s="1" t="s">
        <v>56</v>
      </c>
      <c r="E38" s="1" t="s">
        <v>55</v>
      </c>
      <c r="F38" s="1">
        <v>0</v>
      </c>
      <c r="G38" s="13"/>
      <c r="H38" s="4" t="s">
        <v>38</v>
      </c>
      <c r="I38" s="8"/>
      <c r="J38" s="4" t="e">
        <f t="shared" si="0"/>
        <v>#N/A</v>
      </c>
    </row>
    <row r="39" spans="1:10" x14ac:dyDescent="0.2">
      <c r="A39" s="4" t="s">
        <v>110</v>
      </c>
      <c r="B39" s="4" t="s">
        <v>61</v>
      </c>
      <c r="C39" s="11" t="s">
        <v>137</v>
      </c>
      <c r="D39" s="1" t="s">
        <v>56</v>
      </c>
      <c r="E39" s="1" t="s">
        <v>55</v>
      </c>
      <c r="F39" s="1">
        <v>1</v>
      </c>
      <c r="G39" s="13"/>
      <c r="H39" s="4" t="s">
        <v>39</v>
      </c>
      <c r="I39" s="8"/>
      <c r="J39" s="4" t="e">
        <f t="shared" si="0"/>
        <v>#N/A</v>
      </c>
    </row>
    <row r="40" spans="1:10" x14ac:dyDescent="0.2">
      <c r="A40" s="4" t="s">
        <v>109</v>
      </c>
      <c r="B40" s="4" t="s">
        <v>59</v>
      </c>
      <c r="C40" s="11" t="s">
        <v>137</v>
      </c>
      <c r="D40" s="1" t="s">
        <v>56</v>
      </c>
      <c r="E40" s="1" t="s">
        <v>55</v>
      </c>
      <c r="F40" s="1">
        <v>1</v>
      </c>
      <c r="G40" s="13"/>
      <c r="H40" s="4" t="s">
        <v>40</v>
      </c>
      <c r="I40" s="8"/>
      <c r="J40" s="4" t="e">
        <f t="shared" si="0"/>
        <v>#N/A</v>
      </c>
    </row>
    <row r="41" spans="1:10" x14ac:dyDescent="0.2">
      <c r="A41" s="4" t="s">
        <v>108</v>
      </c>
      <c r="B41" s="4" t="s">
        <v>61</v>
      </c>
      <c r="C41" s="11" t="s">
        <v>137</v>
      </c>
      <c r="D41" s="1" t="s">
        <v>56</v>
      </c>
      <c r="E41" s="1" t="s">
        <v>55</v>
      </c>
      <c r="F41" s="1">
        <v>1</v>
      </c>
      <c r="G41" s="13"/>
      <c r="H41" s="4" t="s">
        <v>41</v>
      </c>
      <c r="I41" s="8"/>
      <c r="J41" s="4" t="e">
        <f t="shared" si="0"/>
        <v>#N/A</v>
      </c>
    </row>
    <row r="42" spans="1:10" x14ac:dyDescent="0.2">
      <c r="A42" s="4" t="s">
        <v>107</v>
      </c>
      <c r="B42" s="4" t="s">
        <v>61</v>
      </c>
      <c r="C42" s="11" t="s">
        <v>137</v>
      </c>
      <c r="D42" s="1" t="s">
        <v>56</v>
      </c>
      <c r="E42" s="1" t="s">
        <v>55</v>
      </c>
      <c r="F42" s="1">
        <v>1</v>
      </c>
      <c r="G42" s="13"/>
      <c r="H42" s="4" t="s">
        <v>42</v>
      </c>
      <c r="I42" s="8"/>
      <c r="J42" s="4" t="e">
        <f t="shared" si="0"/>
        <v>#N/A</v>
      </c>
    </row>
    <row r="43" spans="1:10" x14ac:dyDescent="0.2">
      <c r="A43" s="4" t="s">
        <v>94</v>
      </c>
      <c r="B43" s="4" t="s">
        <v>61</v>
      </c>
      <c r="C43" s="11" t="s">
        <v>137</v>
      </c>
      <c r="D43" s="1" t="s">
        <v>56</v>
      </c>
      <c r="E43" s="1" t="s">
        <v>55</v>
      </c>
      <c r="F43" s="1">
        <v>0</v>
      </c>
      <c r="G43" s="13"/>
      <c r="H43" s="4" t="s">
        <v>43</v>
      </c>
      <c r="I43" s="8"/>
      <c r="J43" s="4" t="e">
        <f t="shared" si="0"/>
        <v>#N/A</v>
      </c>
    </row>
    <row r="44" spans="1:10" x14ac:dyDescent="0.2">
      <c r="A44" s="4" t="s">
        <v>93</v>
      </c>
      <c r="B44" s="4" t="s">
        <v>61</v>
      </c>
      <c r="C44" s="11" t="s">
        <v>137</v>
      </c>
      <c r="D44" s="1" t="s">
        <v>56</v>
      </c>
      <c r="E44" s="1" t="s">
        <v>55</v>
      </c>
      <c r="F44" s="1">
        <v>1</v>
      </c>
      <c r="G44" s="13"/>
      <c r="H44" s="4" t="s">
        <v>44</v>
      </c>
      <c r="I44" s="8"/>
      <c r="J44" s="4" t="e">
        <f t="shared" si="0"/>
        <v>#N/A</v>
      </c>
    </row>
    <row r="45" spans="1:10" x14ac:dyDescent="0.2">
      <c r="A45" s="4" t="s">
        <v>92</v>
      </c>
      <c r="B45" s="4" t="s">
        <v>61</v>
      </c>
      <c r="C45" s="11" t="s">
        <v>137</v>
      </c>
      <c r="D45" s="1" t="s">
        <v>56</v>
      </c>
      <c r="E45" s="1" t="s">
        <v>55</v>
      </c>
      <c r="F45" s="1">
        <v>0</v>
      </c>
      <c r="G45" s="14"/>
      <c r="H45" s="4" t="s">
        <v>45</v>
      </c>
      <c r="I45" s="8"/>
      <c r="J45" s="4" t="e">
        <f t="shared" si="0"/>
        <v>#N/A</v>
      </c>
    </row>
  </sheetData>
  <mergeCells count="5">
    <mergeCell ref="G22:G25"/>
    <mergeCell ref="G26:G29"/>
    <mergeCell ref="G30:G33"/>
    <mergeCell ref="G34:G45"/>
    <mergeCell ref="G4:G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3264-D1E6-4CF5-90F0-EEAB1E0B166B}">
  <dimension ref="A1:J45"/>
  <sheetViews>
    <sheetView tabSelected="1" workbookViewId="0">
      <selection activeCell="H5" sqref="H5"/>
    </sheetView>
  </sheetViews>
  <sheetFormatPr defaultRowHeight="14.25" x14ac:dyDescent="0.2"/>
  <cols>
    <col min="1" max="1" width="3.875" style="3" bestFit="1" customWidth="1"/>
    <col min="2" max="2" width="7.375" style="2" bestFit="1" customWidth="1"/>
    <col min="3" max="3" width="57.375" style="3" bestFit="1" customWidth="1"/>
    <col min="4" max="4" width="11.875" style="3" bestFit="1" customWidth="1"/>
    <col min="5" max="5" width="8" style="2" bestFit="1" customWidth="1"/>
    <col min="6" max="6" width="8.5" style="2" bestFit="1" customWidth="1"/>
    <col min="7" max="7" width="9.75" style="2" bestFit="1" customWidth="1"/>
    <col min="8" max="8" width="11.625" style="2" bestFit="1" customWidth="1"/>
    <col min="9" max="9" width="24" style="2" bestFit="1" customWidth="1"/>
    <col min="10" max="10" width="25.125" style="2" bestFit="1" customWidth="1"/>
  </cols>
  <sheetData>
    <row r="1" spans="1:10" ht="28.5" x14ac:dyDescent="0.2">
      <c r="A1" s="4" t="s">
        <v>49</v>
      </c>
      <c r="B1" s="10" t="s">
        <v>134</v>
      </c>
      <c r="C1" s="4" t="s">
        <v>50</v>
      </c>
      <c r="D1" s="4" t="s">
        <v>51</v>
      </c>
      <c r="E1" s="1" t="s">
        <v>52</v>
      </c>
      <c r="F1" s="10" t="s">
        <v>135</v>
      </c>
      <c r="G1" s="10" t="s">
        <v>136</v>
      </c>
      <c r="H1" s="10" t="s">
        <v>133</v>
      </c>
      <c r="I1" s="1" t="s">
        <v>53</v>
      </c>
      <c r="J1" s="1" t="s">
        <v>54</v>
      </c>
    </row>
    <row r="2" spans="1:10" x14ac:dyDescent="0.2">
      <c r="A2" s="4">
        <f>ROW(A1)-1</f>
        <v>0</v>
      </c>
      <c r="B2" s="1">
        <f>IF(C2="""""",-1,A2+1)</f>
        <v>1</v>
      </c>
      <c r="C2" s="4" t="str">
        <f>IF(""""&amp;IF(AT指令表!I2&lt;&gt;"",AT指令表!I2,"")&amp;""""="""+++""","""+++""",IF(""""&amp;IF(AT指令表!I2&lt;&gt;"",AT指令表!I2,"")&amp;""""="""a""","""a""",IF(""""&amp;IF(AT指令表!I2&lt;&gt;"",AT指令表!I2,"")&amp;""""="""""","""""",""""&amp;IF(AT指令表!I2&lt;&gt;"",AT指令表!I2,"")&amp;"\r\n""")))</f>
        <v>"AT+E=ON\r\n"</v>
      </c>
      <c r="D2" s="4" t="str">
        <f>IFERROR(VLOOKUP(MID(C2,2,LEN(C2)-2),AT指令表!A:B,2,0),"""""")</f>
        <v>"\r\n+OK"</v>
      </c>
      <c r="E2" s="1" t="str">
        <f>IFERROR(IF(VLOOKUP(MID(C2,2,LEN(C2)-2),AT指令表!A:F,6,0)=1,"true","false"),"false")</f>
        <v>true</v>
      </c>
      <c r="F2" s="1">
        <v>3</v>
      </c>
      <c r="G2" s="1">
        <v>3</v>
      </c>
      <c r="H2" s="1" t="str">
        <f>IFERROR(IF(VLOOKUP(MID(C2,2,LEN(C2)-2),AT指令表!A:C,3,0)=1,"true","false"),"error")</f>
        <v>false</v>
      </c>
      <c r="I2" s="1" t="str">
        <f>IFERROR(VLOOKUP(MID(C2,2,LEN(C2)-2),AT指令表!A:F,4,0),"easyATCmdDataLoadFun")</f>
        <v>easyATCmdDataLoadFun</v>
      </c>
      <c r="J2" s="1" t="str">
        <f>IFERROR(VLOOKUP(MID(C2,2,LEN(C2)-2),AT指令表!A:F,5,0),"easyATCmdDataDoingFun")</f>
        <v>easyATCmdDataDoingFun</v>
      </c>
    </row>
    <row r="3" spans="1:10" x14ac:dyDescent="0.2">
      <c r="A3" s="4">
        <f t="shared" ref="A3:A45" si="0">ROW(A2)-1</f>
        <v>1</v>
      </c>
      <c r="B3" s="1">
        <f t="shared" ref="B3:B45" si="1">IF(C3="""""",-1,A3+1)</f>
        <v>2</v>
      </c>
      <c r="C3" s="4" t="str">
        <f>IF(""""&amp;IF(AT指令表!I3&lt;&gt;"",AT指令表!I3,"")&amp;""""="""+++""","""+++""",IF(""""&amp;IF(AT指令表!I3&lt;&gt;"",AT指令表!I3,"")&amp;""""="""a""","""a""",IF(""""&amp;IF(AT指令表!I3&lt;&gt;"",AT指令表!I3,"")&amp;""""="""""","""""",""""&amp;IF(AT指令表!I3&lt;&gt;"",AT指令表!I3,"")&amp;"\r\n""")))</f>
        <v>"AT+VER\r\n"</v>
      </c>
      <c r="D3" s="4" t="str">
        <f>IFERROR(VLOOKUP(MID(C3,2,LEN(C3)-2),AT指令表!A:B,2,0),"""""")</f>
        <v>"\r\n+OK="</v>
      </c>
      <c r="E3" s="1" t="str">
        <f>IFERROR(IF(VLOOKUP(MID(C3,2,LEN(C3)-2),AT指令表!A:F,6,0)=1,"true","false"),"false")</f>
        <v>true</v>
      </c>
      <c r="F3" s="1">
        <v>3</v>
      </c>
      <c r="G3" s="1">
        <v>3</v>
      </c>
      <c r="H3" s="1" t="str">
        <f>IFERROR(IF(VLOOKUP(MID(C3,2,LEN(C3)-2),AT指令表!A:C,3,0)=1,"true","false"),"error")</f>
        <v>false</v>
      </c>
      <c r="I3" s="1" t="str">
        <f>IFERROR(VLOOKUP(MID(C3,2,LEN(C3)-2),AT指令表!A:F,4,0),"easyATCmdDataLoadFun")</f>
        <v>easyATCmdDataLoadFun</v>
      </c>
      <c r="J3" s="1" t="str">
        <f>IFERROR(VLOOKUP(MID(C3,2,LEN(C3)-2),AT指令表!A:F,5,0),"easyATCmdDataDoingFun")</f>
        <v>easyATCmdDataDoingFun</v>
      </c>
    </row>
    <row r="4" spans="1:10" x14ac:dyDescent="0.2">
      <c r="A4" s="4">
        <f t="shared" si="0"/>
        <v>2</v>
      </c>
      <c r="B4" s="1">
        <f t="shared" si="1"/>
        <v>3</v>
      </c>
      <c r="C4" s="4" t="str">
        <f>IF(""""&amp;IF(AT指令表!I4&lt;&gt;"",AT指令表!I4,"")&amp;""""="""+++""","""+++""",IF(""""&amp;IF(AT指令表!I4&lt;&gt;"",AT指令表!I4,"")&amp;""""="""a""","""a""",IF(""""&amp;IF(AT指令表!I4&lt;&gt;"",AT指令表!I4,"")&amp;""""="""""","""""",""""&amp;IF(AT指令表!I4&lt;&gt;"",AT指令表!I4,"")&amp;"\r\n""")))</f>
        <v>"AT+RFCEN=OFF\r\n"</v>
      </c>
      <c r="D4" s="4" t="str">
        <f>IFERROR(VLOOKUP(MID(C4,2,LEN(C4)-2),AT指令表!A:B,2,0),"""""")</f>
        <v>"\r\n+OK"</v>
      </c>
      <c r="E4" s="1" t="str">
        <f>IFERROR(IF(VLOOKUP(MID(C4,2,LEN(C4)-2),AT指令表!A:F,6,0)=1,"true","false"),"false")</f>
        <v>true</v>
      </c>
      <c r="F4" s="1">
        <v>3</v>
      </c>
      <c r="G4" s="1">
        <v>3</v>
      </c>
      <c r="H4" s="1" t="str">
        <f>IFERROR(IF(VLOOKUP(MID(C4,2,LEN(C4)-2),AT指令表!A:C,3,0)=1,"true","false"),"error")</f>
        <v>false</v>
      </c>
      <c r="I4" s="1" t="str">
        <f>IFERROR(VLOOKUP(MID(C4,2,LEN(C4)-2),AT指令表!A:F,4,0),"easyATCmdDataLoadFun")</f>
        <v>easyATCmdDataLoadFun</v>
      </c>
      <c r="J4" s="1" t="str">
        <f>IFERROR(VLOOKUP(MID(C4,2,LEN(C4)-2),AT指令表!A:F,5,0),"easyATCmdDataDoingFun")</f>
        <v>easyATCmdDataDoingFun</v>
      </c>
    </row>
    <row r="5" spans="1:10" x14ac:dyDescent="0.2">
      <c r="A5" s="4">
        <f t="shared" si="0"/>
        <v>3</v>
      </c>
      <c r="B5" s="1">
        <f t="shared" si="1"/>
        <v>4</v>
      </c>
      <c r="C5" s="4" t="str">
        <f>IF(""""&amp;IF(AT指令表!I5&lt;&gt;"",AT指令表!I5,"")&amp;""""="""+++""","""+++""",IF(""""&amp;IF(AT指令表!I5&lt;&gt;"",AT指令表!I5,"")&amp;""""="""a""","""a""",IF(""""&amp;IF(AT指令表!I5&lt;&gt;"",AT指令表!I5,"")&amp;""""="""""","""""",""""&amp;IF(AT指令表!I5&lt;&gt;"",AT指令表!I5,"")&amp;"\r\n""")))</f>
        <v>"AT+MAC\r\n"</v>
      </c>
      <c r="D5" s="4" t="str">
        <f>IFERROR(VLOOKUP(MID(C5,2,LEN(C5)-2),AT指令表!A:B,2,0),"""""")</f>
        <v>"\r\n+OK="</v>
      </c>
      <c r="E5" s="1" t="str">
        <f>IFERROR(IF(VLOOKUP(MID(C5,2,LEN(C5)-2),AT指令表!A:F,6,0)=1,"true","false"),"false")</f>
        <v>true</v>
      </c>
      <c r="F5" s="1">
        <v>3</v>
      </c>
      <c r="G5" s="1">
        <v>3</v>
      </c>
      <c r="H5" s="1" t="str">
        <f>IFERROR(IF(VLOOKUP(MID(C5,2,LEN(C5)-2),AT指令表!A:C,3,0)=1,"true","false"),"error")</f>
        <v>false</v>
      </c>
      <c r="I5" s="1" t="str">
        <f>IFERROR(VLOOKUP(MID(C5,2,LEN(C5)-2),AT指令表!A:F,4,0),"easyATCmdDataLoadFun")</f>
        <v>easyATCmdDataLoadFun</v>
      </c>
      <c r="J5" s="1" t="str">
        <f>IFERROR(VLOOKUP(MID(C5,2,LEN(C5)-2),AT指令表!A:F,5,0),"easyATCmdDataDoingFun")</f>
        <v>easyATCmdDataDoingFun</v>
      </c>
    </row>
    <row r="6" spans="1:10" x14ac:dyDescent="0.2">
      <c r="A6" s="4">
        <f t="shared" si="0"/>
        <v>4</v>
      </c>
      <c r="B6" s="1">
        <f t="shared" si="1"/>
        <v>5</v>
      </c>
      <c r="C6" s="4" t="str">
        <f>IF(""""&amp;IF(AT指令表!I6&lt;&gt;"",AT指令表!I6,"")&amp;""""="""+++""","""+++""",IF(""""&amp;IF(AT指令表!I6&lt;&gt;"",AT指令表!I6,"")&amp;""""="""a""","""a""",IF(""""&amp;IF(AT指令表!I6&lt;&gt;"",AT指令表!I6,"")&amp;""""="""""","""""",""""&amp;IF(AT指令表!I6&lt;&gt;"",AT指令表!I6,"")&amp;"\r\n""")))</f>
        <v>"AT+DNS\r\n"</v>
      </c>
      <c r="D6" s="4" t="str">
        <f>IFERROR(VLOOKUP(MID(C6,2,LEN(C6)-2),AT指令表!A:B,2,0),"""""")</f>
        <v>"\r\n+OK="</v>
      </c>
      <c r="E6" s="1" t="str">
        <f>IFERROR(IF(VLOOKUP(MID(C6,2,LEN(C6)-2),AT指令表!A:F,6,0)=1,"true","false"),"false")</f>
        <v>true</v>
      </c>
      <c r="F6" s="1">
        <v>3</v>
      </c>
      <c r="G6" s="1">
        <v>3</v>
      </c>
      <c r="H6" s="1" t="str">
        <f>IFERROR(IF(VLOOKUP(MID(C6,2,LEN(C6)-2),AT指令表!A:C,3,0)=1,"true","false"),"error")</f>
        <v>false</v>
      </c>
      <c r="I6" s="1" t="str">
        <f>IFERROR(VLOOKUP(MID(C6,2,LEN(C6)-2),AT指令表!A:F,4,0),"easyATCmdDataLoadFun")</f>
        <v>easyATCmdDataLoadFun</v>
      </c>
      <c r="J6" s="1" t="str">
        <f>IFERROR(VLOOKUP(MID(C6,2,LEN(C6)-2),AT指令表!A:F,5,0),"easyATCmdDataDoingFun")</f>
        <v>easyATCmdDataDoingFun</v>
      </c>
    </row>
    <row r="7" spans="1:10" x14ac:dyDescent="0.2">
      <c r="A7" s="4">
        <f t="shared" si="0"/>
        <v>5</v>
      </c>
      <c r="B7" s="1">
        <f t="shared" si="1"/>
        <v>6</v>
      </c>
      <c r="C7" s="4" t="str">
        <f>IF(""""&amp;IF(AT指令表!I7&lt;&gt;"",AT指令表!I7,"")&amp;""""="""+++""","""+++""",IF(""""&amp;IF(AT指令表!I7&lt;&gt;"",AT指令表!I7,"")&amp;""""="""a""","""a""",IF(""""&amp;IF(AT指令表!I7&lt;&gt;"",AT指令表!I7,"")&amp;""""="""""","""""",""""&amp;IF(AT指令表!I7&lt;&gt;"",AT指令表!I7,"")&amp;"\r\n""")))</f>
        <v>"AT+UARTSET=ON\r\n"</v>
      </c>
      <c r="D7" s="4" t="str">
        <f>IFERROR(VLOOKUP(MID(C7,2,LEN(C7)-2),AT指令表!A:B,2,0),"""""")</f>
        <v>"\r\n+OK"</v>
      </c>
      <c r="E7" s="1" t="str">
        <f>IFERROR(IF(VLOOKUP(MID(C7,2,LEN(C7)-2),AT指令表!A:F,6,0)=1,"true","false"),"false")</f>
        <v>true</v>
      </c>
      <c r="F7" s="1">
        <v>3</v>
      </c>
      <c r="G7" s="1">
        <v>3</v>
      </c>
      <c r="H7" s="1" t="str">
        <f>IFERROR(IF(VLOOKUP(MID(C7,2,LEN(C7)-2),AT指令表!A:C,3,0)=1,"true","false"),"error")</f>
        <v>false</v>
      </c>
      <c r="I7" s="1" t="str">
        <f>IFERROR(VLOOKUP(MID(C7,2,LEN(C7)-2),AT指令表!A:F,4,0),"easyATCmdDataLoadFun")</f>
        <v>easyATCmdDataLoadFun</v>
      </c>
      <c r="J7" s="1" t="str">
        <f>IFERROR(VLOOKUP(MID(C7,2,LEN(C7)-2),AT指令表!A:F,5,0),"easyATCmdDataDoingFun")</f>
        <v>easyATCmdDataDoingFun</v>
      </c>
    </row>
    <row r="8" spans="1:10" x14ac:dyDescent="0.2">
      <c r="A8" s="4">
        <f t="shared" si="0"/>
        <v>6</v>
      </c>
      <c r="B8" s="1">
        <f t="shared" si="1"/>
        <v>7</v>
      </c>
      <c r="C8" s="4" t="str">
        <f>IF(""""&amp;IF(AT指令表!I8&lt;&gt;"",AT指令表!I8,"")&amp;""""="""+++""","""+++""",IF(""""&amp;IF(AT指令表!I8&lt;&gt;"",AT指令表!I8,"")&amp;""""="""a""","""a""",IF(""""&amp;IF(AT指令表!I8&lt;&gt;"",AT指令表!I8,"")&amp;""""="""""","""""",""""&amp;IF(AT指令表!I8&lt;&gt;"",AT指令表!I8,"")&amp;"\r\n""")))</f>
        <v>"AT+UART=115200,8,1,NONE,NFC\r\n"</v>
      </c>
      <c r="D8" s="4" t="str">
        <f>IFERROR(VLOOKUP(MID(C8,2,LEN(C8)-2),AT指令表!A:B,2,0),"""""")</f>
        <v>"\r\n+OK"</v>
      </c>
      <c r="E8" s="1" t="str">
        <f>IFERROR(IF(VLOOKUP(MID(C8,2,LEN(C8)-2),AT指令表!A:F,6,0)=1,"true","false"),"false")</f>
        <v>true</v>
      </c>
      <c r="F8" s="1">
        <v>3</v>
      </c>
      <c r="G8" s="1">
        <v>3</v>
      </c>
      <c r="H8" s="1" t="str">
        <f>IFERROR(IF(VLOOKUP(MID(C8,2,LEN(C8)-2),AT指令表!A:C,3,0)=1,"true","false"),"error")</f>
        <v>false</v>
      </c>
      <c r="I8" s="1" t="str">
        <f>IFERROR(VLOOKUP(MID(C8,2,LEN(C8)-2),AT指令表!A:F,4,0),"easyATCmdDataLoadFun")</f>
        <v>setBandDataLoadFun</v>
      </c>
      <c r="J8" s="1" t="str">
        <f>IFERROR(VLOOKUP(MID(C8,2,LEN(C8)-2),AT指令表!A:F,5,0),"easyATCmdDataDoingFun")</f>
        <v>easyATCmdDataDoingFun</v>
      </c>
    </row>
    <row r="9" spans="1:10" x14ac:dyDescent="0.2">
      <c r="A9" s="4">
        <f t="shared" si="0"/>
        <v>7</v>
      </c>
      <c r="B9" s="1">
        <f t="shared" si="1"/>
        <v>8</v>
      </c>
      <c r="C9" s="4" t="str">
        <f>IF(""""&amp;IF(AT指令表!I9&lt;&gt;"",AT指令表!I9,"")&amp;""""="""+++""","""+++""",IF(""""&amp;IF(AT指令表!I9&lt;&gt;"",AT指令表!I9,"")&amp;""""="""a""","""a""",IF(""""&amp;IF(AT指令表!I9&lt;&gt;"",AT指令表!I9,"")&amp;""""="""""","""""",""""&amp;IF(AT指令表!I9&lt;&gt;"",AT指令表!I9,"")&amp;"\r\n""")))</f>
        <v>"AT+WANN=STATIC,192.168.0.7,255.255.255.0,192.168.0.1\r\n"</v>
      </c>
      <c r="D9" s="4" t="str">
        <f>IFERROR(VLOOKUP(MID(C9,2,LEN(C9)-2),AT指令表!A:B,2,0),"""""")</f>
        <v>"\r\n+OK"</v>
      </c>
      <c r="E9" s="1" t="str">
        <f>IFERROR(IF(VLOOKUP(MID(C9,2,LEN(C9)-2),AT指令表!A:F,6,0)=1,"true","false"),"false")</f>
        <v>true</v>
      </c>
      <c r="F9" s="1">
        <v>3</v>
      </c>
      <c r="G9" s="1">
        <v>3</v>
      </c>
      <c r="H9" s="1" t="str">
        <f>IFERROR(IF(VLOOKUP(MID(C9,2,LEN(C9)-2),AT指令表!A:C,3,0)=1,"true","false"),"error")</f>
        <v>false</v>
      </c>
      <c r="I9" s="1" t="str">
        <f>IFERROR(VLOOKUP(MID(C9,2,LEN(C9)-2),AT指令表!A:F,4,0),"easyATCmdDataLoadFun")</f>
        <v>setWannDataLoadFun</v>
      </c>
      <c r="J9" s="1" t="str">
        <f>IFERROR(VLOOKUP(MID(C9,2,LEN(C9)-2),AT指令表!A:F,5,0),"easyATCmdDataDoingFun")</f>
        <v>easyATCmdDataDoingFun</v>
      </c>
    </row>
    <row r="10" spans="1:10" x14ac:dyDescent="0.2">
      <c r="A10" s="4">
        <f t="shared" si="0"/>
        <v>8</v>
      </c>
      <c r="B10" s="1">
        <f t="shared" si="1"/>
        <v>9</v>
      </c>
      <c r="C10" s="4" t="str">
        <f>IF(""""&amp;IF(AT指令表!I10&lt;&gt;"",AT指令表!I10,"")&amp;""""="""+++""","""+++""",IF(""""&amp;IF(AT指令表!I10&lt;&gt;"",AT指令表!I10,"")&amp;""""="""a""","""a""",IF(""""&amp;IF(AT指令表!I10&lt;&gt;"",AT指令表!I10,"")&amp;""""="""""","""""",""""&amp;IF(AT指令表!I10&lt;&gt;"",AT指令表!I10,"")&amp;"\r\n""")))</f>
        <v>"AT+WEBPORT=80\r\n"</v>
      </c>
      <c r="D10" s="4" t="str">
        <f>IFERROR(VLOOKUP(MID(C10,2,LEN(C10)-2),AT指令表!A:B,2,0),"""""")</f>
        <v>"\r\n+OK"</v>
      </c>
      <c r="E10" s="1" t="str">
        <f>IFERROR(IF(VLOOKUP(MID(C10,2,LEN(C10)-2),AT指令表!A:F,6,0)=1,"true","false"),"false")</f>
        <v>false</v>
      </c>
      <c r="F10" s="1">
        <v>3</v>
      </c>
      <c r="G10" s="1">
        <v>3</v>
      </c>
      <c r="H10" s="1" t="str">
        <f>IFERROR(IF(VLOOKUP(MID(C10,2,LEN(C10)-2),AT指令表!A:C,3,0)=1,"true","false"),"error")</f>
        <v>false</v>
      </c>
      <c r="I10" s="1" t="str">
        <f>IFERROR(VLOOKUP(MID(C10,2,LEN(C10)-2),AT指令表!A:F,4,0),"easyATCmdDataLoadFun")</f>
        <v>easyATCmdDataLoadFun</v>
      </c>
      <c r="J10" s="1" t="str">
        <f>IFERROR(VLOOKUP(MID(C10,2,LEN(C10)-2),AT指令表!A:F,5,0),"easyATCmdDataDoingFun")</f>
        <v>easyATCmdDataDoingFun</v>
      </c>
    </row>
    <row r="11" spans="1:10" x14ac:dyDescent="0.2">
      <c r="A11" s="4">
        <f t="shared" si="0"/>
        <v>9</v>
      </c>
      <c r="B11" s="1">
        <f t="shared" si="1"/>
        <v>10</v>
      </c>
      <c r="C11" s="4" t="str">
        <f>IF(""""&amp;IF(AT指令表!I11&lt;&gt;"",AT指令表!I11,"")&amp;""""="""+++""","""+++""",IF(""""&amp;IF(AT指令表!I11&lt;&gt;"",AT指令表!I11,"")&amp;""""="""a""","""a""",IF(""""&amp;IF(AT指令表!I11&lt;&gt;"",AT指令表!I11,"")&amp;""""="""""","""""",""""&amp;IF(AT指令表!I11&lt;&gt;"",AT指令表!I11,"")&amp;"\r\n""")))</f>
        <v>"AT+SOCKPORT=20108\r\n"</v>
      </c>
      <c r="D11" s="4" t="str">
        <f>IFERROR(VLOOKUP(MID(C11,2,LEN(C11)-2),AT指令表!A:B,2,0),"""""")</f>
        <v>"\r\n+OK"</v>
      </c>
      <c r="E11" s="1" t="str">
        <f>IFERROR(IF(VLOOKUP(MID(C11,2,LEN(C11)-2),AT指令表!A:F,6,0)=1,"true","false"),"false")</f>
        <v>true</v>
      </c>
      <c r="F11" s="1">
        <v>3</v>
      </c>
      <c r="G11" s="1">
        <v>3</v>
      </c>
      <c r="H11" s="1" t="str">
        <f>IFERROR(IF(VLOOKUP(MID(C11,2,LEN(C11)-2),AT指令表!A:C,3,0)=1,"true","false"),"error")</f>
        <v>false</v>
      </c>
      <c r="I11" s="1" t="str">
        <f>IFERROR(VLOOKUP(MID(C11,2,LEN(C11)-2),AT指令表!A:F,4,0),"easyATCmdDataLoadFun")</f>
        <v>easyATCmdDataLoadFun</v>
      </c>
      <c r="J11" s="1" t="str">
        <f>IFERROR(VLOOKUP(MID(C11,2,LEN(C11)-2),AT指令表!A:F,5,0),"easyATCmdDataDoingFun")</f>
        <v>easyATCmdDataDoingFun</v>
      </c>
    </row>
    <row r="12" spans="1:10" x14ac:dyDescent="0.2">
      <c r="A12" s="4">
        <f t="shared" si="0"/>
        <v>10</v>
      </c>
      <c r="B12" s="1">
        <f t="shared" si="1"/>
        <v>11</v>
      </c>
      <c r="C12" s="4" t="str">
        <f>IF(""""&amp;IF(AT指令表!I12&lt;&gt;"",AT指令表!I12,"")&amp;""""="""+++""","""+++""",IF(""""&amp;IF(AT指令表!I12&lt;&gt;"",AT指令表!I12,"")&amp;""""="""a""","""a""",IF(""""&amp;IF(AT指令表!I12&lt;&gt;"",AT指令表!I12,"")&amp;""""="""""","""""",""""&amp;IF(AT指令表!I12&lt;&gt;"",AT指令表!I12,"")&amp;"\r\n""")))</f>
        <v>"AT+TCPSE=KICK\r\n"</v>
      </c>
      <c r="D12" s="4" t="str">
        <f>IFERROR(VLOOKUP(MID(C12,2,LEN(C12)-2),AT指令表!A:B,2,0),"""""")</f>
        <v>"\r\n+OK"</v>
      </c>
      <c r="E12" s="1" t="str">
        <f>IFERROR(IF(VLOOKUP(MID(C12,2,LEN(C12)-2),AT指令表!A:F,6,0)=1,"true","false"),"false")</f>
        <v>true</v>
      </c>
      <c r="F12" s="1">
        <v>3</v>
      </c>
      <c r="G12" s="1">
        <v>3</v>
      </c>
      <c r="H12" s="1" t="str">
        <f>IFERROR(IF(VLOOKUP(MID(C12,2,LEN(C12)-2),AT指令表!A:C,3,0)=1,"true","false"),"error")</f>
        <v>false</v>
      </c>
      <c r="I12" s="1" t="str">
        <f>IFERROR(VLOOKUP(MID(C12,2,LEN(C12)-2),AT指令表!A:F,4,0),"easyATCmdDataLoadFun")</f>
        <v>easyATCmdDataLoadFun</v>
      </c>
      <c r="J12" s="1" t="str">
        <f>IFERROR(VLOOKUP(MID(C12,2,LEN(C12)-2),AT指令表!A:F,5,0),"easyATCmdDataDoingFun")</f>
        <v>easyATCmdDataDoingFun</v>
      </c>
    </row>
    <row r="13" spans="1:10" x14ac:dyDescent="0.2">
      <c r="A13" s="4">
        <f t="shared" si="0"/>
        <v>11</v>
      </c>
      <c r="B13" s="1">
        <f t="shared" si="1"/>
        <v>12</v>
      </c>
      <c r="C13" s="4" t="str">
        <f>IF(""""&amp;IF(AT指令表!I13&lt;&gt;"",AT指令表!I13,"")&amp;""""="""+++""","""+++""",IF(""""&amp;IF(AT指令表!I13&lt;&gt;"",AT指令表!I13,"")&amp;""""="""a""","""a""",IF(""""&amp;IF(AT指令表!I13&lt;&gt;"",AT指令表!I13,"")&amp;""""="""""","""""",""""&amp;IF(AT指令表!I13&lt;&gt;"",AT指令表!I13,"")&amp;"\r\n""")))</f>
        <v>"AT+WEBU=admin,admin\r\n"</v>
      </c>
      <c r="D13" s="4" t="str">
        <f>IFERROR(VLOOKUP(MID(C13,2,LEN(C13)-2),AT指令表!A:B,2,0),"""""")</f>
        <v>"\r\n+OK"</v>
      </c>
      <c r="E13" s="1" t="str">
        <f>IFERROR(IF(VLOOKUP(MID(C13,2,LEN(C13)-2),AT指令表!A:F,6,0)=1,"true","false"),"false")</f>
        <v>true</v>
      </c>
      <c r="F13" s="1">
        <v>3</v>
      </c>
      <c r="G13" s="1">
        <v>3</v>
      </c>
      <c r="H13" s="1" t="str">
        <f>IFERROR(IF(VLOOKUP(MID(C13,2,LEN(C13)-2),AT指令表!A:C,3,0)=1,"true","false"),"error")</f>
        <v>false</v>
      </c>
      <c r="I13" s="1" t="str">
        <f>IFERROR(VLOOKUP(MID(C13,2,LEN(C13)-2),AT指令表!A:F,4,0),"easyATCmdDataLoadFun")</f>
        <v>setUserAndPassWordDataLoadFun</v>
      </c>
      <c r="J13" s="1" t="str">
        <f>IFERROR(VLOOKUP(MID(C13,2,LEN(C13)-2),AT指令表!A:F,5,0),"easyATCmdDataDoingFun")</f>
        <v>easyATCmdDataDoingFun</v>
      </c>
    </row>
    <row r="14" spans="1:10" x14ac:dyDescent="0.2">
      <c r="A14" s="4">
        <f t="shared" si="0"/>
        <v>12</v>
      </c>
      <c r="B14" s="1">
        <f t="shared" si="1"/>
        <v>13</v>
      </c>
      <c r="C14" s="4" t="str">
        <f>IF(""""&amp;IF(AT指令表!I14&lt;&gt;"",AT指令表!I14,"")&amp;""""="""+++""","""+++""",IF(""""&amp;IF(AT指令表!I14&lt;&gt;"",AT指令表!I14,"")&amp;""""="""a""","""a""",IF(""""&amp;IF(AT指令表!I14&lt;&gt;"",AT指令表!I14,"")&amp;""""="""""","""""",""""&amp;IF(AT指令表!I14&lt;&gt;"",AT指令表!I14,"")&amp;"\r\n""")))</f>
        <v>"AT+SOCK=TCPC,169.254.68.235,8234\r\n"</v>
      </c>
      <c r="D14" s="4" t="str">
        <f>IFERROR(VLOOKUP(MID(C14,2,LEN(C14)-2),AT指令表!A:B,2,0),"""""")</f>
        <v>"\r\n+OK"</v>
      </c>
      <c r="E14" s="1" t="str">
        <f>IFERROR(IF(VLOOKUP(MID(C14,2,LEN(C14)-2),AT指令表!A:F,6,0)=1,"true","false"),"false")</f>
        <v>true</v>
      </c>
      <c r="F14" s="1">
        <v>3</v>
      </c>
      <c r="G14" s="1">
        <v>3</v>
      </c>
      <c r="H14" s="1" t="str">
        <f>IFERROR(IF(VLOOKUP(MID(C14,2,LEN(C14)-2),AT指令表!A:C,3,0)=1,"true","false"),"error")</f>
        <v>false</v>
      </c>
      <c r="I14" s="1" t="str">
        <f>IFERROR(VLOOKUP(MID(C14,2,LEN(C14)-2),AT指令表!A:F,4,0),"easyATCmdDataLoadFun")</f>
        <v>setRemoteIPDataLoadFun</v>
      </c>
      <c r="J14" s="1" t="str">
        <f>IFERROR(VLOOKUP(MID(C14,2,LEN(C14)-2),AT指令表!A:F,5,0),"easyATCmdDataDoingFun")</f>
        <v>easyATCmdDataDoingFun</v>
      </c>
    </row>
    <row r="15" spans="1:10" x14ac:dyDescent="0.2">
      <c r="A15" s="4">
        <f t="shared" si="0"/>
        <v>13</v>
      </c>
      <c r="B15" s="1">
        <f t="shared" si="1"/>
        <v>14</v>
      </c>
      <c r="C15" s="4" t="str">
        <f>IF(""""&amp;IF(AT指令表!I15&lt;&gt;"",AT指令表!I15,"")&amp;""""="""+++""","""+++""",IF(""""&amp;IF(AT指令表!I15&lt;&gt;"",AT指令表!I15,"")&amp;""""="""a""","""a""",IF(""""&amp;IF(AT指令表!I15&lt;&gt;"",AT指令表!I15,"")&amp;""""="""""","""""",""""&amp;IF(AT指令表!I15&lt;&gt;"",AT指令表!I15,"")&amp;"\r\n""")))</f>
        <v>"AT+SOCKLK\r\n"</v>
      </c>
      <c r="D15" s="4" t="str">
        <f>IFERROR(VLOOKUP(MID(C15,2,LEN(C15)-2),AT指令表!A:B,2,0),"""""")</f>
        <v>"\r\n+OK="</v>
      </c>
      <c r="E15" s="1" t="str">
        <f>IFERROR(IF(VLOOKUP(MID(C15,2,LEN(C15)-2),AT指令表!A:F,6,0)=1,"true","false"),"false")</f>
        <v>true</v>
      </c>
      <c r="F15" s="1">
        <v>3</v>
      </c>
      <c r="G15" s="1">
        <v>3</v>
      </c>
      <c r="H15" s="1" t="str">
        <f>IFERROR(IF(VLOOKUP(MID(C15,2,LEN(C15)-2),AT指令表!A:C,3,0)=1,"true","false"),"error")</f>
        <v>false</v>
      </c>
      <c r="I15" s="1" t="str">
        <f>IFERROR(VLOOKUP(MID(C15,2,LEN(C15)-2),AT指令表!A:F,4,0),"easyATCmdDataLoadFun")</f>
        <v>easyATCmdDataLoadFun</v>
      </c>
      <c r="J15" s="1" t="str">
        <f>IFERROR(VLOOKUP(MID(C15,2,LEN(C15)-2),AT指令表!A:F,5,0),"easyATCmdDataDoingFun")</f>
        <v>easyATCmdDataDoingFun</v>
      </c>
    </row>
    <row r="16" spans="1:10" x14ac:dyDescent="0.2">
      <c r="A16" s="4">
        <f t="shared" si="0"/>
        <v>14</v>
      </c>
      <c r="B16" s="1">
        <f t="shared" si="1"/>
        <v>15</v>
      </c>
      <c r="C16" s="4" t="str">
        <f>IF(""""&amp;IF(AT指令表!I16&lt;&gt;"",AT指令表!I16,"")&amp;""""="""+++""","""+++""",IF(""""&amp;IF(AT指令表!I16&lt;&gt;"",AT指令表!I16,"")&amp;""""="""a""","""a""",IF(""""&amp;IF(AT指令表!I16&lt;&gt;"",AT指令表!I16,"")&amp;""""="""""","""""",""""&amp;IF(AT指令表!I16&lt;&gt;"",AT指令表!I16,"")&amp;"\r\n""")))</f>
        <v>"AT+SCSLINK=ON\r\n"</v>
      </c>
      <c r="D16" s="4" t="str">
        <f>IFERROR(VLOOKUP(MID(C16,2,LEN(C16)-2),AT指令表!A:B,2,0),"""""")</f>
        <v>"\r\n+OK"</v>
      </c>
      <c r="E16" s="1" t="str">
        <f>IFERROR(IF(VLOOKUP(MID(C16,2,LEN(C16)-2),AT指令表!A:F,6,0)=1,"true","false"),"false")</f>
        <v>true</v>
      </c>
      <c r="F16" s="1">
        <v>3</v>
      </c>
      <c r="G16" s="1">
        <v>3</v>
      </c>
      <c r="H16" s="1" t="str">
        <f>IFERROR(IF(VLOOKUP(MID(C16,2,LEN(C16)-2),AT指令表!A:C,3,0)=1,"true","false"),"error")</f>
        <v>false</v>
      </c>
      <c r="I16" s="1" t="str">
        <f>IFERROR(VLOOKUP(MID(C16,2,LEN(C16)-2),AT指令表!A:F,4,0),"easyATCmdDataLoadFun")</f>
        <v>easyATCmdDataLoadFun</v>
      </c>
      <c r="J16" s="1" t="str">
        <f>IFERROR(VLOOKUP(MID(C16,2,LEN(C16)-2),AT指令表!A:F,5,0),"easyATCmdDataDoingFun")</f>
        <v>easyATCmdDataDoingFun</v>
      </c>
    </row>
    <row r="17" spans="1:10" x14ac:dyDescent="0.2">
      <c r="A17" s="4">
        <f t="shared" si="0"/>
        <v>15</v>
      </c>
      <c r="B17" s="1">
        <f t="shared" si="1"/>
        <v>16</v>
      </c>
      <c r="C17" s="4" t="str">
        <f>IF(""""&amp;IF(AT指令表!I17&lt;&gt;"",AT指令表!I17,"")&amp;""""="""+++""","""+++""",IF(""""&amp;IF(AT指令表!I17&lt;&gt;"",AT指令表!I17,"")&amp;""""="""a""","""a""",IF(""""&amp;IF(AT指令表!I17&lt;&gt;"",AT指令表!I17,"")&amp;""""="""""","""""",""""&amp;IF(AT指令表!I17&lt;&gt;"",AT指令表!I17,"")&amp;"\r\n""")))</f>
        <v>"AT+CLIENTRST=ON\r\n"</v>
      </c>
      <c r="D17" s="4" t="str">
        <f>IFERROR(VLOOKUP(MID(C17,2,LEN(C17)-2),AT指令表!A:B,2,0),"""""")</f>
        <v>"\r\n+OK"</v>
      </c>
      <c r="E17" s="1" t="str">
        <f>IFERROR(IF(VLOOKUP(MID(C17,2,LEN(C17)-2),AT指令表!A:F,6,0)=1,"true","false"),"false")</f>
        <v>true</v>
      </c>
      <c r="F17" s="1">
        <v>3</v>
      </c>
      <c r="G17" s="1">
        <v>3</v>
      </c>
      <c r="H17" s="1" t="str">
        <f>IFERROR(IF(VLOOKUP(MID(C17,2,LEN(C17)-2),AT指令表!A:C,3,0)=1,"true","false"),"error")</f>
        <v>false</v>
      </c>
      <c r="I17" s="1" t="str">
        <f>IFERROR(VLOOKUP(MID(C17,2,LEN(C17)-2),AT指令表!A:F,4,0),"easyATCmdDataLoadFun")</f>
        <v>easyATCmdDataLoadFun</v>
      </c>
      <c r="J17" s="1" t="str">
        <f>IFERROR(VLOOKUP(MID(C17,2,LEN(C17)-2),AT指令表!A:F,5,0),"easyATCmdDataDoingFun")</f>
        <v>easyATCmdDataDoingFun</v>
      </c>
    </row>
    <row r="18" spans="1:10" x14ac:dyDescent="0.2">
      <c r="A18" s="4">
        <f t="shared" si="0"/>
        <v>16</v>
      </c>
      <c r="B18" s="1">
        <f t="shared" si="1"/>
        <v>17</v>
      </c>
      <c r="C18" s="4" t="str">
        <f>IF(""""&amp;IF(AT指令表!I18&lt;&gt;"",AT指令表!I18,"")&amp;""""="""+++""","""+++""",IF(""""&amp;IF(AT指令表!I18&lt;&gt;"",AT指令表!I18,"")&amp;""""="""a""","""a""",IF(""""&amp;IF(AT指令表!I18&lt;&gt;"",AT指令表!I18,"")&amp;""""="""""","""""",""""&amp;IF(AT指令表!I18&lt;&gt;"",AT指令表!I18,"")&amp;"\r\n""")))</f>
        <v>"AT+UARTCLBUF=ON\r\n"</v>
      </c>
      <c r="D18" s="4" t="str">
        <f>IFERROR(VLOOKUP(MID(C18,2,LEN(C18)-2),AT指令表!A:B,2,0),"""""")</f>
        <v>"\r\n+OK"</v>
      </c>
      <c r="E18" s="1" t="str">
        <f>IFERROR(IF(VLOOKUP(MID(C18,2,LEN(C18)-2),AT指令表!A:F,6,0)=1,"true","false"),"false")</f>
        <v>true</v>
      </c>
      <c r="F18" s="1">
        <v>3</v>
      </c>
      <c r="G18" s="1">
        <v>3</v>
      </c>
      <c r="H18" s="1" t="str">
        <f>IFERROR(IF(VLOOKUP(MID(C18,2,LEN(C18)-2),AT指令表!A:C,3,0)=1,"true","false"),"error")</f>
        <v>false</v>
      </c>
      <c r="I18" s="1" t="str">
        <f>IFERROR(VLOOKUP(MID(C18,2,LEN(C18)-2),AT指令表!A:F,4,0),"easyATCmdDataLoadFun")</f>
        <v>easyATCmdDataLoadFun</v>
      </c>
      <c r="J18" s="1" t="str">
        <f>IFERROR(VLOOKUP(MID(C18,2,LEN(C18)-2),AT指令表!A:F,5,0),"easyATCmdDataDoingFun")</f>
        <v>easyATCmdDataDoingFun</v>
      </c>
    </row>
    <row r="19" spans="1:10" x14ac:dyDescent="0.2">
      <c r="A19" s="4">
        <f t="shared" si="0"/>
        <v>17</v>
      </c>
      <c r="B19" s="1">
        <f t="shared" si="1"/>
        <v>18</v>
      </c>
      <c r="C19" s="4" t="str">
        <f>IF(""""&amp;IF(AT指令表!I19&lt;&gt;"",AT指令表!I19,"")&amp;""""="""+++""","""+++""",IF(""""&amp;IF(AT指令表!I19&lt;&gt;"",AT指令表!I19,"")&amp;""""="""a""","""a""",IF(""""&amp;IF(AT指令表!I19&lt;&gt;"",AT指令表!I19,"")&amp;""""="""""","""""",""""&amp;IF(AT指令表!I19&lt;&gt;"",AT指令表!I19,"")&amp;"\r\n""")))</f>
        <v>"AT+RSTIM\r\n"</v>
      </c>
      <c r="D19" s="4" t="str">
        <f>IFERROR(VLOOKUP(MID(C19,2,LEN(C19)-2),AT指令表!A:B,2,0),"""""")</f>
        <v>"\r\n+OK="</v>
      </c>
      <c r="E19" s="1" t="str">
        <f>IFERROR(IF(VLOOKUP(MID(C19,2,LEN(C19)-2),AT指令表!A:F,6,0)=1,"true","false"),"false")</f>
        <v>true</v>
      </c>
      <c r="F19" s="1">
        <v>3</v>
      </c>
      <c r="G19" s="1">
        <v>3</v>
      </c>
      <c r="H19" s="1" t="str">
        <f>IFERROR(IF(VLOOKUP(MID(C19,2,LEN(C19)-2),AT指令表!A:C,3,0)=1,"true","false"),"error")</f>
        <v>false</v>
      </c>
      <c r="I19" s="1" t="str">
        <f>IFERROR(VLOOKUP(MID(C19,2,LEN(C19)-2),AT指令表!A:F,4,0),"easyATCmdDataLoadFun")</f>
        <v>easyATCmdDataLoadFun</v>
      </c>
      <c r="J19" s="1" t="str">
        <f>IFERROR(VLOOKUP(MID(C19,2,LEN(C19)-2),AT指令表!A:F,5,0),"easyATCmdDataDoingFun")</f>
        <v>easyATCmdDataDoingFun</v>
      </c>
    </row>
    <row r="20" spans="1:10" x14ac:dyDescent="0.2">
      <c r="A20" s="4">
        <f t="shared" si="0"/>
        <v>18</v>
      </c>
      <c r="B20" s="1">
        <f t="shared" si="1"/>
        <v>19</v>
      </c>
      <c r="C20" s="4" t="str">
        <f>IF(""""&amp;IF(AT指令表!I20&lt;&gt;"",AT指令表!I20,"")&amp;""""="""+++""","""+++""",IF(""""&amp;IF(AT指令表!I20&lt;&gt;"",AT指令表!I20,"")&amp;""""="""a""","""a""",IF(""""&amp;IF(AT指令表!I20&lt;&gt;"",AT指令表!I20,"")&amp;""""="""""","""""",""""&amp;IF(AT指令表!I20&lt;&gt;"",AT指令表!I20,"")&amp;"\r\n""")))</f>
        <v>"AT+MAXSK=1\r\n"</v>
      </c>
      <c r="D20" s="4" t="str">
        <f>IFERROR(VLOOKUP(MID(C20,2,LEN(C20)-2),AT指令表!A:B,2,0),"""""")</f>
        <v>"\r\n+OK"</v>
      </c>
      <c r="E20" s="1" t="str">
        <f>IFERROR(IF(VLOOKUP(MID(C20,2,LEN(C20)-2),AT指令表!A:F,6,0)=1,"true","false"),"false")</f>
        <v>true</v>
      </c>
      <c r="F20" s="1">
        <v>3</v>
      </c>
      <c r="G20" s="1">
        <v>3</v>
      </c>
      <c r="H20" s="1" t="str">
        <f>IFERROR(IF(VLOOKUP(MID(C20,2,LEN(C20)-2),AT指令表!A:C,3,0)=1,"true","false"),"error")</f>
        <v>false</v>
      </c>
      <c r="I20" s="1" t="str">
        <f>IFERROR(VLOOKUP(MID(C20,2,LEN(C20)-2),AT指令表!A:F,4,0),"easyATCmdDataLoadFun")</f>
        <v>easyATCmdDataLoadFun</v>
      </c>
      <c r="J20" s="1" t="str">
        <f>IFERROR(VLOOKUP(MID(C20,2,LEN(C20)-2),AT指令表!A:F,5,0),"easyATCmdDataDoingFun")</f>
        <v>easyATCmdDataDoingFun</v>
      </c>
    </row>
    <row r="21" spans="1:10" x14ac:dyDescent="0.2">
      <c r="A21" s="4">
        <f t="shared" si="0"/>
        <v>19</v>
      </c>
      <c r="B21" s="1">
        <f t="shared" si="1"/>
        <v>20</v>
      </c>
      <c r="C21" s="4" t="str">
        <f>IF(""""&amp;IF(AT指令表!I21&lt;&gt;"",AT指令表!I21,"")&amp;""""="""+++""","""+++""",IF(""""&amp;IF(AT指令表!I21&lt;&gt;"",AT指令表!I21,"")&amp;""""="""a""","""a""",IF(""""&amp;IF(AT指令表!I21&lt;&gt;"",AT指令表!I21,"")&amp;""""="""""","""""",""""&amp;IF(AT指令表!I21&lt;&gt;"",AT指令表!I21,"")&amp;"\r\n""")))</f>
        <v>"AT+MID=NJHY\r\n"</v>
      </c>
      <c r="D21" s="4" t="str">
        <f>IFERROR(VLOOKUP(MID(C21,2,LEN(C21)-2),AT指令表!A:B,2,0),"""""")</f>
        <v>"\r\n+OK"</v>
      </c>
      <c r="E21" s="1" t="str">
        <f>IFERROR(IF(VLOOKUP(MID(C21,2,LEN(C21)-2),AT指令表!A:F,6,0)=1,"true","false"),"false")</f>
        <v>true</v>
      </c>
      <c r="F21" s="1">
        <v>3</v>
      </c>
      <c r="G21" s="1">
        <v>3</v>
      </c>
      <c r="H21" s="1" t="str">
        <f>IFERROR(IF(VLOOKUP(MID(C21,2,LEN(C21)-2),AT指令表!A:C,3,0)=1,"true","false"),"error")</f>
        <v>false</v>
      </c>
      <c r="I21" s="1" t="str">
        <f>IFERROR(VLOOKUP(MID(C21,2,LEN(C21)-2),AT指令表!A:F,4,0),"easyATCmdDataLoadFun")</f>
        <v>easyATCmdDataLoadFun</v>
      </c>
      <c r="J21" s="1" t="str">
        <f>IFERROR(VLOOKUP(MID(C21,2,LEN(C21)-2),AT指令表!A:F,5,0),"easyATCmdDataDoingFun")</f>
        <v>easyATCmdDataDoingFun</v>
      </c>
    </row>
    <row r="22" spans="1:10" x14ac:dyDescent="0.2">
      <c r="A22" s="4">
        <f t="shared" si="0"/>
        <v>20</v>
      </c>
      <c r="B22" s="1">
        <f t="shared" si="1"/>
        <v>21</v>
      </c>
      <c r="C22" s="4" t="str">
        <f>IF(""""&amp;IF(AT指令表!I22&lt;&gt;"",AT指令表!I22,"")&amp;""""="""+++""","""+++""",IF(""""&amp;IF(AT指令表!I22&lt;&gt;"",AT指令表!I22,"")&amp;""""="""a""","""a""",IF(""""&amp;IF(AT指令表!I22&lt;&gt;"",AT指令表!I22,"")&amp;""""="""""","""""",""""&amp;IF(AT指令表!I22&lt;&gt;"",AT指令表!I22,"")&amp;"\r\n""")))</f>
        <v>"AT+Z\r\n"</v>
      </c>
      <c r="D22" s="4" t="str">
        <f>IFERROR(VLOOKUP(MID(C22,2,LEN(C22)-2),AT指令表!A:B,2,0),"""""")</f>
        <v>"\r\n+OK"</v>
      </c>
      <c r="E22" s="1" t="str">
        <f>IFERROR(IF(VLOOKUP(MID(C22,2,LEN(C22)-2),AT指令表!A:F,6,0)=1,"true","false"),"false")</f>
        <v>true</v>
      </c>
      <c r="F22" s="1">
        <v>3</v>
      </c>
      <c r="G22" s="1">
        <v>3</v>
      </c>
      <c r="H22" s="1" t="str">
        <f>IFERROR(IF(VLOOKUP(MID(C22,2,LEN(C22)-2),AT指令表!A:C,3,0)=1,"true","false"),"error")</f>
        <v>false</v>
      </c>
      <c r="I22" s="1" t="str">
        <f>IFERROR(VLOOKUP(MID(C22,2,LEN(C22)-2),AT指令表!A:F,4,0),"easyATCmdDataLoadFun")</f>
        <v>easyATCmdDataLoadFun</v>
      </c>
      <c r="J22" s="1" t="str">
        <f>IFERROR(VLOOKUP(MID(C22,2,LEN(C22)-2),AT指令表!A:F,5,0),"easyATCmdDataDoingFun")</f>
        <v>easyATCmdDataDoingFun</v>
      </c>
    </row>
    <row r="23" spans="1:10" x14ac:dyDescent="0.2">
      <c r="A23" s="4">
        <f t="shared" si="0"/>
        <v>21</v>
      </c>
      <c r="B23" s="1">
        <f t="shared" si="1"/>
        <v>-1</v>
      </c>
      <c r="C23" s="4" t="str">
        <f>IF(""""&amp;IF(AT指令表!I23&lt;&gt;"",AT指令表!I23,"")&amp;""""="""+++""","""+++""",IF(""""&amp;IF(AT指令表!I23&lt;&gt;"",AT指令表!I23,"")&amp;""""="""a""","""a""",IF(""""&amp;IF(AT指令表!I23&lt;&gt;"",AT指令表!I23,"")&amp;""""="""""","""""",""""&amp;IF(AT指令表!I23&lt;&gt;"",AT指令表!I23,"")&amp;"\r\n""")))</f>
        <v>""</v>
      </c>
      <c r="D23" s="4" t="str">
        <f>IFERROR(VLOOKUP(MID(C23,2,LEN(C23)-2),AT指令表!A:B,2,0),"""""")</f>
        <v>""</v>
      </c>
      <c r="E23" s="1" t="str">
        <f>IFERROR(IF(VLOOKUP(MID(C23,2,LEN(C23)-2),AT指令表!A:F,6,0)=1,"true","false"),"false")</f>
        <v>false</v>
      </c>
      <c r="F23" s="1">
        <v>3</v>
      </c>
      <c r="G23" s="1">
        <v>3</v>
      </c>
      <c r="H23" s="1" t="str">
        <f>IFERROR(IF(VLOOKUP(MID(C23,2,LEN(C23)-2),AT指令表!A:C,3,0)=1,"true","false"),"error")</f>
        <v>error</v>
      </c>
      <c r="I23" s="1" t="str">
        <f>IFERROR(VLOOKUP(MID(C23,2,LEN(C23)-2),AT指令表!A:F,4,0),"easyATCmdDataLoadFun")</f>
        <v>easyATCmdDataLoadFun</v>
      </c>
      <c r="J23" s="1" t="str">
        <f>IFERROR(VLOOKUP(MID(C23,2,LEN(C23)-2),AT指令表!A:F,5,0),"easyATCmdDataDoingFun")</f>
        <v>easyATCmdDataDoingFun</v>
      </c>
    </row>
    <row r="24" spans="1:10" x14ac:dyDescent="0.2">
      <c r="A24" s="4">
        <f t="shared" si="0"/>
        <v>22</v>
      </c>
      <c r="B24" s="1">
        <f t="shared" si="1"/>
        <v>-1</v>
      </c>
      <c r="C24" s="4" t="str">
        <f>IF(""""&amp;IF(AT指令表!I24&lt;&gt;"",AT指令表!I24,"")&amp;""""="""+++""","""+++""",IF(""""&amp;IF(AT指令表!I24&lt;&gt;"",AT指令表!I24,"")&amp;""""="""a""","""a""",IF(""""&amp;IF(AT指令表!I24&lt;&gt;"",AT指令表!I24,"")&amp;""""="""""","""""",""""&amp;IF(AT指令表!I24&lt;&gt;"",AT指令表!I24,"")&amp;"\r\n""")))</f>
        <v>""</v>
      </c>
      <c r="D24" s="4" t="str">
        <f>IFERROR(VLOOKUP(MID(C24,2,LEN(C24)-2),AT指令表!A:B,2,0),"""""")</f>
        <v>""</v>
      </c>
      <c r="E24" s="1" t="str">
        <f>IFERROR(IF(VLOOKUP(MID(C24,2,LEN(C24)-2),AT指令表!A:F,6,0)=1,"true","false"),"false")</f>
        <v>false</v>
      </c>
      <c r="F24" s="1">
        <v>3</v>
      </c>
      <c r="G24" s="1">
        <v>3</v>
      </c>
      <c r="H24" s="1" t="str">
        <f>IFERROR(IF(VLOOKUP(MID(C24,2,LEN(C24)-2),AT指令表!A:C,3,0)=1,"true","false"),"error")</f>
        <v>error</v>
      </c>
      <c r="I24" s="1" t="str">
        <f>IFERROR(VLOOKUP(MID(C24,2,LEN(C24)-2),AT指令表!A:F,4,0),"easyATCmdDataLoadFun")</f>
        <v>easyATCmdDataLoadFun</v>
      </c>
      <c r="J24" s="1" t="str">
        <f>IFERROR(VLOOKUP(MID(C24,2,LEN(C24)-2),AT指令表!A:F,5,0),"easyATCmdDataDoingFun")</f>
        <v>easyATCmdDataDoingFun</v>
      </c>
    </row>
    <row r="25" spans="1:10" x14ac:dyDescent="0.2">
      <c r="A25" s="4">
        <f t="shared" si="0"/>
        <v>23</v>
      </c>
      <c r="B25" s="1">
        <f t="shared" si="1"/>
        <v>-1</v>
      </c>
      <c r="C25" s="4" t="str">
        <f>IF(""""&amp;IF(AT指令表!I25&lt;&gt;"",AT指令表!I25,"")&amp;""""="""+++""","""+++""",IF(""""&amp;IF(AT指令表!I25&lt;&gt;"",AT指令表!I25,"")&amp;""""="""a""","""a""",IF(""""&amp;IF(AT指令表!I25&lt;&gt;"",AT指令表!I25,"")&amp;""""="""""","""""",""""&amp;IF(AT指令表!I25&lt;&gt;"",AT指令表!I25,"")&amp;"\r\n""")))</f>
        <v>""</v>
      </c>
      <c r="D25" s="4" t="str">
        <f>IFERROR(VLOOKUP(MID(C25,2,LEN(C25)-2),AT指令表!A:B,2,0),"""""")</f>
        <v>""</v>
      </c>
      <c r="E25" s="1" t="str">
        <f>IFERROR(IF(VLOOKUP(MID(C25,2,LEN(C25)-2),AT指令表!A:F,6,0)=1,"true","false"),"false")</f>
        <v>false</v>
      </c>
      <c r="F25" s="1">
        <v>0</v>
      </c>
      <c r="G25" s="1">
        <v>0</v>
      </c>
      <c r="H25" s="1" t="str">
        <f>IFERROR(IF(VLOOKUP(MID(C25,2,LEN(C25)-2),AT指令表!A:C,3,0)=1,"true","false"),"error")</f>
        <v>error</v>
      </c>
      <c r="I25" s="1" t="str">
        <f>IFERROR(VLOOKUP(MID(C25,2,LEN(C25)-2),AT指令表!A:F,4,0),"easyATCmdDataLoadFun")</f>
        <v>easyATCmdDataLoadFun</v>
      </c>
      <c r="J25" s="1" t="str">
        <f>IFERROR(VLOOKUP(MID(C25,2,LEN(C25)-2),AT指令表!A:F,5,0),"easyATCmdDataDoingFun")</f>
        <v>easyATCmdDataDoingFun</v>
      </c>
    </row>
    <row r="26" spans="1:10" x14ac:dyDescent="0.2">
      <c r="A26" s="4">
        <f t="shared" si="0"/>
        <v>24</v>
      </c>
      <c r="B26" s="1">
        <f t="shared" si="1"/>
        <v>-1</v>
      </c>
      <c r="C26" s="4" t="str">
        <f>IF(""""&amp;IF(AT指令表!I26&lt;&gt;"",AT指令表!I26,"")&amp;""""="""+++""","""+++""",IF(""""&amp;IF(AT指令表!I26&lt;&gt;"",AT指令表!I26,"")&amp;""""="""a""","""a""",IF(""""&amp;IF(AT指令表!I26&lt;&gt;"",AT指令表!I26,"")&amp;""""="""""","""""",""""&amp;IF(AT指令表!I26&lt;&gt;"",AT指令表!I26,"")&amp;"\r\n""")))</f>
        <v>""</v>
      </c>
      <c r="D26" s="4" t="str">
        <f>IFERROR(VLOOKUP(MID(C26,2,LEN(C26)-2),AT指令表!A:B,2,0),"""""")</f>
        <v>""</v>
      </c>
      <c r="E26" s="1" t="str">
        <f>IFERROR(IF(VLOOKUP(MID(C26,2,LEN(C26)-2),AT指令表!A:F,6,0)=1,"true","false"),"false")</f>
        <v>false</v>
      </c>
      <c r="F26" s="1">
        <v>0</v>
      </c>
      <c r="G26" s="1">
        <v>0</v>
      </c>
      <c r="H26" s="1" t="str">
        <f>IFERROR(IF(VLOOKUP(MID(C26,2,LEN(C26)-2),AT指令表!A:C,3,0)=1,"true","false"),"error")</f>
        <v>error</v>
      </c>
      <c r="I26" s="1" t="str">
        <f>IFERROR(VLOOKUP(MID(C26,2,LEN(C26)-2),AT指令表!A:F,4,0),"easyATCmdDataLoadFun")</f>
        <v>easyATCmdDataLoadFun</v>
      </c>
      <c r="J26" s="1" t="str">
        <f>IFERROR(VLOOKUP(MID(C26,2,LEN(C26)-2),AT指令表!A:F,5,0),"easyATCmdDataDoingFun")</f>
        <v>easyATCmdDataDoingFun</v>
      </c>
    </row>
    <row r="27" spans="1:10" x14ac:dyDescent="0.2">
      <c r="A27" s="4">
        <f t="shared" si="0"/>
        <v>25</v>
      </c>
      <c r="B27" s="1">
        <f t="shared" si="1"/>
        <v>-1</v>
      </c>
      <c r="C27" s="4" t="str">
        <f>IF(""""&amp;IF(AT指令表!I27&lt;&gt;"",AT指令表!I27,"")&amp;""""="""+++""","""+++""",IF(""""&amp;IF(AT指令表!I27&lt;&gt;"",AT指令表!I27,"")&amp;""""="""a""","""a""",IF(""""&amp;IF(AT指令表!I27&lt;&gt;"",AT指令表!I27,"")&amp;""""="""""","""""",""""&amp;IF(AT指令表!I27&lt;&gt;"",AT指令表!I27,"")&amp;"\r\n""")))</f>
        <v>""</v>
      </c>
      <c r="D27" s="4" t="str">
        <f>IFERROR(VLOOKUP(MID(C27,2,LEN(C27)-2),AT指令表!A:B,2,0),"""""")</f>
        <v>""</v>
      </c>
      <c r="E27" s="1" t="str">
        <f>IFERROR(IF(VLOOKUP(MID(C27,2,LEN(C27)-2),AT指令表!A:F,6,0)=1,"true","false"),"false")</f>
        <v>false</v>
      </c>
      <c r="F27" s="1">
        <v>0</v>
      </c>
      <c r="G27" s="1">
        <v>0</v>
      </c>
      <c r="H27" s="1" t="str">
        <f>IFERROR(IF(VLOOKUP(MID(C27,2,LEN(C27)-2),AT指令表!A:C,3,0)=1,"true","false"),"error")</f>
        <v>error</v>
      </c>
      <c r="I27" s="1" t="str">
        <f>IFERROR(VLOOKUP(MID(C27,2,LEN(C27)-2),AT指令表!A:F,4,0),"easyATCmdDataLoadFun")</f>
        <v>easyATCmdDataLoadFun</v>
      </c>
      <c r="J27" s="1" t="str">
        <f>IFERROR(VLOOKUP(MID(C27,2,LEN(C27)-2),AT指令表!A:F,5,0),"easyATCmdDataDoingFun")</f>
        <v>easyATCmdDataDoingFun</v>
      </c>
    </row>
    <row r="28" spans="1:10" x14ac:dyDescent="0.2">
      <c r="A28" s="4">
        <f t="shared" si="0"/>
        <v>26</v>
      </c>
      <c r="B28" s="1">
        <f t="shared" si="1"/>
        <v>-1</v>
      </c>
      <c r="C28" s="4" t="str">
        <f>IF(""""&amp;IF(AT指令表!I28&lt;&gt;"",AT指令表!I28,"")&amp;""""="""+++""","""+++""",IF(""""&amp;IF(AT指令表!I28&lt;&gt;"",AT指令表!I28,"")&amp;""""="""a""","""a""",IF(""""&amp;IF(AT指令表!I28&lt;&gt;"",AT指令表!I28,"")&amp;""""="""""","""""",""""&amp;IF(AT指令表!I28&lt;&gt;"",AT指令表!I28,"")&amp;"\r\n""")))</f>
        <v>""</v>
      </c>
      <c r="D28" s="4" t="str">
        <f>IFERROR(VLOOKUP(MID(C28,2,LEN(C28)-2),AT指令表!A:B,2,0),"""""")</f>
        <v>""</v>
      </c>
      <c r="E28" s="1" t="str">
        <f>IFERROR(IF(VLOOKUP(MID(C28,2,LEN(C28)-2),AT指令表!A:F,6,0)=1,"true","false"),"false")</f>
        <v>false</v>
      </c>
      <c r="F28" s="1">
        <v>0</v>
      </c>
      <c r="G28" s="1">
        <v>0</v>
      </c>
      <c r="H28" s="1" t="str">
        <f>IFERROR(IF(VLOOKUP(MID(C28,2,LEN(C28)-2),AT指令表!A:C,3,0)=1,"true","false"),"error")</f>
        <v>error</v>
      </c>
      <c r="I28" s="1" t="str">
        <f>IFERROR(VLOOKUP(MID(C28,2,LEN(C28)-2),AT指令表!A:F,4,0),"easyATCmdDataLoadFun")</f>
        <v>easyATCmdDataLoadFun</v>
      </c>
      <c r="J28" s="1" t="str">
        <f>IFERROR(VLOOKUP(MID(C28,2,LEN(C28)-2),AT指令表!A:F,5,0),"easyATCmdDataDoingFun")</f>
        <v>easyATCmdDataDoingFun</v>
      </c>
    </row>
    <row r="29" spans="1:10" x14ac:dyDescent="0.2">
      <c r="A29" s="4">
        <f t="shared" si="0"/>
        <v>27</v>
      </c>
      <c r="B29" s="1">
        <f t="shared" si="1"/>
        <v>-1</v>
      </c>
      <c r="C29" s="4" t="str">
        <f>IF(""""&amp;IF(AT指令表!I29&lt;&gt;"",AT指令表!I29,"")&amp;""""="""+++""","""+++""",IF(""""&amp;IF(AT指令表!I29&lt;&gt;"",AT指令表!I29,"")&amp;""""="""a""","""a""",IF(""""&amp;IF(AT指令表!I29&lt;&gt;"",AT指令表!I29,"")&amp;""""="""""","""""",""""&amp;IF(AT指令表!I29&lt;&gt;"",AT指令表!I29,"")&amp;"\r\n""")))</f>
        <v>""</v>
      </c>
      <c r="D29" s="4" t="str">
        <f>IFERROR(VLOOKUP(MID(C29,2,LEN(C29)-2),AT指令表!A:B,2,0),"""""")</f>
        <v>""</v>
      </c>
      <c r="E29" s="1" t="str">
        <f>IFERROR(IF(VLOOKUP(MID(C29,2,LEN(C29)-2),AT指令表!A:F,6,0)=1,"true","false"),"false")</f>
        <v>false</v>
      </c>
      <c r="F29" s="1">
        <v>0</v>
      </c>
      <c r="G29" s="1">
        <v>0</v>
      </c>
      <c r="H29" s="1" t="str">
        <f>IFERROR(IF(VLOOKUP(MID(C29,2,LEN(C29)-2),AT指令表!A:C,3,0)=1,"true","false"),"error")</f>
        <v>error</v>
      </c>
      <c r="I29" s="1" t="str">
        <f>IFERROR(VLOOKUP(MID(C29,2,LEN(C29)-2),AT指令表!A:F,4,0),"easyATCmdDataLoadFun")</f>
        <v>easyATCmdDataLoadFun</v>
      </c>
      <c r="J29" s="1" t="str">
        <f>IFERROR(VLOOKUP(MID(C29,2,LEN(C29)-2),AT指令表!A:F,5,0),"easyATCmdDataDoingFun")</f>
        <v>easyATCmdDataDoingFun</v>
      </c>
    </row>
    <row r="30" spans="1:10" x14ac:dyDescent="0.2">
      <c r="A30" s="4">
        <f t="shared" si="0"/>
        <v>28</v>
      </c>
      <c r="B30" s="1">
        <f t="shared" si="1"/>
        <v>-1</v>
      </c>
      <c r="C30" s="4" t="str">
        <f>IF(""""&amp;IF(AT指令表!I30&lt;&gt;"",AT指令表!I30,"")&amp;""""="""+++""","""+++""",IF(""""&amp;IF(AT指令表!I30&lt;&gt;"",AT指令表!I30,"")&amp;""""="""a""","""a""",IF(""""&amp;IF(AT指令表!I30&lt;&gt;"",AT指令表!I30,"")&amp;""""="""""","""""",""""&amp;IF(AT指令表!I30&lt;&gt;"",AT指令表!I30,"")&amp;"\r\n""")))</f>
        <v>""</v>
      </c>
      <c r="D30" s="4" t="str">
        <f>IFERROR(VLOOKUP(MID(C30,2,LEN(C30)-2),AT指令表!A:B,2,0),"""""")</f>
        <v>""</v>
      </c>
      <c r="E30" s="1" t="str">
        <f>IFERROR(IF(VLOOKUP(MID(C30,2,LEN(C30)-2),AT指令表!A:F,6,0)=1,"true","false"),"false")</f>
        <v>false</v>
      </c>
      <c r="F30" s="1">
        <v>0</v>
      </c>
      <c r="G30" s="1">
        <v>0</v>
      </c>
      <c r="H30" s="1" t="str">
        <f>IFERROR(IF(VLOOKUP(MID(C30,2,LEN(C30)-2),AT指令表!A:C,3,0)=1,"true","false"),"error")</f>
        <v>error</v>
      </c>
      <c r="I30" s="1" t="str">
        <f>IFERROR(VLOOKUP(MID(C30,2,LEN(C30)-2),AT指令表!A:F,4,0),"easyATCmdDataLoadFun")</f>
        <v>easyATCmdDataLoadFun</v>
      </c>
      <c r="J30" s="1" t="str">
        <f>IFERROR(VLOOKUP(MID(C30,2,LEN(C30)-2),AT指令表!A:F,5,0),"easyATCmdDataDoingFun")</f>
        <v>easyATCmdDataDoingFun</v>
      </c>
    </row>
    <row r="31" spans="1:10" x14ac:dyDescent="0.2">
      <c r="A31" s="4">
        <f t="shared" si="0"/>
        <v>29</v>
      </c>
      <c r="B31" s="1">
        <f t="shared" si="1"/>
        <v>-1</v>
      </c>
      <c r="C31" s="4" t="str">
        <f>IF(""""&amp;IF(AT指令表!I31&lt;&gt;"",AT指令表!I31,"")&amp;""""="""+++""","""+++""",IF(""""&amp;IF(AT指令表!I31&lt;&gt;"",AT指令表!I31,"")&amp;""""="""a""","""a""",IF(""""&amp;IF(AT指令表!I31&lt;&gt;"",AT指令表!I31,"")&amp;""""="""""","""""",""""&amp;IF(AT指令表!I31&lt;&gt;"",AT指令表!I31,"")&amp;"\r\n""")))</f>
        <v>""</v>
      </c>
      <c r="D31" s="4" t="str">
        <f>IFERROR(VLOOKUP(MID(C31,2,LEN(C31)-2),AT指令表!A:B,2,0),"""""")</f>
        <v>""</v>
      </c>
      <c r="E31" s="1" t="str">
        <f>IFERROR(IF(VLOOKUP(MID(C31,2,LEN(C31)-2),AT指令表!A:F,6,0)=1,"true","false"),"false")</f>
        <v>false</v>
      </c>
      <c r="F31" s="1">
        <v>0</v>
      </c>
      <c r="G31" s="1">
        <v>0</v>
      </c>
      <c r="H31" s="1" t="str">
        <f>IFERROR(IF(VLOOKUP(MID(C31,2,LEN(C31)-2),AT指令表!A:C,3,0)=1,"true","false"),"error")</f>
        <v>error</v>
      </c>
      <c r="I31" s="1" t="str">
        <f>IFERROR(VLOOKUP(MID(C31,2,LEN(C31)-2),AT指令表!A:F,4,0),"easyATCmdDataLoadFun")</f>
        <v>easyATCmdDataLoadFun</v>
      </c>
      <c r="J31" s="1" t="str">
        <f>IFERROR(VLOOKUP(MID(C31,2,LEN(C31)-2),AT指令表!A:F,5,0),"easyATCmdDataDoingFun")</f>
        <v>easyATCmdDataDoingFun</v>
      </c>
    </row>
    <row r="32" spans="1:10" x14ac:dyDescent="0.2">
      <c r="A32" s="4">
        <f t="shared" si="0"/>
        <v>30</v>
      </c>
      <c r="B32" s="1">
        <f t="shared" si="1"/>
        <v>-1</v>
      </c>
      <c r="C32" s="4" t="str">
        <f>IF(""""&amp;IF(AT指令表!I32&lt;&gt;"",AT指令表!I32,"")&amp;""""="""+++""","""+++""",IF(""""&amp;IF(AT指令表!I32&lt;&gt;"",AT指令表!I32,"")&amp;""""="""a""","""a""",IF(""""&amp;IF(AT指令表!I32&lt;&gt;"",AT指令表!I32,"")&amp;""""="""""","""""",""""&amp;IF(AT指令表!I32&lt;&gt;"",AT指令表!I32,"")&amp;"\r\n""")))</f>
        <v>""</v>
      </c>
      <c r="D32" s="4" t="str">
        <f>IFERROR(VLOOKUP(MID(C32,2,LEN(C32)-2),AT指令表!A:B,2,0),"""""")</f>
        <v>""</v>
      </c>
      <c r="E32" s="1" t="str">
        <f>IFERROR(IF(VLOOKUP(MID(C32,2,LEN(C32)-2),AT指令表!A:F,6,0)=1,"true","false"),"false")</f>
        <v>false</v>
      </c>
      <c r="F32" s="1">
        <v>0</v>
      </c>
      <c r="G32" s="1">
        <v>0</v>
      </c>
      <c r="H32" s="1" t="str">
        <f>IFERROR(IF(VLOOKUP(MID(C32,2,LEN(C32)-2),AT指令表!A:C,3,0)=1,"true","false"),"error")</f>
        <v>error</v>
      </c>
      <c r="I32" s="1" t="str">
        <f>IFERROR(VLOOKUP(MID(C32,2,LEN(C32)-2),AT指令表!A:F,4,0),"easyATCmdDataLoadFun")</f>
        <v>easyATCmdDataLoadFun</v>
      </c>
      <c r="J32" s="1" t="str">
        <f>IFERROR(VLOOKUP(MID(C32,2,LEN(C32)-2),AT指令表!A:F,5,0),"easyATCmdDataDoingFun")</f>
        <v>easyATCmdDataDoingFun</v>
      </c>
    </row>
    <row r="33" spans="1:10" x14ac:dyDescent="0.2">
      <c r="A33" s="4">
        <f t="shared" si="0"/>
        <v>31</v>
      </c>
      <c r="B33" s="1">
        <f t="shared" si="1"/>
        <v>-1</v>
      </c>
      <c r="C33" s="4" t="str">
        <f>IF(""""&amp;IF(AT指令表!I33&lt;&gt;"",AT指令表!I33,"")&amp;""""="""+++""","""+++""",IF(""""&amp;IF(AT指令表!I33&lt;&gt;"",AT指令表!I33,"")&amp;""""="""a""","""a""",IF(""""&amp;IF(AT指令表!I33&lt;&gt;"",AT指令表!I33,"")&amp;""""="""""","""""",""""&amp;IF(AT指令表!I33&lt;&gt;"",AT指令表!I33,"")&amp;"\r\n""")))</f>
        <v>""</v>
      </c>
      <c r="D33" s="4" t="str">
        <f>IFERROR(VLOOKUP(MID(C33,2,LEN(C33)-2),AT指令表!A:B,2,0),"""""")</f>
        <v>""</v>
      </c>
      <c r="E33" s="1" t="str">
        <f>IFERROR(IF(VLOOKUP(MID(C33,2,LEN(C33)-2),AT指令表!A:F,6,0)=1,"true","false"),"false")</f>
        <v>false</v>
      </c>
      <c r="F33" s="1">
        <v>0</v>
      </c>
      <c r="G33" s="1">
        <v>0</v>
      </c>
      <c r="H33" s="1" t="str">
        <f>IFERROR(IF(VLOOKUP(MID(C33,2,LEN(C33)-2),AT指令表!A:C,3,0)=1,"true","false"),"error")</f>
        <v>error</v>
      </c>
      <c r="I33" s="1" t="str">
        <f>IFERROR(VLOOKUP(MID(C33,2,LEN(C33)-2),AT指令表!A:F,4,0),"easyATCmdDataLoadFun")</f>
        <v>easyATCmdDataLoadFun</v>
      </c>
      <c r="J33" s="1" t="str">
        <f>IFERROR(VLOOKUP(MID(C33,2,LEN(C33)-2),AT指令表!A:F,5,0),"easyATCmdDataDoingFun")</f>
        <v>easyATCmdDataDoingFun</v>
      </c>
    </row>
    <row r="34" spans="1:10" x14ac:dyDescent="0.2">
      <c r="A34" s="4">
        <f t="shared" si="0"/>
        <v>32</v>
      </c>
      <c r="B34" s="1">
        <f t="shared" si="1"/>
        <v>-1</v>
      </c>
      <c r="C34" s="4" t="str">
        <f>IF(""""&amp;IF(AT指令表!I34&lt;&gt;"",AT指令表!I34,"")&amp;""""="""+++""","""+++""",IF(""""&amp;IF(AT指令表!I34&lt;&gt;"",AT指令表!I34,"")&amp;""""="""a""","""a""",IF(""""&amp;IF(AT指令表!I34&lt;&gt;"",AT指令表!I34,"")&amp;""""="""""","""""",""""&amp;IF(AT指令表!I34&lt;&gt;"",AT指令表!I34,"")&amp;"\r\n""")))</f>
        <v>""</v>
      </c>
      <c r="D34" s="4" t="str">
        <f>IFERROR(VLOOKUP(MID(C34,2,LEN(C34)-2),AT指令表!A:B,2,0),"""""")</f>
        <v>""</v>
      </c>
      <c r="E34" s="1" t="str">
        <f>IFERROR(IF(VLOOKUP(MID(C34,2,LEN(C34)-2),AT指令表!A:F,6,0)=1,"true","false"),"false")</f>
        <v>false</v>
      </c>
      <c r="F34" s="1">
        <v>0</v>
      </c>
      <c r="G34" s="1">
        <v>0</v>
      </c>
      <c r="H34" s="1" t="str">
        <f>IFERROR(IF(VLOOKUP(MID(C34,2,LEN(C34)-2),AT指令表!A:C,3,0)=1,"true","false"),"error")</f>
        <v>error</v>
      </c>
      <c r="I34" s="1" t="str">
        <f>IFERROR(VLOOKUP(MID(C34,2,LEN(C34)-2),AT指令表!A:F,4,0),"easyATCmdDataLoadFun")</f>
        <v>easyATCmdDataLoadFun</v>
      </c>
      <c r="J34" s="1" t="str">
        <f>IFERROR(VLOOKUP(MID(C34,2,LEN(C34)-2),AT指令表!A:F,5,0),"easyATCmdDataDoingFun")</f>
        <v>easyATCmdDataDoingFun</v>
      </c>
    </row>
    <row r="35" spans="1:10" x14ac:dyDescent="0.2">
      <c r="A35" s="4">
        <f t="shared" si="0"/>
        <v>33</v>
      </c>
      <c r="B35" s="1">
        <f t="shared" si="1"/>
        <v>-1</v>
      </c>
      <c r="C35" s="4" t="str">
        <f>IF(""""&amp;IF(AT指令表!I35&lt;&gt;"",AT指令表!I35,"")&amp;""""="""+++""","""+++""",IF(""""&amp;IF(AT指令表!I35&lt;&gt;"",AT指令表!I35,"")&amp;""""="""a""","""a""",IF(""""&amp;IF(AT指令表!I35&lt;&gt;"",AT指令表!I35,"")&amp;""""="""""","""""",""""&amp;IF(AT指令表!I35&lt;&gt;"",AT指令表!I35,"")&amp;"\r\n""")))</f>
        <v>""</v>
      </c>
      <c r="D35" s="4" t="str">
        <f>IFERROR(VLOOKUP(MID(C35,2,LEN(C35)-2),AT指令表!A:B,2,0),"""""")</f>
        <v>""</v>
      </c>
      <c r="E35" s="1" t="str">
        <f>IFERROR(IF(VLOOKUP(MID(C35,2,LEN(C35)-2),AT指令表!A:F,6,0)=1,"true","false"),"false")</f>
        <v>false</v>
      </c>
      <c r="F35" s="1">
        <v>0</v>
      </c>
      <c r="G35" s="1">
        <v>0</v>
      </c>
      <c r="H35" s="1" t="str">
        <f>IFERROR(IF(VLOOKUP(MID(C35,2,LEN(C35)-2),AT指令表!A:C,3,0)=1,"true","false"),"error")</f>
        <v>error</v>
      </c>
      <c r="I35" s="1" t="str">
        <f>IFERROR(VLOOKUP(MID(C35,2,LEN(C35)-2),AT指令表!A:F,4,0),"easyATCmdDataLoadFun")</f>
        <v>easyATCmdDataLoadFun</v>
      </c>
      <c r="J35" s="1" t="str">
        <f>IFERROR(VLOOKUP(MID(C35,2,LEN(C35)-2),AT指令表!A:F,5,0),"easyATCmdDataDoingFun")</f>
        <v>easyATCmdDataDoingFun</v>
      </c>
    </row>
    <row r="36" spans="1:10" x14ac:dyDescent="0.2">
      <c r="A36" s="4">
        <f t="shared" si="0"/>
        <v>34</v>
      </c>
      <c r="B36" s="1">
        <f t="shared" si="1"/>
        <v>-1</v>
      </c>
      <c r="C36" s="4" t="str">
        <f>IF(""""&amp;IF(AT指令表!I36&lt;&gt;"",AT指令表!I36,"")&amp;""""="""+++""","""+++""",IF(""""&amp;IF(AT指令表!I36&lt;&gt;"",AT指令表!I36,"")&amp;""""="""a""","""a""",IF(""""&amp;IF(AT指令表!I36&lt;&gt;"",AT指令表!I36,"")&amp;""""="""""","""""",""""&amp;IF(AT指令表!I36&lt;&gt;"",AT指令表!I36,"")&amp;"\r\n""")))</f>
        <v>""</v>
      </c>
      <c r="D36" s="4" t="str">
        <f>IFERROR(VLOOKUP(MID(C36,2,LEN(C36)-2),AT指令表!A:B,2,0),"""""")</f>
        <v>""</v>
      </c>
      <c r="E36" s="1" t="str">
        <f>IFERROR(IF(VLOOKUP(MID(C36,2,LEN(C36)-2),AT指令表!A:F,6,0)=1,"true","false"),"false")</f>
        <v>false</v>
      </c>
      <c r="F36" s="1">
        <v>0</v>
      </c>
      <c r="G36" s="1">
        <v>0</v>
      </c>
      <c r="H36" s="1" t="str">
        <f>IFERROR(IF(VLOOKUP(MID(C36,2,LEN(C36)-2),AT指令表!A:C,3,0)=1,"true","false"),"error")</f>
        <v>error</v>
      </c>
      <c r="I36" s="1" t="str">
        <f>IFERROR(VLOOKUP(MID(C36,2,LEN(C36)-2),AT指令表!A:F,4,0),"easyATCmdDataLoadFun")</f>
        <v>easyATCmdDataLoadFun</v>
      </c>
      <c r="J36" s="1" t="str">
        <f>IFERROR(VLOOKUP(MID(C36,2,LEN(C36)-2),AT指令表!A:F,5,0),"easyATCmdDataDoingFun")</f>
        <v>easyATCmdDataDoingFun</v>
      </c>
    </row>
    <row r="37" spans="1:10" x14ac:dyDescent="0.2">
      <c r="A37" s="4">
        <f t="shared" si="0"/>
        <v>35</v>
      </c>
      <c r="B37" s="1">
        <f t="shared" si="1"/>
        <v>-1</v>
      </c>
      <c r="C37" s="4" t="str">
        <f>IF(""""&amp;IF(AT指令表!I37&lt;&gt;"",AT指令表!I37,"")&amp;""""="""+++""","""+++""",IF(""""&amp;IF(AT指令表!I37&lt;&gt;"",AT指令表!I37,"")&amp;""""="""a""","""a""",IF(""""&amp;IF(AT指令表!I37&lt;&gt;"",AT指令表!I37,"")&amp;""""="""""","""""",""""&amp;IF(AT指令表!I37&lt;&gt;"",AT指令表!I37,"")&amp;"\r\n""")))</f>
        <v>""</v>
      </c>
      <c r="D37" s="4" t="str">
        <f>IFERROR(VLOOKUP(MID(C37,2,LEN(C37)-2),AT指令表!A:B,2,0),"""""")</f>
        <v>""</v>
      </c>
      <c r="E37" s="1" t="str">
        <f>IFERROR(IF(VLOOKUP(MID(C37,2,LEN(C37)-2),AT指令表!A:F,6,0)=1,"true","false"),"false")</f>
        <v>false</v>
      </c>
      <c r="F37" s="1">
        <v>0</v>
      </c>
      <c r="G37" s="1">
        <v>0</v>
      </c>
      <c r="H37" s="1" t="str">
        <f>IFERROR(IF(VLOOKUP(MID(C37,2,LEN(C37)-2),AT指令表!A:C,3,0)=1,"true","false"),"error")</f>
        <v>error</v>
      </c>
      <c r="I37" s="1" t="str">
        <f>IFERROR(VLOOKUP(MID(C37,2,LEN(C37)-2),AT指令表!A:F,4,0),"easyATCmdDataLoadFun")</f>
        <v>easyATCmdDataLoadFun</v>
      </c>
      <c r="J37" s="1" t="str">
        <f>IFERROR(VLOOKUP(MID(C37,2,LEN(C37)-2),AT指令表!A:F,5,0),"easyATCmdDataDoingFun")</f>
        <v>easyATCmdDataDoingFun</v>
      </c>
    </row>
    <row r="38" spans="1:10" x14ac:dyDescent="0.2">
      <c r="A38" s="4">
        <f t="shared" si="0"/>
        <v>36</v>
      </c>
      <c r="B38" s="1">
        <f t="shared" si="1"/>
        <v>-1</v>
      </c>
      <c r="C38" s="4" t="str">
        <f>IF(""""&amp;IF(AT指令表!I38&lt;&gt;"",AT指令表!I38,"")&amp;""""="""+++""","""+++""",IF(""""&amp;IF(AT指令表!I38&lt;&gt;"",AT指令表!I38,"")&amp;""""="""a""","""a""",IF(""""&amp;IF(AT指令表!I38&lt;&gt;"",AT指令表!I38,"")&amp;""""="""""","""""",""""&amp;IF(AT指令表!I38&lt;&gt;"",AT指令表!I38,"")&amp;"\r\n""")))</f>
        <v>""</v>
      </c>
      <c r="D38" s="4" t="str">
        <f>IFERROR(VLOOKUP(MID(C38,2,LEN(C38)-2),AT指令表!A:B,2,0),"""""")</f>
        <v>""</v>
      </c>
      <c r="E38" s="1" t="str">
        <f>IFERROR(IF(VLOOKUP(MID(C38,2,LEN(C38)-2),AT指令表!A:F,6,0)=1,"true","false"),"false")</f>
        <v>false</v>
      </c>
      <c r="F38" s="1">
        <v>0</v>
      </c>
      <c r="G38" s="1">
        <v>0</v>
      </c>
      <c r="H38" s="1" t="str">
        <f>IFERROR(IF(VLOOKUP(MID(C38,2,LEN(C38)-2),AT指令表!A:C,3,0)=1,"true","false"),"error")</f>
        <v>error</v>
      </c>
      <c r="I38" s="1" t="str">
        <f>IFERROR(VLOOKUP(MID(C38,2,LEN(C38)-2),AT指令表!A:F,4,0),"easyATCmdDataLoadFun")</f>
        <v>easyATCmdDataLoadFun</v>
      </c>
      <c r="J38" s="1" t="str">
        <f>IFERROR(VLOOKUP(MID(C38,2,LEN(C38)-2),AT指令表!A:F,5,0),"easyATCmdDataDoingFun")</f>
        <v>easyATCmdDataDoingFun</v>
      </c>
    </row>
    <row r="39" spans="1:10" x14ac:dyDescent="0.2">
      <c r="A39" s="4">
        <f t="shared" si="0"/>
        <v>37</v>
      </c>
      <c r="B39" s="1">
        <f t="shared" si="1"/>
        <v>-1</v>
      </c>
      <c r="C39" s="4" t="str">
        <f>IF(""""&amp;IF(AT指令表!I39&lt;&gt;"",AT指令表!I39,"")&amp;""""="""+++""","""+++""",IF(""""&amp;IF(AT指令表!I39&lt;&gt;"",AT指令表!I39,"")&amp;""""="""a""","""a""",IF(""""&amp;IF(AT指令表!I39&lt;&gt;"",AT指令表!I39,"")&amp;""""="""""","""""",""""&amp;IF(AT指令表!I39&lt;&gt;"",AT指令表!I39,"")&amp;"\r\n""")))</f>
        <v>""</v>
      </c>
      <c r="D39" s="4" t="str">
        <f>IFERROR(VLOOKUP(MID(C39,2,LEN(C39)-2),AT指令表!A:B,2,0),"""""")</f>
        <v>""</v>
      </c>
      <c r="E39" s="1" t="str">
        <f>IFERROR(IF(VLOOKUP(MID(C39,2,LEN(C39)-2),AT指令表!A:F,6,0)=1,"true","false"),"false")</f>
        <v>false</v>
      </c>
      <c r="F39" s="1">
        <v>0</v>
      </c>
      <c r="G39" s="1">
        <v>0</v>
      </c>
      <c r="H39" s="1" t="str">
        <f>IFERROR(IF(VLOOKUP(MID(C39,2,LEN(C39)-2),AT指令表!A:C,3,0)=1,"true","false"),"error")</f>
        <v>error</v>
      </c>
      <c r="I39" s="1" t="str">
        <f>IFERROR(VLOOKUP(MID(C39,2,LEN(C39)-2),AT指令表!A:F,4,0),"easyATCmdDataLoadFun")</f>
        <v>easyATCmdDataLoadFun</v>
      </c>
      <c r="J39" s="1" t="str">
        <f>IFERROR(VLOOKUP(MID(C39,2,LEN(C39)-2),AT指令表!A:F,5,0),"easyATCmdDataDoingFun")</f>
        <v>easyATCmdDataDoingFun</v>
      </c>
    </row>
    <row r="40" spans="1:10" x14ac:dyDescent="0.2">
      <c r="A40" s="4">
        <f t="shared" si="0"/>
        <v>38</v>
      </c>
      <c r="B40" s="1">
        <f t="shared" si="1"/>
        <v>-1</v>
      </c>
      <c r="C40" s="4" t="str">
        <f>IF(""""&amp;IF(AT指令表!I40&lt;&gt;"",AT指令表!I40,"")&amp;""""="""+++""","""+++""",IF(""""&amp;IF(AT指令表!I40&lt;&gt;"",AT指令表!I40,"")&amp;""""="""a""","""a""",IF(""""&amp;IF(AT指令表!I40&lt;&gt;"",AT指令表!I40,"")&amp;""""="""""","""""",""""&amp;IF(AT指令表!I40&lt;&gt;"",AT指令表!I40,"")&amp;"\r\n""")))</f>
        <v>""</v>
      </c>
      <c r="D40" s="4" t="str">
        <f>IFERROR(VLOOKUP(MID(C40,2,LEN(C40)-2),AT指令表!A:B,2,0),"""""")</f>
        <v>""</v>
      </c>
      <c r="E40" s="1" t="str">
        <f>IFERROR(IF(VLOOKUP(MID(C40,2,LEN(C40)-2),AT指令表!A:F,6,0)=1,"true","false"),"false")</f>
        <v>false</v>
      </c>
      <c r="F40" s="1">
        <v>0</v>
      </c>
      <c r="G40" s="1">
        <v>0</v>
      </c>
      <c r="H40" s="1" t="str">
        <f>IFERROR(IF(VLOOKUP(MID(C40,2,LEN(C40)-2),AT指令表!A:C,3,0)=1,"true","false"),"error")</f>
        <v>error</v>
      </c>
      <c r="I40" s="1" t="str">
        <f>IFERROR(VLOOKUP(MID(C40,2,LEN(C40)-2),AT指令表!A:F,4,0),"easyATCmdDataLoadFun")</f>
        <v>easyATCmdDataLoadFun</v>
      </c>
      <c r="J40" s="1" t="str">
        <f>IFERROR(VLOOKUP(MID(C40,2,LEN(C40)-2),AT指令表!A:F,5,0),"easyATCmdDataDoingFun")</f>
        <v>easyATCmdDataDoingFun</v>
      </c>
    </row>
    <row r="41" spans="1:10" x14ac:dyDescent="0.2">
      <c r="A41" s="4">
        <f t="shared" si="0"/>
        <v>39</v>
      </c>
      <c r="B41" s="1">
        <f t="shared" si="1"/>
        <v>-1</v>
      </c>
      <c r="C41" s="4" t="str">
        <f>IF(""""&amp;IF(AT指令表!I41&lt;&gt;"",AT指令表!I41,"")&amp;""""="""+++""","""+++""",IF(""""&amp;IF(AT指令表!I41&lt;&gt;"",AT指令表!I41,"")&amp;""""="""a""","""a""",IF(""""&amp;IF(AT指令表!I41&lt;&gt;"",AT指令表!I41,"")&amp;""""="""""","""""",""""&amp;IF(AT指令表!I41&lt;&gt;"",AT指令表!I41,"")&amp;"\r\n""")))</f>
        <v>""</v>
      </c>
      <c r="D41" s="4" t="str">
        <f>IFERROR(VLOOKUP(MID(C41,2,LEN(C41)-2),AT指令表!A:B,2,0),"""""")</f>
        <v>""</v>
      </c>
      <c r="E41" s="1" t="str">
        <f>IFERROR(IF(VLOOKUP(MID(C41,2,LEN(C41)-2),AT指令表!A:F,6,0)=1,"true","false"),"false")</f>
        <v>false</v>
      </c>
      <c r="F41" s="1">
        <v>0</v>
      </c>
      <c r="G41" s="1">
        <v>0</v>
      </c>
      <c r="H41" s="1" t="str">
        <f>IFERROR(IF(VLOOKUP(MID(C41,2,LEN(C41)-2),AT指令表!A:C,3,0)=1,"true","false"),"error")</f>
        <v>error</v>
      </c>
      <c r="I41" s="1" t="str">
        <f>IFERROR(VLOOKUP(MID(C41,2,LEN(C41)-2),AT指令表!A:F,4,0),"easyATCmdDataLoadFun")</f>
        <v>easyATCmdDataLoadFun</v>
      </c>
      <c r="J41" s="1" t="str">
        <f>IFERROR(VLOOKUP(MID(C41,2,LEN(C41)-2),AT指令表!A:F,5,0),"easyATCmdDataDoingFun")</f>
        <v>easyATCmdDataDoingFun</v>
      </c>
    </row>
    <row r="42" spans="1:10" x14ac:dyDescent="0.2">
      <c r="A42" s="4">
        <f t="shared" si="0"/>
        <v>40</v>
      </c>
      <c r="B42" s="1">
        <f t="shared" si="1"/>
        <v>-1</v>
      </c>
      <c r="C42" s="4" t="str">
        <f>IF(""""&amp;IF(AT指令表!I42&lt;&gt;"",AT指令表!I42,"")&amp;""""="""+++""","""+++""",IF(""""&amp;IF(AT指令表!I42&lt;&gt;"",AT指令表!I42,"")&amp;""""="""a""","""a""",IF(""""&amp;IF(AT指令表!I42&lt;&gt;"",AT指令表!I42,"")&amp;""""="""""","""""",""""&amp;IF(AT指令表!I42&lt;&gt;"",AT指令表!I42,"")&amp;"\r\n""")))</f>
        <v>""</v>
      </c>
      <c r="D42" s="4" t="str">
        <f>IFERROR(VLOOKUP(MID(C42,2,LEN(C42)-2),AT指令表!A:B,2,0),"""""")</f>
        <v>""</v>
      </c>
      <c r="E42" s="1" t="str">
        <f>IFERROR(IF(VLOOKUP(MID(C42,2,LEN(C42)-2),AT指令表!A:F,6,0)=1,"true","false"),"false")</f>
        <v>false</v>
      </c>
      <c r="F42" s="1">
        <v>0</v>
      </c>
      <c r="G42" s="1">
        <v>0</v>
      </c>
      <c r="H42" s="1" t="str">
        <f>IFERROR(IF(VLOOKUP(MID(C42,2,LEN(C42)-2),AT指令表!A:C,3,0)=1,"true","false"),"error")</f>
        <v>error</v>
      </c>
      <c r="I42" s="1" t="str">
        <f>IFERROR(VLOOKUP(MID(C42,2,LEN(C42)-2),AT指令表!A:F,4,0),"easyATCmdDataLoadFun")</f>
        <v>easyATCmdDataLoadFun</v>
      </c>
      <c r="J42" s="1" t="str">
        <f>IFERROR(VLOOKUP(MID(C42,2,LEN(C42)-2),AT指令表!A:F,5,0),"easyATCmdDataDoingFun")</f>
        <v>easyATCmdDataDoingFun</v>
      </c>
    </row>
    <row r="43" spans="1:10" x14ac:dyDescent="0.2">
      <c r="A43" s="4">
        <f t="shared" si="0"/>
        <v>41</v>
      </c>
      <c r="B43" s="1">
        <f t="shared" si="1"/>
        <v>-1</v>
      </c>
      <c r="C43" s="4" t="str">
        <f>IF(""""&amp;IF(AT指令表!I43&lt;&gt;"",AT指令表!I43,"")&amp;""""="""+++""","""+++""",IF(""""&amp;IF(AT指令表!I43&lt;&gt;"",AT指令表!I43,"")&amp;""""="""a""","""a""",IF(""""&amp;IF(AT指令表!I43&lt;&gt;"",AT指令表!I43,"")&amp;""""="""""","""""",""""&amp;IF(AT指令表!I43&lt;&gt;"",AT指令表!I43,"")&amp;"\r\n""")))</f>
        <v>""</v>
      </c>
      <c r="D43" s="4" t="str">
        <f>IFERROR(VLOOKUP(MID(C43,2,LEN(C43)-2),AT指令表!A:B,2,0),"""""")</f>
        <v>""</v>
      </c>
      <c r="E43" s="1" t="str">
        <f>IFERROR(IF(VLOOKUP(MID(C43,2,LEN(C43)-2),AT指令表!A:F,6,0)=1,"true","false"),"false")</f>
        <v>false</v>
      </c>
      <c r="F43" s="1">
        <v>0</v>
      </c>
      <c r="G43" s="1">
        <v>0</v>
      </c>
      <c r="H43" s="1" t="str">
        <f>IFERROR(IF(VLOOKUP(MID(C43,2,LEN(C43)-2),AT指令表!A:C,3,0)=1,"true","false"),"error")</f>
        <v>error</v>
      </c>
      <c r="I43" s="1" t="str">
        <f>IFERROR(VLOOKUP(MID(C43,2,LEN(C43)-2),AT指令表!A:F,4,0),"easyATCmdDataLoadFun")</f>
        <v>easyATCmdDataLoadFun</v>
      </c>
      <c r="J43" s="1" t="str">
        <f>IFERROR(VLOOKUP(MID(C43,2,LEN(C43)-2),AT指令表!A:F,5,0),"easyATCmdDataDoingFun")</f>
        <v>easyATCmdDataDoingFun</v>
      </c>
    </row>
    <row r="44" spans="1:10" x14ac:dyDescent="0.2">
      <c r="A44" s="4">
        <f t="shared" si="0"/>
        <v>42</v>
      </c>
      <c r="B44" s="1">
        <f t="shared" si="1"/>
        <v>-1</v>
      </c>
      <c r="C44" s="4" t="str">
        <f>IF(""""&amp;IF(AT指令表!I44&lt;&gt;"",AT指令表!I44,"")&amp;""""="""+++""","""+++""",IF(""""&amp;IF(AT指令表!I44&lt;&gt;"",AT指令表!I44,"")&amp;""""="""a""","""a""",IF(""""&amp;IF(AT指令表!I44&lt;&gt;"",AT指令表!I44,"")&amp;""""="""""","""""",""""&amp;IF(AT指令表!I44&lt;&gt;"",AT指令表!I44,"")&amp;"\r\n""")))</f>
        <v>""</v>
      </c>
      <c r="D44" s="4" t="str">
        <f>IFERROR(VLOOKUP(MID(C44,2,LEN(C44)-2),AT指令表!A:B,2,0),"""""")</f>
        <v>""</v>
      </c>
      <c r="E44" s="1" t="str">
        <f>IFERROR(IF(VLOOKUP(MID(C44,2,LEN(C44)-2),AT指令表!A:F,6,0)=1,"true","false"),"false")</f>
        <v>false</v>
      </c>
      <c r="F44" s="1">
        <v>0</v>
      </c>
      <c r="G44" s="1">
        <v>0</v>
      </c>
      <c r="H44" s="1" t="str">
        <f>IFERROR(IF(VLOOKUP(MID(C44,2,LEN(C44)-2),AT指令表!A:C,3,0)=1,"true","false"),"error")</f>
        <v>error</v>
      </c>
      <c r="I44" s="1" t="str">
        <f>IFERROR(VLOOKUP(MID(C44,2,LEN(C44)-2),AT指令表!A:F,4,0),"easyATCmdDataLoadFun")</f>
        <v>easyATCmdDataLoadFun</v>
      </c>
      <c r="J44" s="1" t="str">
        <f>IFERROR(VLOOKUP(MID(C44,2,LEN(C44)-2),AT指令表!A:F,5,0),"easyATCmdDataDoingFun")</f>
        <v>easyATCmdDataDoingFun</v>
      </c>
    </row>
    <row r="45" spans="1:10" x14ac:dyDescent="0.2">
      <c r="A45" s="4">
        <f t="shared" si="0"/>
        <v>43</v>
      </c>
      <c r="B45" s="1">
        <f t="shared" si="1"/>
        <v>-1</v>
      </c>
      <c r="C45" s="4" t="str">
        <f>IF(""""&amp;IF(AT指令表!I45&lt;&gt;"",AT指令表!I45,"")&amp;""""="""+++""","""+++""",IF(""""&amp;IF(AT指令表!I45&lt;&gt;"",AT指令表!I45,"")&amp;""""="""a""","""a""",IF(""""&amp;IF(AT指令表!I45&lt;&gt;"",AT指令表!I45,"")&amp;""""="""""","""""",""""&amp;IF(AT指令表!I45&lt;&gt;"",AT指令表!I45,"")&amp;"\r\n""")))</f>
        <v>""</v>
      </c>
      <c r="D45" s="4" t="str">
        <f>IFERROR(VLOOKUP(MID(C45,2,LEN(C45)-2),AT指令表!A:B,2,0),"""""")</f>
        <v>""</v>
      </c>
      <c r="E45" s="1" t="str">
        <f>IFERROR(IF(VLOOKUP(MID(C45,2,LEN(C45)-2),AT指令表!A:F,6,0)=1,"true","false"),"false")</f>
        <v>false</v>
      </c>
      <c r="F45" s="1">
        <v>0</v>
      </c>
      <c r="G45" s="1">
        <v>0</v>
      </c>
      <c r="H45" s="1" t="str">
        <f>IFERROR(IF(VLOOKUP(MID(C45,2,LEN(C45)-2),AT指令表!A:C,3,0)=1,"true","false"),"error")</f>
        <v>error</v>
      </c>
      <c r="I45" s="1" t="str">
        <f>IFERROR(VLOOKUP(MID(C45,2,LEN(C45)-2),AT指令表!A:F,4,0),"easyATCmdDataLoadFun")</f>
        <v>easyATCmdDataLoadFun</v>
      </c>
      <c r="J45" s="1" t="str">
        <f>IFERROR(VLOOKUP(MID(C45,2,LEN(C45)-2),AT指令表!A:F,5,0),"easyATCmdDataDoingFun")</f>
        <v>easyATCmdDataDoingFun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0CD1-5C1F-452D-8581-756D4E80FE33}">
  <dimension ref="A1:A45"/>
  <sheetViews>
    <sheetView topLeftCell="A3" workbookViewId="0">
      <selection activeCell="A2" sqref="A2:A45"/>
    </sheetView>
  </sheetViews>
  <sheetFormatPr defaultRowHeight="14.25" x14ac:dyDescent="0.2"/>
  <cols>
    <col min="1" max="1" width="148.875" bestFit="1" customWidth="1"/>
  </cols>
  <sheetData>
    <row r="1" spans="1:1" x14ac:dyDescent="0.2">
      <c r="A1" s="9" t="s">
        <v>88</v>
      </c>
    </row>
    <row r="2" spans="1:1" x14ac:dyDescent="0.2">
      <c r="A2" s="9" t="str">
        <f>"{"&amp;AT指令代码格式!A2&amp;","&amp;AT指令代码格式!B2&amp;","&amp;AT指令代码格式!C2&amp;","&amp;AT指令代码格式!D2&amp;","&amp;AT指令代码格式!E2&amp;","&amp;AT指令代码格式!F2&amp;","&amp;AT指令代码格式!G2&amp;","&amp;AT指令代码格式!H2&amp;","&amp;AT指令代码格式!I2&amp;","&amp;AT指令代码格式!J2&amp;", NULL, NULL},"</f>
        <v>{0,1,"AT+E=ON\r\n","\r\n+OK",true,3,3,false,easyATCmdDataLoadFun,easyATCmdDataDoingFun, NULL, NULL},</v>
      </c>
    </row>
    <row r="3" spans="1:1" x14ac:dyDescent="0.2">
      <c r="A3" s="9" t="str">
        <f>"{"&amp;AT指令代码格式!A3&amp;","&amp;AT指令代码格式!B3&amp;","&amp;AT指令代码格式!C3&amp;","&amp;AT指令代码格式!D3&amp;","&amp;AT指令代码格式!E3&amp;","&amp;AT指令代码格式!F3&amp;","&amp;AT指令代码格式!G3&amp;","&amp;AT指令代码格式!H3&amp;","&amp;AT指令代码格式!I3&amp;","&amp;AT指令代码格式!J3&amp;", NULL, NULL},"</f>
        <v>{1,2,"AT+VER\r\n","\r\n+OK=",true,3,3,false,easyATCmdDataLoadFun,easyATCmdDataDoingFun, NULL, NULL},</v>
      </c>
    </row>
    <row r="4" spans="1:1" x14ac:dyDescent="0.2">
      <c r="A4" s="9" t="str">
        <f>"{"&amp;AT指令代码格式!A4&amp;","&amp;AT指令代码格式!B4&amp;","&amp;AT指令代码格式!C4&amp;","&amp;AT指令代码格式!D4&amp;","&amp;AT指令代码格式!E4&amp;","&amp;AT指令代码格式!F4&amp;","&amp;AT指令代码格式!G4&amp;","&amp;AT指令代码格式!H4&amp;","&amp;AT指令代码格式!I4&amp;","&amp;AT指令代码格式!J4&amp;", NULL, NULL},"</f>
        <v>{2,3,"AT+RFCEN=OFF\r\n","\r\n+OK",true,3,3,false,easyATCmdDataLoadFun,easyATCmdDataDoingFun, NULL, NULL},</v>
      </c>
    </row>
    <row r="5" spans="1:1" x14ac:dyDescent="0.2">
      <c r="A5" s="9" t="str">
        <f>"{"&amp;AT指令代码格式!A5&amp;","&amp;AT指令代码格式!B5&amp;","&amp;AT指令代码格式!C5&amp;","&amp;AT指令代码格式!D5&amp;","&amp;AT指令代码格式!E5&amp;","&amp;AT指令代码格式!F5&amp;","&amp;AT指令代码格式!G5&amp;","&amp;AT指令代码格式!H5&amp;","&amp;AT指令代码格式!I5&amp;","&amp;AT指令代码格式!J5&amp;", NULL, NULL},"</f>
        <v>{3,4,"AT+MAC\r\n","\r\n+OK=",true,3,3,false,easyATCmdDataLoadFun,easyATCmdDataDoingFun, NULL, NULL},</v>
      </c>
    </row>
    <row r="6" spans="1:1" x14ac:dyDescent="0.2">
      <c r="A6" s="9" t="str">
        <f>"{"&amp;AT指令代码格式!A6&amp;","&amp;AT指令代码格式!B6&amp;","&amp;AT指令代码格式!C6&amp;","&amp;AT指令代码格式!D6&amp;","&amp;AT指令代码格式!E6&amp;","&amp;AT指令代码格式!F6&amp;","&amp;AT指令代码格式!G6&amp;","&amp;AT指令代码格式!H6&amp;","&amp;AT指令代码格式!I6&amp;","&amp;AT指令代码格式!J6&amp;", NULL, NULL},"</f>
        <v>{4,5,"AT+DNS\r\n","\r\n+OK=",true,3,3,false,easyATCmdDataLoadFun,easyATCmdDataDoingFun, NULL, NULL},</v>
      </c>
    </row>
    <row r="7" spans="1:1" x14ac:dyDescent="0.2">
      <c r="A7" s="9" t="str">
        <f>"{"&amp;AT指令代码格式!A7&amp;","&amp;AT指令代码格式!B7&amp;","&amp;AT指令代码格式!C7&amp;","&amp;AT指令代码格式!D7&amp;","&amp;AT指令代码格式!E7&amp;","&amp;AT指令代码格式!F7&amp;","&amp;AT指令代码格式!G7&amp;","&amp;AT指令代码格式!H7&amp;","&amp;AT指令代码格式!I7&amp;","&amp;AT指令代码格式!J7&amp;", NULL, NULL},"</f>
        <v>{5,6,"AT+UARTSET=ON\r\n","\r\n+OK",true,3,3,false,easyATCmdDataLoadFun,easyATCmdDataDoingFun, NULL, NULL},</v>
      </c>
    </row>
    <row r="8" spans="1:1" x14ac:dyDescent="0.2">
      <c r="A8" s="9" t="str">
        <f>"{"&amp;AT指令代码格式!A8&amp;","&amp;AT指令代码格式!B8&amp;","&amp;AT指令代码格式!C8&amp;","&amp;AT指令代码格式!D8&amp;","&amp;AT指令代码格式!E8&amp;","&amp;AT指令代码格式!F8&amp;","&amp;AT指令代码格式!G8&amp;","&amp;AT指令代码格式!H8&amp;","&amp;AT指令代码格式!I8&amp;","&amp;AT指令代码格式!J8&amp;", NULL, NULL},"</f>
        <v>{6,7,"AT+UART=115200,8,1,NONE,NFC\r\n","\r\n+OK",true,3,3,false,setBandDataLoadFun,easyATCmdDataDoingFun, NULL, NULL},</v>
      </c>
    </row>
    <row r="9" spans="1:1" x14ac:dyDescent="0.2">
      <c r="A9" s="9" t="str">
        <f>"{"&amp;AT指令代码格式!A9&amp;","&amp;AT指令代码格式!B9&amp;","&amp;AT指令代码格式!C9&amp;","&amp;AT指令代码格式!D9&amp;","&amp;AT指令代码格式!E9&amp;","&amp;AT指令代码格式!F9&amp;","&amp;AT指令代码格式!G9&amp;","&amp;AT指令代码格式!H9&amp;","&amp;AT指令代码格式!I9&amp;","&amp;AT指令代码格式!J9&amp;", NULL, NULL},"</f>
        <v>{7,8,"AT+WANN=STATIC,192.168.0.7,255.255.255.0,192.168.0.1\r\n","\r\n+OK",true,3,3,false,setWannDataLoadFun,easyATCmdDataDoingFun, NULL, NULL},</v>
      </c>
    </row>
    <row r="10" spans="1:1" x14ac:dyDescent="0.2">
      <c r="A10" s="9" t="str">
        <f>"{"&amp;AT指令代码格式!A10&amp;","&amp;AT指令代码格式!B10&amp;","&amp;AT指令代码格式!C10&amp;","&amp;AT指令代码格式!D10&amp;","&amp;AT指令代码格式!E10&amp;","&amp;AT指令代码格式!F10&amp;","&amp;AT指令代码格式!G10&amp;","&amp;AT指令代码格式!H10&amp;","&amp;AT指令代码格式!I10&amp;","&amp;AT指令代码格式!J10&amp;", NULL, NULL},"</f>
        <v>{8,9,"AT+WEBPORT=80\r\n","\r\n+OK",false,3,3,false,easyATCmdDataLoadFun,easyATCmdDataDoingFun, NULL, NULL},</v>
      </c>
    </row>
    <row r="11" spans="1:1" x14ac:dyDescent="0.2">
      <c r="A11" s="9" t="str">
        <f>"{"&amp;AT指令代码格式!A11&amp;","&amp;AT指令代码格式!B11&amp;","&amp;AT指令代码格式!C11&amp;","&amp;AT指令代码格式!D11&amp;","&amp;AT指令代码格式!E11&amp;","&amp;AT指令代码格式!F11&amp;","&amp;AT指令代码格式!G11&amp;","&amp;AT指令代码格式!H11&amp;","&amp;AT指令代码格式!I11&amp;","&amp;AT指令代码格式!J11&amp;", NULL, NULL},"</f>
        <v>{9,10,"AT+SOCKPORT=20108\r\n","\r\n+OK",true,3,3,false,easyATCmdDataLoadFun,easyATCmdDataDoingFun, NULL, NULL},</v>
      </c>
    </row>
    <row r="12" spans="1:1" x14ac:dyDescent="0.2">
      <c r="A12" s="9" t="str">
        <f>"{"&amp;AT指令代码格式!A12&amp;","&amp;AT指令代码格式!B12&amp;","&amp;AT指令代码格式!C12&amp;","&amp;AT指令代码格式!D12&amp;","&amp;AT指令代码格式!E12&amp;","&amp;AT指令代码格式!F12&amp;","&amp;AT指令代码格式!G12&amp;","&amp;AT指令代码格式!H12&amp;","&amp;AT指令代码格式!I12&amp;","&amp;AT指令代码格式!J12&amp;", NULL, NULL},"</f>
        <v>{10,11,"AT+TCPSE=KICK\r\n","\r\n+OK",true,3,3,false,easyATCmdDataLoadFun,easyATCmdDataDoingFun, NULL, NULL},</v>
      </c>
    </row>
    <row r="13" spans="1:1" x14ac:dyDescent="0.2">
      <c r="A13" s="9" t="str">
        <f>"{"&amp;AT指令代码格式!A13&amp;","&amp;AT指令代码格式!B13&amp;","&amp;AT指令代码格式!C13&amp;","&amp;AT指令代码格式!D13&amp;","&amp;AT指令代码格式!E13&amp;","&amp;AT指令代码格式!F13&amp;","&amp;AT指令代码格式!G13&amp;","&amp;AT指令代码格式!H13&amp;","&amp;AT指令代码格式!I13&amp;","&amp;AT指令代码格式!J13&amp;", NULL, NULL},"</f>
        <v>{11,12,"AT+WEBU=admin,admin\r\n","\r\n+OK",true,3,3,false,setUserAndPassWordDataLoadFun,easyATCmdDataDoingFun, NULL, NULL},</v>
      </c>
    </row>
    <row r="14" spans="1:1" x14ac:dyDescent="0.2">
      <c r="A14" s="9" t="str">
        <f>"{"&amp;AT指令代码格式!A14&amp;","&amp;AT指令代码格式!B14&amp;","&amp;AT指令代码格式!C14&amp;","&amp;AT指令代码格式!D14&amp;","&amp;AT指令代码格式!E14&amp;","&amp;AT指令代码格式!F14&amp;","&amp;AT指令代码格式!G14&amp;","&amp;AT指令代码格式!H14&amp;","&amp;AT指令代码格式!I14&amp;","&amp;AT指令代码格式!J14&amp;", NULL, NULL},"</f>
        <v>{12,13,"AT+SOCK=TCPC,169.254.68.235,8234\r\n","\r\n+OK",true,3,3,false,setRemoteIPDataLoadFun,easyATCmdDataDoingFun, NULL, NULL},</v>
      </c>
    </row>
    <row r="15" spans="1:1" x14ac:dyDescent="0.2">
      <c r="A15" s="9" t="str">
        <f>"{"&amp;AT指令代码格式!A15&amp;","&amp;AT指令代码格式!B15&amp;","&amp;AT指令代码格式!C15&amp;","&amp;AT指令代码格式!D15&amp;","&amp;AT指令代码格式!E15&amp;","&amp;AT指令代码格式!F15&amp;","&amp;AT指令代码格式!G15&amp;","&amp;AT指令代码格式!H15&amp;","&amp;AT指令代码格式!I15&amp;","&amp;AT指令代码格式!J15&amp;", NULL, NULL},"</f>
        <v>{13,14,"AT+SOCKLK\r\n","\r\n+OK=",true,3,3,false,easyATCmdDataLoadFun,easyATCmdDataDoingFun, NULL, NULL},</v>
      </c>
    </row>
    <row r="16" spans="1:1" x14ac:dyDescent="0.2">
      <c r="A16" s="9" t="str">
        <f>"{"&amp;AT指令代码格式!A16&amp;","&amp;AT指令代码格式!B16&amp;","&amp;AT指令代码格式!C16&amp;","&amp;AT指令代码格式!D16&amp;","&amp;AT指令代码格式!E16&amp;","&amp;AT指令代码格式!F16&amp;","&amp;AT指令代码格式!G16&amp;","&amp;AT指令代码格式!H16&amp;","&amp;AT指令代码格式!I16&amp;","&amp;AT指令代码格式!J16&amp;", NULL, NULL},"</f>
        <v>{14,15,"AT+SCSLINK=ON\r\n","\r\n+OK",true,3,3,false,easyATCmdDataLoadFun,easyATCmdDataDoingFun, NULL, NULL},</v>
      </c>
    </row>
    <row r="17" spans="1:1" x14ac:dyDescent="0.2">
      <c r="A17" s="9" t="str">
        <f>"{"&amp;AT指令代码格式!A17&amp;","&amp;AT指令代码格式!B17&amp;","&amp;AT指令代码格式!C17&amp;","&amp;AT指令代码格式!D17&amp;","&amp;AT指令代码格式!E17&amp;","&amp;AT指令代码格式!F17&amp;","&amp;AT指令代码格式!G17&amp;","&amp;AT指令代码格式!H17&amp;","&amp;AT指令代码格式!I17&amp;","&amp;AT指令代码格式!J17&amp;", NULL, NULL},"</f>
        <v>{15,16,"AT+CLIENTRST=ON\r\n","\r\n+OK",true,3,3,false,easyATCmdDataLoadFun,easyATCmdDataDoingFun, NULL, NULL},</v>
      </c>
    </row>
    <row r="18" spans="1:1" x14ac:dyDescent="0.2">
      <c r="A18" s="9" t="str">
        <f>"{"&amp;AT指令代码格式!A18&amp;","&amp;AT指令代码格式!B18&amp;","&amp;AT指令代码格式!C18&amp;","&amp;AT指令代码格式!D18&amp;","&amp;AT指令代码格式!E18&amp;","&amp;AT指令代码格式!F18&amp;","&amp;AT指令代码格式!G18&amp;","&amp;AT指令代码格式!H18&amp;","&amp;AT指令代码格式!I18&amp;","&amp;AT指令代码格式!J18&amp;", NULL, NULL},"</f>
        <v>{16,17,"AT+UARTCLBUF=ON\r\n","\r\n+OK",true,3,3,false,easyATCmdDataLoadFun,easyATCmdDataDoingFun, NULL, NULL},</v>
      </c>
    </row>
    <row r="19" spans="1:1" x14ac:dyDescent="0.2">
      <c r="A19" s="9" t="str">
        <f>"{"&amp;AT指令代码格式!A19&amp;","&amp;AT指令代码格式!B19&amp;","&amp;AT指令代码格式!C19&amp;","&amp;AT指令代码格式!D19&amp;","&amp;AT指令代码格式!E19&amp;","&amp;AT指令代码格式!F19&amp;","&amp;AT指令代码格式!G19&amp;","&amp;AT指令代码格式!H19&amp;","&amp;AT指令代码格式!I19&amp;","&amp;AT指令代码格式!J19&amp;", NULL, NULL},"</f>
        <v>{17,18,"AT+RSTIM\r\n","\r\n+OK=",true,3,3,false,easyATCmdDataLoadFun,easyATCmdDataDoingFun, NULL, NULL},</v>
      </c>
    </row>
    <row r="20" spans="1:1" x14ac:dyDescent="0.2">
      <c r="A20" s="9" t="str">
        <f>"{"&amp;AT指令代码格式!A20&amp;","&amp;AT指令代码格式!B20&amp;","&amp;AT指令代码格式!C20&amp;","&amp;AT指令代码格式!D20&amp;","&amp;AT指令代码格式!E20&amp;","&amp;AT指令代码格式!F20&amp;","&amp;AT指令代码格式!G20&amp;","&amp;AT指令代码格式!H20&amp;","&amp;AT指令代码格式!I20&amp;","&amp;AT指令代码格式!J20&amp;", NULL, NULL},"</f>
        <v>{18,19,"AT+MAXSK=1\r\n","\r\n+OK",true,3,3,false,easyATCmdDataLoadFun,easyATCmdDataDoingFun, NULL, NULL},</v>
      </c>
    </row>
    <row r="21" spans="1:1" x14ac:dyDescent="0.2">
      <c r="A21" s="9" t="str">
        <f>"{"&amp;AT指令代码格式!A21&amp;","&amp;AT指令代码格式!B21&amp;","&amp;AT指令代码格式!C21&amp;","&amp;AT指令代码格式!D21&amp;","&amp;AT指令代码格式!E21&amp;","&amp;AT指令代码格式!F21&amp;","&amp;AT指令代码格式!G21&amp;","&amp;AT指令代码格式!H21&amp;","&amp;AT指令代码格式!I21&amp;","&amp;AT指令代码格式!J21&amp;", NULL, NULL},"</f>
        <v>{19,20,"AT+MID=NJHY\r\n","\r\n+OK",true,3,3,false,easyATCmdDataLoadFun,easyATCmdDataDoingFun, NULL, NULL},</v>
      </c>
    </row>
    <row r="22" spans="1:1" x14ac:dyDescent="0.2">
      <c r="A22" s="9" t="str">
        <f>"{"&amp;AT指令代码格式!A22&amp;","&amp;AT指令代码格式!B22&amp;","&amp;AT指令代码格式!C22&amp;","&amp;AT指令代码格式!D22&amp;","&amp;AT指令代码格式!E22&amp;","&amp;AT指令代码格式!F22&amp;","&amp;AT指令代码格式!G22&amp;","&amp;AT指令代码格式!H22&amp;","&amp;AT指令代码格式!I22&amp;","&amp;AT指令代码格式!J22&amp;", NULL, NULL},"</f>
        <v>{20,21,"AT+Z\r\n","\r\n+OK",true,3,3,false,easyATCmdDataLoadFun,easyATCmdDataDoingFun, NULL, NULL},</v>
      </c>
    </row>
    <row r="23" spans="1:1" x14ac:dyDescent="0.2">
      <c r="A23" s="9" t="str">
        <f>"{"&amp;AT指令代码格式!A23&amp;","&amp;AT指令代码格式!B23&amp;","&amp;AT指令代码格式!C23&amp;","&amp;AT指令代码格式!D23&amp;","&amp;AT指令代码格式!E23&amp;","&amp;AT指令代码格式!F23&amp;","&amp;AT指令代码格式!G23&amp;","&amp;AT指令代码格式!H23&amp;","&amp;AT指令代码格式!I23&amp;","&amp;AT指令代码格式!J23&amp;", NULL, NULL},"</f>
        <v>{21,-1,"","",false,3,3,error,easyATCmdDataLoadFun,easyATCmdDataDoingFun, NULL, NULL},</v>
      </c>
    </row>
    <row r="24" spans="1:1" x14ac:dyDescent="0.2">
      <c r="A24" s="9" t="str">
        <f>"{"&amp;AT指令代码格式!A24&amp;","&amp;AT指令代码格式!B24&amp;","&amp;AT指令代码格式!C24&amp;","&amp;AT指令代码格式!D24&amp;","&amp;AT指令代码格式!E24&amp;","&amp;AT指令代码格式!F24&amp;","&amp;AT指令代码格式!G24&amp;","&amp;AT指令代码格式!H24&amp;","&amp;AT指令代码格式!I24&amp;","&amp;AT指令代码格式!J24&amp;", NULL, NULL},"</f>
        <v>{22,-1,"","",false,3,3,error,easyATCmdDataLoadFun,easyATCmdDataDoingFun, NULL, NULL},</v>
      </c>
    </row>
    <row r="25" spans="1:1" x14ac:dyDescent="0.2">
      <c r="A25" s="9" t="str">
        <f>"{"&amp;AT指令代码格式!A25&amp;","&amp;AT指令代码格式!B25&amp;","&amp;AT指令代码格式!C25&amp;","&amp;AT指令代码格式!D25&amp;","&amp;AT指令代码格式!E25&amp;","&amp;AT指令代码格式!F25&amp;","&amp;AT指令代码格式!G25&amp;","&amp;AT指令代码格式!H25&amp;","&amp;AT指令代码格式!I25&amp;","&amp;AT指令代码格式!J25&amp;", NULL, NULL},"</f>
        <v>{23,-1,"","",false,0,0,error,easyATCmdDataLoadFun,easyATCmdDataDoingFun, NULL, NULL},</v>
      </c>
    </row>
    <row r="26" spans="1:1" x14ac:dyDescent="0.2">
      <c r="A26" s="9" t="str">
        <f>"{"&amp;AT指令代码格式!A26&amp;","&amp;AT指令代码格式!B26&amp;","&amp;AT指令代码格式!C26&amp;","&amp;AT指令代码格式!D26&amp;","&amp;AT指令代码格式!E26&amp;","&amp;AT指令代码格式!F26&amp;","&amp;AT指令代码格式!G26&amp;","&amp;AT指令代码格式!H26&amp;","&amp;AT指令代码格式!I26&amp;","&amp;AT指令代码格式!J26&amp;", NULL, NULL},"</f>
        <v>{24,-1,"","",false,0,0,error,easyATCmdDataLoadFun,easyATCmdDataDoingFun, NULL, NULL},</v>
      </c>
    </row>
    <row r="27" spans="1:1" x14ac:dyDescent="0.2">
      <c r="A27" s="9" t="str">
        <f>"{"&amp;AT指令代码格式!A27&amp;","&amp;AT指令代码格式!B27&amp;","&amp;AT指令代码格式!C27&amp;","&amp;AT指令代码格式!D27&amp;","&amp;AT指令代码格式!E27&amp;","&amp;AT指令代码格式!F27&amp;","&amp;AT指令代码格式!G27&amp;","&amp;AT指令代码格式!H27&amp;","&amp;AT指令代码格式!I27&amp;","&amp;AT指令代码格式!J27&amp;", NULL, NULL},"</f>
        <v>{25,-1,"","",false,0,0,error,easyATCmdDataLoadFun,easyATCmdDataDoingFun, NULL, NULL},</v>
      </c>
    </row>
    <row r="28" spans="1:1" x14ac:dyDescent="0.2">
      <c r="A28" s="9" t="str">
        <f>"{"&amp;AT指令代码格式!A28&amp;","&amp;AT指令代码格式!B28&amp;","&amp;AT指令代码格式!C28&amp;","&amp;AT指令代码格式!D28&amp;","&amp;AT指令代码格式!E28&amp;","&amp;AT指令代码格式!F28&amp;","&amp;AT指令代码格式!G28&amp;","&amp;AT指令代码格式!H28&amp;","&amp;AT指令代码格式!I28&amp;","&amp;AT指令代码格式!J28&amp;", NULL, NULL},"</f>
        <v>{26,-1,"","",false,0,0,error,easyATCmdDataLoadFun,easyATCmdDataDoingFun, NULL, NULL},</v>
      </c>
    </row>
    <row r="29" spans="1:1" x14ac:dyDescent="0.2">
      <c r="A29" s="9" t="str">
        <f>"{"&amp;AT指令代码格式!A29&amp;","&amp;AT指令代码格式!B29&amp;","&amp;AT指令代码格式!C29&amp;","&amp;AT指令代码格式!D29&amp;","&amp;AT指令代码格式!E29&amp;","&amp;AT指令代码格式!F29&amp;","&amp;AT指令代码格式!G29&amp;","&amp;AT指令代码格式!H29&amp;","&amp;AT指令代码格式!I29&amp;","&amp;AT指令代码格式!J29&amp;", NULL, NULL},"</f>
        <v>{27,-1,"","",false,0,0,error,easyATCmdDataLoadFun,easyATCmdDataDoingFun, NULL, NULL},</v>
      </c>
    </row>
    <row r="30" spans="1:1" x14ac:dyDescent="0.2">
      <c r="A30" s="9" t="str">
        <f>"{"&amp;AT指令代码格式!A30&amp;","&amp;AT指令代码格式!B30&amp;","&amp;AT指令代码格式!C30&amp;","&amp;AT指令代码格式!D30&amp;","&amp;AT指令代码格式!E30&amp;","&amp;AT指令代码格式!F30&amp;","&amp;AT指令代码格式!G30&amp;","&amp;AT指令代码格式!H30&amp;","&amp;AT指令代码格式!I30&amp;","&amp;AT指令代码格式!J30&amp;", NULL, NULL},"</f>
        <v>{28,-1,"","",false,0,0,error,easyATCmdDataLoadFun,easyATCmdDataDoingFun, NULL, NULL},</v>
      </c>
    </row>
    <row r="31" spans="1:1" x14ac:dyDescent="0.2">
      <c r="A31" s="9" t="str">
        <f>"{"&amp;AT指令代码格式!A31&amp;","&amp;AT指令代码格式!B31&amp;","&amp;AT指令代码格式!C31&amp;","&amp;AT指令代码格式!D31&amp;","&amp;AT指令代码格式!E31&amp;","&amp;AT指令代码格式!F31&amp;","&amp;AT指令代码格式!G31&amp;","&amp;AT指令代码格式!H31&amp;","&amp;AT指令代码格式!I31&amp;","&amp;AT指令代码格式!J31&amp;", NULL, NULL},"</f>
        <v>{29,-1,"","",false,0,0,error,easyATCmdDataLoadFun,easyATCmdDataDoingFun, NULL, NULL},</v>
      </c>
    </row>
    <row r="32" spans="1:1" x14ac:dyDescent="0.2">
      <c r="A32" s="9" t="str">
        <f>"{"&amp;AT指令代码格式!A32&amp;","&amp;AT指令代码格式!B32&amp;","&amp;AT指令代码格式!C32&amp;","&amp;AT指令代码格式!D32&amp;","&amp;AT指令代码格式!E32&amp;","&amp;AT指令代码格式!F32&amp;","&amp;AT指令代码格式!G32&amp;","&amp;AT指令代码格式!H32&amp;","&amp;AT指令代码格式!I32&amp;","&amp;AT指令代码格式!J32&amp;", NULL, NULL},"</f>
        <v>{30,-1,"","",false,0,0,error,easyATCmdDataLoadFun,easyATCmdDataDoingFun, NULL, NULL},</v>
      </c>
    </row>
    <row r="33" spans="1:1" x14ac:dyDescent="0.2">
      <c r="A33" s="9" t="str">
        <f>"{"&amp;AT指令代码格式!A33&amp;","&amp;AT指令代码格式!B33&amp;","&amp;AT指令代码格式!C33&amp;","&amp;AT指令代码格式!D33&amp;","&amp;AT指令代码格式!E33&amp;","&amp;AT指令代码格式!F33&amp;","&amp;AT指令代码格式!G33&amp;","&amp;AT指令代码格式!H33&amp;","&amp;AT指令代码格式!I33&amp;","&amp;AT指令代码格式!J33&amp;", NULL, NULL},"</f>
        <v>{31,-1,"","",false,0,0,error,easyATCmdDataLoadFun,easyATCmdDataDoingFun, NULL, NULL},</v>
      </c>
    </row>
    <row r="34" spans="1:1" x14ac:dyDescent="0.2">
      <c r="A34" s="9" t="str">
        <f>"{"&amp;AT指令代码格式!A34&amp;","&amp;AT指令代码格式!B34&amp;","&amp;AT指令代码格式!C34&amp;","&amp;AT指令代码格式!D34&amp;","&amp;AT指令代码格式!E34&amp;","&amp;AT指令代码格式!F34&amp;","&amp;AT指令代码格式!G34&amp;","&amp;AT指令代码格式!H34&amp;","&amp;AT指令代码格式!I34&amp;","&amp;AT指令代码格式!J34&amp;", NULL, NULL},"</f>
        <v>{32,-1,"","",false,0,0,error,easyATCmdDataLoadFun,easyATCmdDataDoingFun, NULL, NULL},</v>
      </c>
    </row>
    <row r="35" spans="1:1" x14ac:dyDescent="0.2">
      <c r="A35" s="9" t="str">
        <f>"{"&amp;AT指令代码格式!A35&amp;","&amp;AT指令代码格式!B35&amp;","&amp;AT指令代码格式!C35&amp;","&amp;AT指令代码格式!D35&amp;","&amp;AT指令代码格式!E35&amp;","&amp;AT指令代码格式!F35&amp;","&amp;AT指令代码格式!G35&amp;","&amp;AT指令代码格式!H35&amp;","&amp;AT指令代码格式!I35&amp;","&amp;AT指令代码格式!J35&amp;", NULL, NULL},"</f>
        <v>{33,-1,"","",false,0,0,error,easyATCmdDataLoadFun,easyATCmdDataDoingFun, NULL, NULL},</v>
      </c>
    </row>
    <row r="36" spans="1:1" x14ac:dyDescent="0.2">
      <c r="A36" s="9" t="str">
        <f>"{"&amp;AT指令代码格式!A36&amp;","&amp;AT指令代码格式!B36&amp;","&amp;AT指令代码格式!C36&amp;","&amp;AT指令代码格式!D36&amp;","&amp;AT指令代码格式!E36&amp;","&amp;AT指令代码格式!F36&amp;","&amp;AT指令代码格式!G36&amp;","&amp;AT指令代码格式!H36&amp;","&amp;AT指令代码格式!I36&amp;","&amp;AT指令代码格式!J36&amp;", NULL, NULL},"</f>
        <v>{34,-1,"","",false,0,0,error,easyATCmdDataLoadFun,easyATCmdDataDoingFun, NULL, NULL},</v>
      </c>
    </row>
    <row r="37" spans="1:1" x14ac:dyDescent="0.2">
      <c r="A37" s="9" t="str">
        <f>"{"&amp;AT指令代码格式!A37&amp;","&amp;AT指令代码格式!B37&amp;","&amp;AT指令代码格式!C37&amp;","&amp;AT指令代码格式!D37&amp;","&amp;AT指令代码格式!E37&amp;","&amp;AT指令代码格式!F37&amp;","&amp;AT指令代码格式!G37&amp;","&amp;AT指令代码格式!H37&amp;","&amp;AT指令代码格式!I37&amp;","&amp;AT指令代码格式!J37&amp;", NULL, NULL},"</f>
        <v>{35,-1,"","",false,0,0,error,easyATCmdDataLoadFun,easyATCmdDataDoingFun, NULL, NULL},</v>
      </c>
    </row>
    <row r="38" spans="1:1" x14ac:dyDescent="0.2">
      <c r="A38" s="9" t="str">
        <f>"{"&amp;AT指令代码格式!A38&amp;","&amp;AT指令代码格式!B38&amp;","&amp;AT指令代码格式!C38&amp;","&amp;AT指令代码格式!D38&amp;","&amp;AT指令代码格式!E38&amp;","&amp;AT指令代码格式!F38&amp;","&amp;AT指令代码格式!G38&amp;","&amp;AT指令代码格式!H38&amp;","&amp;AT指令代码格式!I38&amp;","&amp;AT指令代码格式!J38&amp;", NULL, NULL},"</f>
        <v>{36,-1,"","",false,0,0,error,easyATCmdDataLoadFun,easyATCmdDataDoingFun, NULL, NULL},</v>
      </c>
    </row>
    <row r="39" spans="1:1" x14ac:dyDescent="0.2">
      <c r="A39" s="9" t="str">
        <f>"{"&amp;AT指令代码格式!A39&amp;","&amp;AT指令代码格式!B39&amp;","&amp;AT指令代码格式!C39&amp;","&amp;AT指令代码格式!D39&amp;","&amp;AT指令代码格式!E39&amp;","&amp;AT指令代码格式!F39&amp;","&amp;AT指令代码格式!G39&amp;","&amp;AT指令代码格式!H39&amp;","&amp;AT指令代码格式!I39&amp;","&amp;AT指令代码格式!J39&amp;", NULL, NULL},"</f>
        <v>{37,-1,"","",false,0,0,error,easyATCmdDataLoadFun,easyATCmdDataDoingFun, NULL, NULL},</v>
      </c>
    </row>
    <row r="40" spans="1:1" x14ac:dyDescent="0.2">
      <c r="A40" s="9" t="str">
        <f>"{"&amp;AT指令代码格式!A40&amp;","&amp;AT指令代码格式!B40&amp;","&amp;AT指令代码格式!C40&amp;","&amp;AT指令代码格式!D40&amp;","&amp;AT指令代码格式!E40&amp;","&amp;AT指令代码格式!F40&amp;","&amp;AT指令代码格式!G40&amp;","&amp;AT指令代码格式!H40&amp;","&amp;AT指令代码格式!I40&amp;","&amp;AT指令代码格式!J40&amp;", NULL, NULL},"</f>
        <v>{38,-1,"","",false,0,0,error,easyATCmdDataLoadFun,easyATCmdDataDoingFun, NULL, NULL},</v>
      </c>
    </row>
    <row r="41" spans="1:1" x14ac:dyDescent="0.2">
      <c r="A41" s="9" t="str">
        <f>"{"&amp;AT指令代码格式!A41&amp;","&amp;AT指令代码格式!B41&amp;","&amp;AT指令代码格式!C41&amp;","&amp;AT指令代码格式!D41&amp;","&amp;AT指令代码格式!E41&amp;","&amp;AT指令代码格式!F41&amp;","&amp;AT指令代码格式!G41&amp;","&amp;AT指令代码格式!H41&amp;","&amp;AT指令代码格式!I41&amp;","&amp;AT指令代码格式!J41&amp;", NULL, NULL},"</f>
        <v>{39,-1,"","",false,0,0,error,easyATCmdDataLoadFun,easyATCmdDataDoingFun, NULL, NULL},</v>
      </c>
    </row>
    <row r="42" spans="1:1" x14ac:dyDescent="0.2">
      <c r="A42" s="9" t="str">
        <f>"{"&amp;AT指令代码格式!A42&amp;","&amp;AT指令代码格式!B42&amp;","&amp;AT指令代码格式!C42&amp;","&amp;AT指令代码格式!D42&amp;","&amp;AT指令代码格式!E42&amp;","&amp;AT指令代码格式!F42&amp;","&amp;AT指令代码格式!G42&amp;","&amp;AT指令代码格式!H42&amp;","&amp;AT指令代码格式!I42&amp;","&amp;AT指令代码格式!J42&amp;", NULL, NULL},"</f>
        <v>{40,-1,"","",false,0,0,error,easyATCmdDataLoadFun,easyATCmdDataDoingFun, NULL, NULL},</v>
      </c>
    </row>
    <row r="43" spans="1:1" x14ac:dyDescent="0.2">
      <c r="A43" s="9" t="str">
        <f>"{"&amp;AT指令代码格式!A43&amp;","&amp;AT指令代码格式!B43&amp;","&amp;AT指令代码格式!C43&amp;","&amp;AT指令代码格式!D43&amp;","&amp;AT指令代码格式!E43&amp;","&amp;AT指令代码格式!F43&amp;","&amp;AT指令代码格式!G43&amp;","&amp;AT指令代码格式!H43&amp;","&amp;AT指令代码格式!I43&amp;","&amp;AT指令代码格式!J43&amp;", NULL, NULL},"</f>
        <v>{41,-1,"","",false,0,0,error,easyATCmdDataLoadFun,easyATCmdDataDoingFun, NULL, NULL},</v>
      </c>
    </row>
    <row r="44" spans="1:1" x14ac:dyDescent="0.2">
      <c r="A44" s="9" t="str">
        <f>"{"&amp;AT指令代码格式!A44&amp;","&amp;AT指令代码格式!B44&amp;","&amp;AT指令代码格式!C44&amp;","&amp;AT指令代码格式!D44&amp;","&amp;AT指令代码格式!E44&amp;","&amp;AT指令代码格式!F44&amp;","&amp;AT指令代码格式!G44&amp;","&amp;AT指令代码格式!H44&amp;","&amp;AT指令代码格式!I44&amp;","&amp;AT指令代码格式!J44&amp;", NULL, NULL},"</f>
        <v>{42,-1,"","",false,0,0,error,easyATCmdDataLoadFun,easyATCmdDataDoingFun, NULL, NULL},</v>
      </c>
    </row>
    <row r="45" spans="1:1" x14ac:dyDescent="0.2">
      <c r="A45" s="9" t="str">
        <f>"{"&amp;AT指令代码格式!A45&amp;","&amp;AT指令代码格式!B45&amp;","&amp;AT指令代码格式!C45&amp;","&amp;AT指令代码格式!D45&amp;","&amp;AT指令代码格式!E45&amp;","&amp;AT指令代码格式!F45&amp;","&amp;AT指令代码格式!G45&amp;","&amp;AT指令代码格式!H45&amp;","&amp;AT指令代码格式!I45&amp;","&amp;AT指令代码格式!J45&amp;", NULL, NULL},"</f>
        <v>{43,-1,"","",false,0,0,error,easyATCmdDataLoadFun,easyATCmdDataDoingFun, NULL, NULL},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AT指令表</vt:lpstr>
      <vt:lpstr>AT指令代码格式</vt:lpstr>
      <vt:lpstr>代码输出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choulei</dc:creator>
  <cp:lastModifiedBy>choulei</cp:lastModifiedBy>
  <dcterms:created xsi:type="dcterms:W3CDTF">2015-06-05T18:19:34Z</dcterms:created>
  <dcterms:modified xsi:type="dcterms:W3CDTF">2024-06-25T03:52:31Z</dcterms:modified>
</cp:coreProperties>
</file>