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临时文件夹\24款采集器HY-RS485-MBUS-22\"/>
    </mc:Choice>
  </mc:AlternateContent>
  <xr:revisionPtr revIDLastSave="0" documentId="13_ncr:1_{5241E2C5-2323-45D7-9CB9-6B6569DF8C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3" i="8"/>
  <c r="P3" i="8"/>
  <c r="AA3" i="8" s="1"/>
  <c r="P9" i="8"/>
  <c r="AA9" i="8" s="1"/>
  <c r="P10" i="8"/>
  <c r="AA10" i="8" s="1"/>
  <c r="P11" i="8"/>
  <c r="H11" i="8" s="1"/>
  <c r="P12" i="8"/>
  <c r="Z12" i="8" s="1"/>
  <c r="P13" i="8"/>
  <c r="Z13" i="8" s="1"/>
  <c r="P14" i="8"/>
  <c r="AA14" i="8" s="1"/>
  <c r="P15" i="8"/>
  <c r="AA15" i="8" s="1"/>
  <c r="P16" i="8"/>
  <c r="AA16" i="8" s="1"/>
  <c r="P17" i="8"/>
  <c r="Z17" i="8" s="1"/>
  <c r="P18" i="8"/>
  <c r="AA18" i="8" s="1"/>
  <c r="P19" i="8"/>
  <c r="H19" i="8" s="1"/>
  <c r="P20" i="8"/>
  <c r="H20" i="8" s="1"/>
  <c r="P21" i="8"/>
  <c r="AA21" i="8" s="1"/>
  <c r="P22" i="8"/>
  <c r="H22" i="8" s="1"/>
  <c r="P23" i="8"/>
  <c r="AA23" i="8" s="1"/>
  <c r="P24" i="8"/>
  <c r="AA24" i="8" s="1"/>
  <c r="P25" i="8"/>
  <c r="AA25" i="8" s="1"/>
  <c r="P26" i="8"/>
  <c r="AA26" i="8" s="1"/>
  <c r="P27" i="8"/>
  <c r="H27" i="8" s="1"/>
  <c r="P28" i="8"/>
  <c r="AA28" i="8" s="1"/>
  <c r="P29" i="8"/>
  <c r="Z29" i="8" s="1"/>
  <c r="P30" i="8"/>
  <c r="AA30" i="8" s="1"/>
  <c r="P31" i="8"/>
  <c r="H31" i="8" s="1"/>
  <c r="P32" i="8"/>
  <c r="AA32" i="8" s="1"/>
  <c r="P33" i="8"/>
  <c r="Z33" i="8" s="1"/>
  <c r="P34" i="8"/>
  <c r="H34" i="8" s="1"/>
  <c r="P35" i="8"/>
  <c r="AA35" i="8" s="1"/>
  <c r="P36" i="8"/>
  <c r="AA36" i="8" s="1"/>
  <c r="P37" i="8"/>
  <c r="AA37" i="8" s="1"/>
  <c r="P38" i="8"/>
  <c r="AA38" i="8" s="1"/>
  <c r="P39" i="8"/>
  <c r="AA39" i="8" s="1"/>
  <c r="P40" i="8"/>
  <c r="P41" i="8"/>
  <c r="Z41" i="8" s="1"/>
  <c r="P42" i="8"/>
  <c r="AA42" i="8" s="1"/>
  <c r="P43" i="8"/>
  <c r="H43" i="8" s="1"/>
  <c r="P44" i="8"/>
  <c r="M44" i="8" s="1"/>
  <c r="P45" i="8"/>
  <c r="P46" i="8"/>
  <c r="H46" i="8" s="1"/>
  <c r="P47" i="8"/>
  <c r="H47" i="8" s="1"/>
  <c r="P48" i="8"/>
  <c r="Z48" i="8" s="1"/>
  <c r="P49" i="8"/>
  <c r="Z49" i="8" s="1"/>
  <c r="P50" i="8"/>
  <c r="H50" i="8" s="1"/>
  <c r="P51" i="8"/>
  <c r="AA51" i="8" s="1"/>
  <c r="P52" i="8"/>
  <c r="AA52" i="8" s="1"/>
  <c r="P53" i="8"/>
  <c r="Z53" i="8" s="1"/>
  <c r="P54" i="8"/>
  <c r="AA54" i="8" s="1"/>
  <c r="P55" i="8"/>
  <c r="H55" i="8" s="1"/>
  <c r="P56" i="8"/>
  <c r="AA56" i="8" s="1"/>
  <c r="P57" i="8"/>
  <c r="AA57" i="8" s="1"/>
  <c r="P58" i="8"/>
  <c r="M58" i="8" s="1"/>
  <c r="P59" i="8"/>
  <c r="AA59" i="8" s="1"/>
  <c r="P60" i="8"/>
  <c r="H60" i="8" s="1"/>
  <c r="P61" i="8"/>
  <c r="H61" i="8" s="1"/>
  <c r="P62" i="8"/>
  <c r="H62" i="8" s="1"/>
  <c r="P63" i="8"/>
  <c r="H63" i="8" s="1"/>
  <c r="P64" i="8"/>
  <c r="AA64" i="8" s="1"/>
  <c r="P65" i="8"/>
  <c r="Z65" i="8" s="1"/>
  <c r="P66" i="8"/>
  <c r="AA66" i="8" s="1"/>
  <c r="P67" i="8"/>
  <c r="H67" i="8" s="1"/>
  <c r="P68" i="8"/>
  <c r="H68" i="8" s="1"/>
  <c r="P69" i="8"/>
  <c r="AA69" i="8" s="1"/>
  <c r="P70" i="8"/>
  <c r="AA70" i="8" s="1"/>
  <c r="P71" i="8"/>
  <c r="AA71" i="8" s="1"/>
  <c r="P72" i="8"/>
  <c r="Z72" i="8" s="1"/>
  <c r="P73" i="8"/>
  <c r="AA73" i="8" s="1"/>
  <c r="P74" i="8"/>
  <c r="H74" i="8" s="1"/>
  <c r="P75" i="8"/>
  <c r="AA75" i="8" s="1"/>
  <c r="P76" i="8"/>
  <c r="H76" i="8" s="1"/>
  <c r="P77" i="8"/>
  <c r="Z77" i="8" s="1"/>
  <c r="P78" i="8"/>
  <c r="AA78" i="8" s="1"/>
  <c r="P79" i="8"/>
  <c r="H79" i="8" s="1"/>
  <c r="P80" i="8"/>
  <c r="AA80" i="8" s="1"/>
  <c r="P81" i="8"/>
  <c r="P82" i="8"/>
  <c r="M82" i="8" s="1"/>
  <c r="P83" i="8"/>
  <c r="M83" i="8" s="1"/>
  <c r="P84" i="8"/>
  <c r="M84" i="8" s="1"/>
  <c r="P85" i="8"/>
  <c r="Z85" i="8" s="1"/>
  <c r="P86" i="8"/>
  <c r="AA86" i="8" s="1"/>
  <c r="P87" i="8"/>
  <c r="AA87" i="8" s="1"/>
  <c r="P88" i="8"/>
  <c r="Z88" i="8" s="1"/>
  <c r="P89" i="8"/>
  <c r="Z89" i="8" s="1"/>
  <c r="P90" i="8"/>
  <c r="AA90" i="8" s="1"/>
  <c r="P91" i="8"/>
  <c r="H91" i="8" s="1"/>
  <c r="P92" i="8"/>
  <c r="Z92" i="8" s="1"/>
  <c r="P93" i="8"/>
  <c r="H93" i="8" s="1"/>
  <c r="P94" i="8"/>
  <c r="H94" i="8" s="1"/>
  <c r="P95" i="8"/>
  <c r="H95" i="8" s="1"/>
  <c r="P96" i="8"/>
  <c r="H96" i="8" s="1"/>
  <c r="P97" i="8"/>
  <c r="H97" i="8" s="1"/>
  <c r="P98" i="8"/>
  <c r="H98" i="8" s="1"/>
  <c r="P99" i="8"/>
  <c r="AA99" i="8" s="1"/>
  <c r="P100" i="8"/>
  <c r="AA100" i="8" s="1"/>
  <c r="P5" i="8"/>
  <c r="P6" i="8"/>
  <c r="P7" i="8"/>
  <c r="P8" i="8"/>
  <c r="Z8" i="8" s="1"/>
  <c r="P4" i="8"/>
  <c r="Z5" i="8"/>
  <c r="Z6" i="8"/>
  <c r="Z7" i="8"/>
  <c r="Z9" i="8"/>
  <c r="Z10" i="8"/>
  <c r="Z11" i="8"/>
  <c r="Z16" i="8"/>
  <c r="Z21" i="8"/>
  <c r="Z22" i="8"/>
  <c r="Z28" i="8"/>
  <c r="Z40" i="8"/>
  <c r="Z45" i="8"/>
  <c r="Z46" i="8"/>
  <c r="Z47" i="8"/>
  <c r="Z52" i="8"/>
  <c r="Z57" i="8"/>
  <c r="Z58" i="8"/>
  <c r="Z60" i="8"/>
  <c r="Z76" i="8"/>
  <c r="Z81" i="8"/>
  <c r="Z82" i="8"/>
  <c r="Z83" i="8"/>
  <c r="Z93" i="8"/>
  <c r="Z94" i="8"/>
  <c r="Z100" i="8"/>
  <c r="AA5" i="8"/>
  <c r="AA6" i="8"/>
  <c r="AA7" i="8"/>
  <c r="AA17" i="8"/>
  <c r="AA29" i="8"/>
  <c r="AA33" i="8"/>
  <c r="AA34" i="8"/>
  <c r="AA40" i="8"/>
  <c r="AA41" i="8"/>
  <c r="AA45" i="8"/>
  <c r="AA46" i="8"/>
  <c r="AA47" i="8"/>
  <c r="AA48" i="8"/>
  <c r="AA53" i="8"/>
  <c r="AA65" i="8"/>
  <c r="AA76" i="8"/>
  <c r="AA77" i="8"/>
  <c r="AA81" i="8"/>
  <c r="AA82" i="8"/>
  <c r="AA83" i="8"/>
  <c r="AA88" i="8"/>
  <c r="AA89" i="8"/>
  <c r="AA93" i="8"/>
  <c r="AA94" i="8"/>
  <c r="H5" i="8"/>
  <c r="H6" i="8"/>
  <c r="H7" i="8"/>
  <c r="H9" i="8"/>
  <c r="H10" i="8"/>
  <c r="H12" i="8"/>
  <c r="H16" i="8"/>
  <c r="H17" i="8"/>
  <c r="H18" i="8"/>
  <c r="H28" i="8"/>
  <c r="H29" i="8"/>
  <c r="H30" i="8"/>
  <c r="H40" i="8"/>
  <c r="H41" i="8"/>
  <c r="H42" i="8"/>
  <c r="H45" i="8"/>
  <c r="H53" i="8"/>
  <c r="H54" i="8"/>
  <c r="H57" i="8"/>
  <c r="H58" i="8"/>
  <c r="H59" i="8"/>
  <c r="H64" i="8"/>
  <c r="H65" i="8"/>
  <c r="H66" i="8"/>
  <c r="H69" i="8"/>
  <c r="H70" i="8"/>
  <c r="H72" i="8"/>
  <c r="H77" i="8"/>
  <c r="H78" i="8"/>
  <c r="H81" i="8"/>
  <c r="H82" i="8"/>
  <c r="H83" i="8"/>
  <c r="H84" i="8"/>
  <c r="H89" i="8"/>
  <c r="H90" i="8"/>
  <c r="H100" i="8"/>
  <c r="M24" i="8"/>
  <c r="M18" i="8"/>
  <c r="Z99" i="8" l="1"/>
  <c r="Z64" i="8"/>
  <c r="Z63" i="8"/>
  <c r="AA97" i="8"/>
  <c r="Z97" i="8"/>
  <c r="Z62" i="8"/>
  <c r="Z27" i="8"/>
  <c r="H73" i="8"/>
  <c r="H15" i="8"/>
  <c r="AA96" i="8"/>
  <c r="Z96" i="8"/>
  <c r="Z61" i="8"/>
  <c r="Z26" i="8"/>
  <c r="AA98" i="8"/>
  <c r="H14" i="8"/>
  <c r="Z95" i="8"/>
  <c r="Z25" i="8"/>
  <c r="H52" i="8"/>
  <c r="H87" i="8"/>
  <c r="H71" i="8"/>
  <c r="H13" i="8"/>
  <c r="Z59" i="8"/>
  <c r="Z23" i="8"/>
  <c r="M3" i="8"/>
  <c r="Z98" i="8"/>
  <c r="H88" i="8"/>
  <c r="H86" i="8"/>
  <c r="AA50" i="8"/>
  <c r="AA95" i="8"/>
  <c r="H85" i="8"/>
  <c r="AA49" i="8"/>
  <c r="H3" i="8"/>
  <c r="H26" i="8"/>
  <c r="AA62" i="8"/>
  <c r="AA13" i="8"/>
  <c r="AA11" i="8"/>
  <c r="AA74" i="8"/>
  <c r="Z75" i="8"/>
  <c r="H38" i="8"/>
  <c r="Z38" i="8"/>
  <c r="H23" i="8"/>
  <c r="H35" i="8"/>
  <c r="AA72" i="8"/>
  <c r="Z87" i="8"/>
  <c r="Z71" i="8"/>
  <c r="Z51" i="8"/>
  <c r="Z35" i="8"/>
  <c r="Z15" i="8"/>
  <c r="Z24" i="8"/>
  <c r="H25" i="8"/>
  <c r="AA61" i="8"/>
  <c r="AA27" i="8"/>
  <c r="H37" i="8"/>
  <c r="H36" i="8"/>
  <c r="AA58" i="8"/>
  <c r="Z36" i="8"/>
  <c r="H21" i="8"/>
  <c r="H48" i="8"/>
  <c r="AA22" i="8"/>
  <c r="Z86" i="8"/>
  <c r="Z70" i="8"/>
  <c r="Z50" i="8"/>
  <c r="Z34" i="8"/>
  <c r="Z14" i="8"/>
  <c r="H99" i="8"/>
  <c r="AA12" i="8"/>
  <c r="H24" i="8"/>
  <c r="AA60" i="8"/>
  <c r="H51" i="8"/>
  <c r="Z73" i="8"/>
  <c r="Z37" i="8"/>
  <c r="H49" i="8"/>
  <c r="H75" i="8"/>
  <c r="H33" i="8"/>
  <c r="AA85" i="8"/>
  <c r="Z69" i="8"/>
  <c r="Z3" i="8"/>
  <c r="AA63" i="8"/>
  <c r="H39" i="8"/>
  <c r="Z39" i="8"/>
  <c r="Z74" i="8"/>
  <c r="AA84" i="8"/>
  <c r="Z84" i="8"/>
  <c r="Z68" i="8"/>
  <c r="Z80" i="8"/>
  <c r="Z44" i="8"/>
  <c r="Z20" i="8"/>
  <c r="AA92" i="8"/>
  <c r="AA68" i="8"/>
  <c r="AA44" i="8"/>
  <c r="AA20" i="8"/>
  <c r="Z79" i="8"/>
  <c r="Z55" i="8"/>
  <c r="Z31" i="8"/>
  <c r="Z19" i="8"/>
  <c r="H92" i="8"/>
  <c r="H80" i="8"/>
  <c r="H56" i="8"/>
  <c r="H44" i="8"/>
  <c r="H32" i="8"/>
  <c r="AA91" i="8"/>
  <c r="AA79" i="8"/>
  <c r="AA67" i="8"/>
  <c r="AA55" i="8"/>
  <c r="AA43" i="8"/>
  <c r="AA31" i="8"/>
  <c r="AA19" i="8"/>
  <c r="Z90" i="8"/>
  <c r="Z78" i="8"/>
  <c r="Z66" i="8"/>
  <c r="Z54" i="8"/>
  <c r="Z42" i="8"/>
  <c r="Z30" i="8"/>
  <c r="Z18" i="8"/>
  <c r="M67" i="8"/>
  <c r="Z56" i="8"/>
  <c r="Z32" i="8"/>
  <c r="Z91" i="8"/>
  <c r="Z67" i="8"/>
  <c r="Z43" i="8"/>
  <c r="H8" i="8"/>
  <c r="AA8" i="8"/>
  <c r="M85" i="8"/>
  <c r="M49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6" i="8"/>
  <c r="M65" i="8"/>
  <c r="M64" i="8"/>
  <c r="M63" i="8"/>
  <c r="M62" i="8"/>
  <c r="M61" i="8"/>
  <c r="M60" i="8"/>
  <c r="M59" i="8"/>
  <c r="M57" i="8"/>
  <c r="M56" i="8"/>
  <c r="M55" i="8"/>
  <c r="M54" i="8"/>
  <c r="M53" i="8"/>
  <c r="M52" i="8"/>
  <c r="M51" i="8"/>
  <c r="M50" i="8"/>
  <c r="M48" i="8"/>
  <c r="M47" i="8"/>
  <c r="M46" i="8"/>
  <c r="M45" i="8"/>
  <c r="M43" i="8"/>
  <c r="M42" i="8"/>
  <c r="M41" i="8"/>
  <c r="M40" i="8"/>
  <c r="M39" i="8"/>
  <c r="M38" i="8"/>
  <c r="M37" i="8"/>
  <c r="M35" i="8"/>
  <c r="M34" i="8"/>
  <c r="M33" i="8"/>
  <c r="M32" i="8"/>
  <c r="M31" i="8"/>
  <c r="M30" i="8"/>
  <c r="M29" i="8"/>
  <c r="M28" i="8"/>
  <c r="M27" i="8"/>
  <c r="M26" i="8"/>
  <c r="M25" i="8"/>
  <c r="M23" i="8"/>
  <c r="M22" i="8"/>
  <c r="M21" i="8"/>
  <c r="M20" i="8"/>
  <c r="M19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AA4" i="8"/>
  <c r="Z4" i="8"/>
  <c r="M4" i="8"/>
  <c r="H4" i="8"/>
  <c r="M36" i="8"/>
</calcChain>
</file>

<file path=xl/sharedStrings.xml><?xml version="1.0" encoding="utf-8"?>
<sst xmlns="http://schemas.openxmlformats.org/spreadsheetml/2006/main" count="468" uniqueCount="323">
  <si>
    <t>公用重要性</t>
  </si>
  <si>
    <t>采购注意事项</t>
  </si>
  <si>
    <t>技术确认</t>
  </si>
  <si>
    <t>贴片厂注意</t>
  </si>
  <si>
    <t>贴片厂核算</t>
  </si>
  <si>
    <t>类型名称</t>
  </si>
  <si>
    <t>封装</t>
  </si>
  <si>
    <t>Description</t>
  </si>
  <si>
    <t>精度</t>
  </si>
  <si>
    <t>采购注意</t>
  </si>
  <si>
    <t>品牌</t>
  </si>
  <si>
    <r>
      <rPr>
        <sz val="8"/>
        <rFont val="宋体"/>
        <family val="3"/>
        <charset val="134"/>
        <scheme val="minor"/>
      </rPr>
      <t>采购</t>
    </r>
    <r>
      <rPr>
        <u/>
        <sz val="8"/>
        <rFont val="宋体"/>
        <family val="3"/>
        <charset val="134"/>
        <scheme val="minor"/>
      </rPr>
      <t>数量</t>
    </r>
  </si>
  <si>
    <t>Unit</t>
  </si>
  <si>
    <t>成盘量</t>
  </si>
  <si>
    <t>单片价格</t>
  </si>
  <si>
    <t>盘料价格</t>
  </si>
  <si>
    <t>技术人员确认</t>
  </si>
  <si>
    <t>技术确认事项</t>
  </si>
  <si>
    <t>点位数量</t>
  </si>
  <si>
    <t>点位</t>
  </si>
  <si>
    <t>引脚</t>
  </si>
  <si>
    <t>是否贴片</t>
  </si>
  <si>
    <t>是否插件</t>
  </si>
  <si>
    <t>贴片厂注意事项</t>
  </si>
  <si>
    <t>插件厂注意事项</t>
  </si>
  <si>
    <t>PCB 数量</t>
  </si>
  <si>
    <t>贴片价格</t>
  </si>
  <si>
    <t>插件价格</t>
  </si>
  <si>
    <t>贴片电阻</t>
  </si>
  <si>
    <t>贴片电容</t>
  </si>
  <si>
    <t>贴片电容：10UF 1206 10%</t>
  </si>
  <si>
    <t>贴片电解电容</t>
  </si>
  <si>
    <t>贴片晶振</t>
  </si>
  <si>
    <t>贴片三极管</t>
  </si>
  <si>
    <t>SOT-23</t>
  </si>
  <si>
    <t xml:space="preserve">贴片三极管：S9013 </t>
  </si>
  <si>
    <t>贴片二极管</t>
  </si>
  <si>
    <t>DO-214</t>
  </si>
  <si>
    <t>LL34</t>
  </si>
  <si>
    <t>贴片二极管：SMAJ6.8CA 双向 DO-214AC 丝印WK 6.8V双向 SMA瞬态抑制二极管</t>
  </si>
  <si>
    <t>1812</t>
  </si>
  <si>
    <t>贴片LED</t>
  </si>
  <si>
    <t xml:space="preserve">贴片LED：LED蓝 </t>
  </si>
  <si>
    <t>贴片电感</t>
  </si>
  <si>
    <t>12.5*12.5*7.5</t>
  </si>
  <si>
    <t>贴片芯片</t>
  </si>
  <si>
    <t>SOP-8</t>
  </si>
  <si>
    <t>贴片芯片：AT45DB041 后缀SU</t>
  </si>
  <si>
    <t>SOT-223</t>
  </si>
  <si>
    <t xml:space="preserve">贴片电源芯片：AMS1117-3.3 </t>
  </si>
  <si>
    <t>SOP-4</t>
  </si>
  <si>
    <t xml:space="preserve">贴片电源芯片：MB6S </t>
  </si>
  <si>
    <t xml:space="preserve">贴片EEPROM：24C256 </t>
  </si>
  <si>
    <t xml:space="preserve">贴片IC：LM393D   ST </t>
  </si>
  <si>
    <t>SOP-14</t>
  </si>
  <si>
    <t xml:space="preserve">贴片芯片：RS485EE </t>
  </si>
  <si>
    <t>TSSOP-28</t>
  </si>
  <si>
    <t>MSOP-8</t>
  </si>
  <si>
    <t>贴片路选开关：SN74LVC2G66DCTR 必须为DCTR</t>
  </si>
  <si>
    <t xml:space="preserve">贴片IC：FMMT493 </t>
  </si>
  <si>
    <t>直插USB母座</t>
  </si>
  <si>
    <t>LS(立式母座)</t>
  </si>
  <si>
    <t>直插排座</t>
  </si>
  <si>
    <t>HX2.54-3*6</t>
  </si>
  <si>
    <t>直插继电器</t>
  </si>
  <si>
    <t>DIP</t>
  </si>
  <si>
    <t>直插电容</t>
  </si>
  <si>
    <t>13*25</t>
  </si>
  <si>
    <t>8*12mm</t>
  </si>
  <si>
    <t>直插电感</t>
  </si>
  <si>
    <t>3.8*5.3mm</t>
  </si>
  <si>
    <t>直插电阻</t>
  </si>
  <si>
    <t>AXIAL</t>
  </si>
  <si>
    <t>直插二极管</t>
  </si>
  <si>
    <t>直插二极管：玻璃放电管 5*2.6MM</t>
  </si>
  <si>
    <t>直插VH2A：VH2A-3.96mm 3.96mm</t>
  </si>
  <si>
    <t>直插底座</t>
  </si>
  <si>
    <t>直插晶振</t>
  </si>
  <si>
    <t xml:space="preserve">直插晶振：12MHz </t>
  </si>
  <si>
    <t>NPO</t>
    <phoneticPr fontId="7" type="noConversion"/>
  </si>
  <si>
    <t>立创商城</t>
    <phoneticPr fontId="7" type="noConversion"/>
  </si>
  <si>
    <t>DCTR</t>
    <phoneticPr fontId="7" type="noConversion"/>
  </si>
  <si>
    <t>技术确认</t>
    <phoneticPr fontId="7" type="noConversion"/>
  </si>
  <si>
    <t>技术确认1%</t>
    <phoneticPr fontId="7" type="noConversion"/>
  </si>
  <si>
    <t>技术确认NPO</t>
    <phoneticPr fontId="7" type="noConversion"/>
  </si>
  <si>
    <t>R70</t>
    <phoneticPr fontId="9" type="noConversion"/>
  </si>
  <si>
    <t>R56</t>
    <phoneticPr fontId="9" type="noConversion"/>
  </si>
  <si>
    <t>C55</t>
    <phoneticPr fontId="9" type="noConversion"/>
  </si>
  <si>
    <t>C56</t>
    <phoneticPr fontId="9" type="noConversion"/>
  </si>
  <si>
    <t>L2</t>
    <phoneticPr fontId="9" type="noConversion"/>
  </si>
  <si>
    <t>IC1</t>
    <phoneticPr fontId="9" type="noConversion"/>
  </si>
  <si>
    <t>IC2</t>
    <phoneticPr fontId="9" type="noConversion"/>
  </si>
  <si>
    <t>BR2</t>
    <phoneticPr fontId="9" type="noConversion"/>
  </si>
  <si>
    <t>IC6</t>
    <phoneticPr fontId="9" type="noConversion"/>
  </si>
  <si>
    <t>AR1</t>
    <phoneticPr fontId="9" type="noConversion"/>
  </si>
  <si>
    <t>CR3</t>
    <phoneticPr fontId="9" type="noConversion"/>
  </si>
  <si>
    <t>贴片保险丝</t>
    <phoneticPr fontId="9" type="noConversion"/>
  </si>
  <si>
    <t>贴片二极管</t>
    <phoneticPr fontId="9" type="noConversion"/>
  </si>
  <si>
    <t>原材料成本核算</t>
  </si>
  <si>
    <t>单个SMT成本</t>
  </si>
  <si>
    <t>SMT成本核算</t>
  </si>
  <si>
    <r>
      <rPr>
        <sz val="8"/>
        <color rgb="FF000000"/>
        <rFont val="宋体"/>
        <family val="3"/>
        <charset val="134"/>
      </rPr>
      <t>贴片RS485电源芯片</t>
    </r>
    <phoneticPr fontId="9" type="noConversion"/>
  </si>
  <si>
    <t>B0505XT_1WR2</t>
    <phoneticPr fontId="9" type="noConversion"/>
  </si>
  <si>
    <t>IC13</t>
    <phoneticPr fontId="9" type="noConversion"/>
  </si>
  <si>
    <t>贴片芯片</t>
    <phoneticPr fontId="9" type="noConversion"/>
  </si>
  <si>
    <r>
      <rPr>
        <sz val="8"/>
        <color rgb="FF000000"/>
        <rFont val="宋体"/>
        <family val="3"/>
        <charset val="134"/>
      </rPr>
      <t>贴片RS485</t>
    </r>
    <phoneticPr fontId="9" type="noConversion"/>
  </si>
  <si>
    <t>LoRa</t>
    <phoneticPr fontId="9" type="noConversion"/>
  </si>
  <si>
    <t>贴片自恢复保险丝：200mA  0.2A 自恢复 丝印020 D_6_4mm 立创商场编码  C135356     ASMD1812-020</t>
  </si>
  <si>
    <t>C29</t>
    <phoneticPr fontId="9" type="noConversion"/>
  </si>
  <si>
    <t>C11</t>
    <phoneticPr fontId="9" type="noConversion"/>
  </si>
  <si>
    <t>D4</t>
    <phoneticPr fontId="9" type="noConversion"/>
  </si>
  <si>
    <t>贴片光耦</t>
  </si>
  <si>
    <t>PC817-SOP4</t>
  </si>
  <si>
    <t xml:space="preserve">贴片光耦： EL817C(S1)  </t>
  </si>
  <si>
    <t>国产亿光</t>
  </si>
  <si>
    <t>D2</t>
    <phoneticPr fontId="9" type="noConversion"/>
  </si>
  <si>
    <t>Q1</t>
    <phoneticPr fontId="9" type="noConversion"/>
  </si>
  <si>
    <t>C25</t>
    <phoneticPr fontId="9" type="noConversion"/>
  </si>
  <si>
    <t>C40</t>
    <phoneticPr fontId="9" type="noConversion"/>
  </si>
  <si>
    <t>JEC20</t>
    <phoneticPr fontId="9" type="noConversion"/>
  </si>
  <si>
    <t>PWOR</t>
    <phoneticPr fontId="9" type="noConversion"/>
  </si>
  <si>
    <t xml:space="preserve">直插8*2.54mm底座： </t>
    <phoneticPr fontId="9" type="noConversion"/>
  </si>
  <si>
    <t xml:space="preserve">贴片二极管：B360A </t>
    <phoneticPr fontId="9" type="noConversion"/>
  </si>
  <si>
    <t>SMA</t>
    <phoneticPr fontId="9" type="noConversion"/>
  </si>
  <si>
    <t>贴片二极管：IN4007 丝印M7</t>
    <phoneticPr fontId="9" type="noConversion"/>
  </si>
  <si>
    <t>贴片二极管：SS34</t>
    <phoneticPr fontId="9" type="noConversion"/>
  </si>
  <si>
    <t xml:space="preserve">贴片晶振：32.768KHz </t>
  </si>
  <si>
    <t>10*10*5</t>
    <phoneticPr fontId="9" type="noConversion"/>
  </si>
  <si>
    <t>L301</t>
    <phoneticPr fontId="9" type="noConversion"/>
  </si>
  <si>
    <t>贴片三极管：MMBT3904 丝印1AM</t>
    <phoneticPr fontId="9" type="noConversion"/>
  </si>
  <si>
    <t>R312</t>
    <phoneticPr fontId="9" type="noConversion"/>
  </si>
  <si>
    <t>R322</t>
    <phoneticPr fontId="9" type="noConversion"/>
  </si>
  <si>
    <t xml:space="preserve">贴片电阻：2R0 2512 </t>
    <phoneticPr fontId="9" type="noConversion"/>
  </si>
  <si>
    <t>R313L</t>
    <phoneticPr fontId="9" type="noConversion"/>
  </si>
  <si>
    <t>直插电源芯片：SL7818</t>
    <phoneticPr fontId="9" type="noConversion"/>
  </si>
  <si>
    <t xml:space="preserve">贴片IC：LM358   ST </t>
    <phoneticPr fontId="9" type="noConversion"/>
  </si>
  <si>
    <t xml:space="preserve">贴片1G14：SN74LVC1G14DBVR  </t>
    <phoneticPr fontId="9" type="noConversion"/>
  </si>
  <si>
    <t>贴片升压芯片芯片：XL6019E1(60V)</t>
    <phoneticPr fontId="9" type="noConversion"/>
  </si>
  <si>
    <t>TO263-5L</t>
  </si>
  <si>
    <t>U315</t>
  </si>
  <si>
    <t>贴片电感：8.2UH 丝印8R2</t>
  </si>
  <si>
    <t>U2</t>
  </si>
  <si>
    <t>ADUM3201ARZ</t>
  </si>
  <si>
    <t>贴片电容：1UF 1210 10%</t>
    <phoneticPr fontId="9" type="noConversion"/>
  </si>
  <si>
    <t>贴片电感：47UH(5A) 丝印470  10*10mm</t>
    <phoneticPr fontId="9" type="noConversion"/>
  </si>
  <si>
    <t>10*10.5mm</t>
    <phoneticPr fontId="9" type="noConversion"/>
  </si>
  <si>
    <t>RC302</t>
    <phoneticPr fontId="9" type="noConversion"/>
  </si>
  <si>
    <t>R35</t>
    <phoneticPr fontId="9" type="noConversion"/>
  </si>
  <si>
    <t xml:space="preserve">贴片电阻：10mΩ 1% 2512 </t>
    <phoneticPr fontId="9" type="noConversion"/>
  </si>
  <si>
    <t>U6</t>
    <phoneticPr fontId="9" type="noConversion"/>
  </si>
  <si>
    <t>SOP-5</t>
    <phoneticPr fontId="9" type="noConversion"/>
  </si>
  <si>
    <t>贴片电源芯片：TPS54360DDAR 正品</t>
    <phoneticPr fontId="9" type="noConversion"/>
  </si>
  <si>
    <t>贴片电流检测芯片：INA198AIDBVR 正品</t>
    <phoneticPr fontId="9" type="noConversion"/>
  </si>
  <si>
    <t>T306</t>
    <phoneticPr fontId="9" type="noConversion"/>
  </si>
  <si>
    <t xml:space="preserve">贴片自恢复保险丝：500mA  0.5A 自恢复  D_6_4mm   </t>
    <phoneticPr fontId="9" type="noConversion"/>
  </si>
  <si>
    <t xml:space="preserve">贴片电阻：1R00 2512 </t>
    <phoneticPr fontId="9" type="noConversion"/>
  </si>
  <si>
    <t>直插二极管：P6KE51CA 单向</t>
    <phoneticPr fontId="9" type="noConversion"/>
  </si>
  <si>
    <t>C321</t>
    <phoneticPr fontId="9" type="noConversion"/>
  </si>
  <si>
    <t>8*10.5mm</t>
    <phoneticPr fontId="9" type="noConversion"/>
  </si>
  <si>
    <t>贴片铝电解电容：470UF/16V 8*10.5mm</t>
    <phoneticPr fontId="9" type="noConversion"/>
  </si>
  <si>
    <t>IC310</t>
    <phoneticPr fontId="9" type="noConversion"/>
  </si>
  <si>
    <t>R133_1%</t>
    <phoneticPr fontId="9" type="noConversion"/>
  </si>
  <si>
    <r>
      <t xml:space="preserve">贴片路选开关：SN74LVC2G66DCTR </t>
    </r>
    <r>
      <rPr>
        <b/>
        <sz val="10"/>
        <color rgb="FFFF0000"/>
        <rFont val="宋体"/>
        <family val="3"/>
        <charset val="134"/>
        <scheme val="minor"/>
      </rPr>
      <t>必须为DCTR</t>
    </r>
    <phoneticPr fontId="9" type="noConversion"/>
  </si>
  <si>
    <r>
      <t xml:space="preserve">直插电容：1000UF/50V </t>
    </r>
    <r>
      <rPr>
        <b/>
        <sz val="10"/>
        <color rgb="FFFF0000"/>
        <rFont val="宋体"/>
        <family val="3"/>
        <charset val="134"/>
        <scheme val="minor"/>
      </rPr>
      <t>好的品牌</t>
    </r>
    <phoneticPr fontId="9" type="noConversion"/>
  </si>
  <si>
    <r>
      <t xml:space="preserve">直插电容：100UF/50V </t>
    </r>
    <r>
      <rPr>
        <b/>
        <sz val="10"/>
        <color rgb="FFFF0000"/>
        <rFont val="宋体"/>
        <family val="3"/>
        <charset val="134"/>
        <scheme val="minor"/>
      </rPr>
      <t>好的品牌</t>
    </r>
    <phoneticPr fontId="9" type="noConversion"/>
  </si>
  <si>
    <r>
      <t xml:space="preserve">贴片铝电解电容：100UF/50V 10*10.5mm  </t>
    </r>
    <r>
      <rPr>
        <b/>
        <sz val="8"/>
        <color rgb="FFFF0000"/>
        <rFont val="宋体"/>
        <family val="3"/>
        <charset val="134"/>
        <scheme val="minor"/>
      </rPr>
      <t>(注意是50V的)</t>
    </r>
    <phoneticPr fontId="9" type="noConversion"/>
  </si>
  <si>
    <r>
      <t xml:space="preserve">贴片铝电解电容：220UF/35V 8*10.5mm  </t>
    </r>
    <r>
      <rPr>
        <b/>
        <sz val="8"/>
        <color rgb="FFFF0000"/>
        <rFont val="宋体"/>
        <family val="3"/>
        <charset val="134"/>
        <scheme val="minor"/>
      </rPr>
      <t>(注意是35V的)</t>
    </r>
    <phoneticPr fontId="9" type="noConversion"/>
  </si>
  <si>
    <r>
      <t>贴片PMOS：AO3401A (</t>
    </r>
    <r>
      <rPr>
        <b/>
        <sz val="10"/>
        <color rgb="FFFF0000"/>
        <rFont val="宋体"/>
        <family val="3"/>
        <charset val="134"/>
        <scheme val="minor"/>
      </rPr>
      <t>注意是A型</t>
    </r>
    <r>
      <rPr>
        <sz val="8"/>
        <color rgb="FF000000"/>
        <rFont val="宋体"/>
        <family val="3"/>
        <charset val="134"/>
        <scheme val="minor"/>
      </rPr>
      <t>)</t>
    </r>
    <phoneticPr fontId="9" type="noConversion"/>
  </si>
  <si>
    <t>R323</t>
    <phoneticPr fontId="9" type="noConversion"/>
  </si>
  <si>
    <t>贴片芯片：CD4011</t>
    <phoneticPr fontId="9" type="noConversion"/>
  </si>
  <si>
    <t>U19</t>
    <phoneticPr fontId="9" type="noConversion"/>
  </si>
  <si>
    <r>
      <t xml:space="preserve">贴片二极管：SMAJ6.8CA </t>
    </r>
    <r>
      <rPr>
        <b/>
        <sz val="10"/>
        <color rgb="FFFF0000"/>
        <rFont val="宋体"/>
        <family val="3"/>
        <charset val="134"/>
        <scheme val="minor"/>
      </rPr>
      <t>双向</t>
    </r>
    <r>
      <rPr>
        <sz val="8"/>
        <color theme="1"/>
        <rFont val="宋体"/>
        <family val="3"/>
        <charset val="134"/>
        <scheme val="minor"/>
      </rPr>
      <t xml:space="preserve"> DO-214AC 丝印WK 6.8V双向 SMA瞬态抑制二极管</t>
    </r>
    <phoneticPr fontId="9" type="noConversion"/>
  </si>
  <si>
    <t>D311</t>
    <phoneticPr fontId="9" type="noConversion"/>
  </si>
  <si>
    <r>
      <t xml:space="preserve">贴片二极管：SMBJ130CA </t>
    </r>
    <r>
      <rPr>
        <b/>
        <sz val="10"/>
        <color rgb="FFFF0000"/>
        <rFont val="宋体"/>
        <family val="3"/>
        <charset val="134"/>
        <scheme val="minor"/>
      </rPr>
      <t>双向</t>
    </r>
    <r>
      <rPr>
        <sz val="8"/>
        <color theme="1"/>
        <rFont val="宋体"/>
        <family val="3"/>
        <charset val="134"/>
        <scheme val="minor"/>
      </rPr>
      <t xml:space="preserve"> 丝印KE</t>
    </r>
    <phoneticPr fontId="9" type="noConversion"/>
  </si>
  <si>
    <t>R901</t>
    <phoneticPr fontId="9" type="noConversion"/>
  </si>
  <si>
    <t>R132_1%</t>
    <phoneticPr fontId="9" type="noConversion"/>
  </si>
  <si>
    <t>0603</t>
  </si>
  <si>
    <t>贴片电容：4.7UF/50V或25V 0603 20%</t>
  </si>
  <si>
    <t>贴片电容：2.2UF 0603 20%</t>
  </si>
  <si>
    <t>贴片电容：1nF 0603 10%</t>
  </si>
  <si>
    <t>贴片电容：6.8nF 0603 10%  50V</t>
  </si>
  <si>
    <t>贴片电阻：1K  1% 0603-1/4W  1%</t>
  </si>
  <si>
    <t>贴片电容：10UF 0603 10%</t>
  </si>
  <si>
    <t>贴片电阻：2.4K 0603-1/4W  5%</t>
  </si>
  <si>
    <t>贴片电阻：4.7K 0603-1/4W  5%</t>
  </si>
  <si>
    <t>贴片电阻：13K  1% 0603-1/4W  1%</t>
  </si>
  <si>
    <t>贴片电阻：56K  1% 0603-1/4W  1%</t>
  </si>
  <si>
    <t>贴片电阻：560R 0603-1/4W  5%</t>
  </si>
  <si>
    <t>贴片电阻：100R 0603-1/4W  5%</t>
  </si>
  <si>
    <t>WIFI-SMD_E103-W05B</t>
    <phoneticPr fontId="7" type="noConversion"/>
  </si>
  <si>
    <t>Item</t>
  </si>
  <si>
    <t>不贴</t>
    <phoneticPr fontId="9" type="noConversion"/>
  </si>
  <si>
    <t>贴片电阻：220R 0603-1/4W  5%</t>
  </si>
  <si>
    <t>贴片电阻：1K 0603-1/4W  5%</t>
  </si>
  <si>
    <t>贴片电阻：1.5K 0603-1/4W  5%</t>
  </si>
  <si>
    <t>贴片电阻：5.1K 0603-1/4W  5%</t>
  </si>
  <si>
    <t>贴片电阻：47K 0603-1/4W  5%</t>
  </si>
  <si>
    <t>贴片电阻：270K 0603-1/4W  5%</t>
  </si>
  <si>
    <t>贴片电阻：300K 0603-1/4W  5%</t>
  </si>
  <si>
    <t>贴片电阻：8.2K  1% 0603-1/4W  1%</t>
  </si>
  <si>
    <t>贴片电阻：10.2K  1% 0603-1/4W  1%</t>
  </si>
  <si>
    <t>贴片电阻：23.7K 0603-1/4W  1%</t>
  </si>
  <si>
    <t>贴片电阻：30K  1% 0603-1/4W  1%</t>
  </si>
  <si>
    <t>贴片电阻：120K  1% 0603-1/4W  1%</t>
  </si>
  <si>
    <t>贴片电阻：162K 0603-1/4W  1%</t>
  </si>
  <si>
    <t>贴片电容：15pF  NPO 0603 10%</t>
  </si>
  <si>
    <t>贴片电容：39pF 0603 10%  50V</t>
  </si>
  <si>
    <t>贴片电容：100nF/50V 0603 10%</t>
  </si>
  <si>
    <t>贴片电容：1UF 0603 10%</t>
  </si>
  <si>
    <t>贴片芯片</t>
    <phoneticPr fontId="9" type="noConversion"/>
  </si>
  <si>
    <t>贴片WIFI芯片</t>
    <phoneticPr fontId="9" type="noConversion"/>
  </si>
  <si>
    <t>U502</t>
    <phoneticPr fontId="9" type="noConversion"/>
  </si>
  <si>
    <t xml:space="preserve">贴片LED：LED红 </t>
    <phoneticPr fontId="9" type="noConversion"/>
  </si>
  <si>
    <t>QFP64</t>
    <phoneticPr fontId="9" type="noConversion"/>
  </si>
  <si>
    <t>贴片芯片：FM33LC046N</t>
    <phoneticPr fontId="9" type="noConversion"/>
  </si>
  <si>
    <t>QFP48</t>
    <phoneticPr fontId="9" type="noConversion"/>
  </si>
  <si>
    <t>U501</t>
    <phoneticPr fontId="9" type="noConversion"/>
  </si>
  <si>
    <t>SOD-323</t>
    <phoneticPr fontId="9" type="noConversion"/>
  </si>
  <si>
    <t>贴片TVS</t>
    <phoneticPr fontId="9" type="noConversion"/>
  </si>
  <si>
    <t>贴片TVS-3.3</t>
    <phoneticPr fontId="9" type="noConversion"/>
  </si>
  <si>
    <t>D511</t>
    <phoneticPr fontId="9" type="noConversion"/>
  </si>
  <si>
    <t>sc70-5</t>
    <phoneticPr fontId="9" type="noConversion"/>
  </si>
  <si>
    <t>贴片USB-TTL：CH340</t>
    <phoneticPr fontId="9" type="noConversion"/>
  </si>
  <si>
    <t>贴片芯片：FM33LC045N</t>
    <phoneticPr fontId="9" type="noConversion"/>
  </si>
  <si>
    <t>LC045N</t>
  </si>
  <si>
    <t>LC046N</t>
  </si>
  <si>
    <t>贴片电阻：0R 1206  5% 风华的厚膜片式跨接电阻</t>
    <phoneticPr fontId="9" type="noConversion"/>
  </si>
  <si>
    <t>Rx-8025T</t>
    <phoneticPr fontId="9" type="noConversion"/>
  </si>
  <si>
    <t>U303</t>
    <phoneticPr fontId="9" type="noConversion"/>
  </si>
  <si>
    <t>TLV9302</t>
    <phoneticPr fontId="9" type="noConversion"/>
  </si>
  <si>
    <t>U504</t>
    <phoneticPr fontId="9" type="noConversion"/>
  </si>
  <si>
    <t>BAT-SMD_CR1220-2</t>
    <phoneticPr fontId="9" type="noConversion"/>
  </si>
  <si>
    <t>IC8</t>
    <phoneticPr fontId="9" type="noConversion"/>
  </si>
  <si>
    <r>
      <rPr>
        <sz val="8"/>
        <color rgb="FF000000"/>
        <rFont val="宋体"/>
        <family val="3"/>
        <charset val="134"/>
      </rPr>
      <t>贴片二极管：</t>
    </r>
    <r>
      <rPr>
        <sz val="8"/>
        <color rgb="FF000000"/>
        <rFont val="Segoe UI"/>
        <family val="2"/>
      </rPr>
      <t>LL4148</t>
    </r>
    <phoneticPr fontId="9" type="noConversion"/>
  </si>
  <si>
    <t>SMBJ130CA/不贴</t>
    <phoneticPr fontId="9" type="noConversion"/>
  </si>
  <si>
    <t>so-8</t>
    <phoneticPr fontId="9" type="noConversion"/>
  </si>
  <si>
    <t>贴片测电压芯片</t>
  </si>
  <si>
    <t>CR1220</t>
    <phoneticPr fontId="9" type="noConversion"/>
  </si>
  <si>
    <t>纽扣电池贴片底座</t>
    <phoneticPr fontId="9" type="noConversion"/>
  </si>
  <si>
    <t>T305</t>
    <phoneticPr fontId="9" type="noConversion"/>
  </si>
  <si>
    <t>贴片短接电阻</t>
    <phoneticPr fontId="9" type="noConversion"/>
  </si>
  <si>
    <t>U302</t>
    <phoneticPr fontId="9" type="noConversion"/>
  </si>
  <si>
    <t xml:space="preserve">贴片反相器：74HC04D </t>
    <phoneticPr fontId="9" type="noConversion"/>
  </si>
  <si>
    <t>U11</t>
    <phoneticPr fontId="9" type="noConversion"/>
  </si>
  <si>
    <t>DCTR</t>
    <phoneticPr fontId="9" type="noConversion"/>
  </si>
  <si>
    <t>WIFI-SMD_E103-W05B</t>
    <phoneticPr fontId="9" type="noConversion"/>
  </si>
  <si>
    <t xml:space="preserve">直插电源芯片：L7805CV </t>
    <phoneticPr fontId="9" type="noConversion"/>
  </si>
  <si>
    <t>U304</t>
    <phoneticPr fontId="9" type="noConversion"/>
  </si>
  <si>
    <t xml:space="preserve">直插支架：L7805CV支架 </t>
    <phoneticPr fontId="9" type="noConversion"/>
  </si>
  <si>
    <t xml:space="preserve">直插USB母座：J-USB </t>
    <phoneticPr fontId="9" type="noConversion"/>
  </si>
  <si>
    <t>J-USB</t>
    <phoneticPr fontId="9" type="noConversion"/>
  </si>
  <si>
    <t xml:space="preserve">直插3*6*2.54mm座：GPRS插座 </t>
    <phoneticPr fontId="9" type="noConversion"/>
  </si>
  <si>
    <t xml:space="preserve">直插继电器：TX2-4.5V </t>
    <phoneticPr fontId="9" type="noConversion"/>
  </si>
  <si>
    <t>K6</t>
    <phoneticPr fontId="9" type="noConversion"/>
  </si>
  <si>
    <t xml:space="preserve">直插滤波电感：EXCELSA35V </t>
    <phoneticPr fontId="9" type="noConversion"/>
  </si>
  <si>
    <t>直插保险丝电阻：MF72 10R5D</t>
    <phoneticPr fontId="9" type="noConversion"/>
  </si>
  <si>
    <t xml:space="preserve">贴片LED：LED绿 </t>
    <phoneticPr fontId="9" type="noConversion"/>
  </si>
  <si>
    <t>贴片LED</t>
    <phoneticPr fontId="9" type="noConversion"/>
  </si>
  <si>
    <t>定稿11_24款采集器HY-RS485-MBUS-20（2024.05.30）</t>
    <phoneticPr fontId="9" type="noConversion"/>
  </si>
  <si>
    <t>C302</t>
    <phoneticPr fontId="9" type="noConversion"/>
  </si>
  <si>
    <t>C322</t>
    <phoneticPr fontId="9" type="noConversion"/>
  </si>
  <si>
    <t>直插电</t>
    <phoneticPr fontId="9" type="noConversion"/>
  </si>
  <si>
    <r>
      <t xml:space="preserve">贴片铝电解电容：100UF/50V 8*10.5mm  </t>
    </r>
    <r>
      <rPr>
        <b/>
        <sz val="8"/>
        <color rgb="FFFF0000"/>
        <rFont val="宋体"/>
        <family val="3"/>
        <charset val="134"/>
        <scheme val="minor"/>
      </rPr>
      <t>(注意是50V的)</t>
    </r>
    <phoneticPr fontId="9" type="noConversion"/>
  </si>
  <si>
    <t>D1</t>
    <phoneticPr fontId="9" type="noConversion"/>
  </si>
  <si>
    <t>贴片电阻：10K  1% 0603-1/4W  1%</t>
    <phoneticPr fontId="9" type="noConversion"/>
  </si>
  <si>
    <t>R131_1%</t>
    <phoneticPr fontId="9" type="noConversion"/>
  </si>
  <si>
    <t>贴片电阻：100K  1% 0603-1/4W  1%</t>
    <phoneticPr fontId="9" type="noConversion"/>
  </si>
  <si>
    <t>直插支架</t>
    <phoneticPr fontId="9" type="noConversion"/>
  </si>
  <si>
    <t>FB</t>
    <phoneticPr fontId="9" type="noConversion"/>
  </si>
  <si>
    <t>直插电源芯片</t>
    <phoneticPr fontId="9" type="noConversion"/>
  </si>
  <si>
    <t>TO-220</t>
    <phoneticPr fontId="9" type="noConversion"/>
  </si>
  <si>
    <t>R14, R67, R68, R69, R72, R87, R90, R108, R109, R509, R510</t>
  </si>
  <si>
    <t>R81, R82, R83</t>
  </si>
  <si>
    <t>R12, R97, R128</t>
  </si>
  <si>
    <t>R100, R200</t>
  </si>
  <si>
    <t>R122, R102, R120, R125, R202, R204, R206, R340, R342</t>
  </si>
  <si>
    <t>R121, R123, R205, R207, R341, R343</t>
  </si>
  <si>
    <t>R308, R313</t>
  </si>
  <si>
    <t>R317, RC301</t>
  </si>
  <si>
    <t>R57_1%, R64, R111</t>
  </si>
  <si>
    <t>R101, R103, R201, R203, R309, R314, R318, R321, R328</t>
  </si>
  <si>
    <t>C27, C28, C49, C50, C505, C506</t>
  </si>
  <si>
    <t>C31, C47, C312</t>
  </si>
  <si>
    <t>C6, C7, C9</t>
  </si>
  <si>
    <t>C33, C503, C508, C22</t>
  </si>
  <si>
    <t>C315, C504</t>
  </si>
  <si>
    <t>C36, C39, C58</t>
  </si>
  <si>
    <t>C323, C327</t>
  </si>
  <si>
    <t>R313H, R313M</t>
  </si>
  <si>
    <t>CR1, CR501</t>
  </si>
  <si>
    <t>D6, D20, D33, D555, D557</t>
  </si>
  <si>
    <t>D306, D307</t>
  </si>
  <si>
    <t>D17, D18, D19, D30, D31, D32</t>
  </si>
  <si>
    <t>D22, D23, D34, D35</t>
  </si>
  <si>
    <t>F303, F304</t>
  </si>
  <si>
    <t>Q7, Q8, Q11, Q12, Q13, Q502, Q331, Q332</t>
  </si>
  <si>
    <t>Q302, Q304</t>
  </si>
  <si>
    <t>Q303, Q501</t>
  </si>
  <si>
    <t>GMEL1, GMEL2</t>
  </si>
  <si>
    <t>IC3, IC506</t>
  </si>
  <si>
    <t>U15, U18</t>
  </si>
  <si>
    <t>U10, U13</t>
  </si>
  <si>
    <t>COM, EC20, NET, BUS, SET, RS485_1, RS485_2, RS485_U1, RS485_U2</t>
  </si>
  <si>
    <t>U7, U17</t>
  </si>
  <si>
    <t>U7, U17, U304</t>
  </si>
  <si>
    <t>EMI_1, EMI_2</t>
  </si>
  <si>
    <t>R104, R105</t>
  </si>
  <si>
    <t>U9, U12</t>
  </si>
  <si>
    <t>D24, D38</t>
  </si>
  <si>
    <t>U8, U14</t>
  </si>
  <si>
    <t>R66</t>
    <phoneticPr fontId="9" type="noConversion"/>
  </si>
  <si>
    <t>R50, R51, R58, R59, R60, R61, R62, R63, R65, R107, R110, R126, R359, R506, R507, R508, R801, R555, R557, R558, R84, R93</t>
    <phoneticPr fontId="9" type="noConversion"/>
  </si>
  <si>
    <t>R1, R88, R89, R301, R302, R310, R311, R315, R316, R319, R320, R331, R505, R85, R86, R324, R325, R326_1%, R327, R329_1%</t>
    <phoneticPr fontId="9" type="noConversion"/>
  </si>
  <si>
    <t>C501, C502, C23, C26, C30, C310, C314, C316, C57, C8, C10, C19, C21, C32, C37, C38, C45, C46, C48</t>
    <phoneticPr fontId="9" type="noConversion"/>
  </si>
  <si>
    <t>R2, R4, R10, R15, R53, R91</t>
    <phoneticPr fontId="9" type="noConversion"/>
  </si>
  <si>
    <t>USBPW, LED_WIR, PWR, RS485_PWR, MBUS_ERR, RUN, LED_GPS, LED_NET, LED_USB, RS485_1/2, ERR</t>
    <phoneticPr fontId="9" type="noConversion"/>
  </si>
  <si>
    <t>RS485_RX, RX, USBRX, MBUSPWR</t>
    <phoneticPr fontId="9" type="noConversion"/>
  </si>
  <si>
    <t>Heart, TX, USBTX, RS485_TX</t>
    <phoneticPr fontId="9" type="noConversion"/>
  </si>
  <si>
    <t>贴片电阻</t>
    <phoneticPr fontId="9" type="noConversion"/>
  </si>
  <si>
    <t>0603</t>
    <phoneticPr fontId="9" type="noConversion"/>
  </si>
  <si>
    <t>贴片电阻：20R 0603-1/4W  5%</t>
    <phoneticPr fontId="9" type="noConversion"/>
  </si>
  <si>
    <t>贴片电阻：0R 0603-1/4W  5%</t>
    <phoneticPr fontId="9" type="noConversion"/>
  </si>
  <si>
    <t>R15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</si>
</sst>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&quot;￥&quot;* #,##0.00_ ;_ &quot;￥&quot;* \-#,##0.00_ ;_ &quot;￥&quot;* &quot;-&quot;??_ ;_ @_ "/>
    <numFmt numFmtId="177" formatCode="_(&quot;$&quot;* #,##0.0000_);_(&quot;$&quot;* \(#,##0.0000\);_(&quot;$&quot;* &quot;-&quot;??_);_(@_)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8"/>
      <name val="宋体"/>
      <family val="3"/>
      <charset val="134"/>
      <scheme val="minor"/>
    </font>
    <font>
      <u/>
      <sz val="8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color rgb="FF000000"/>
      <name val="Segoe UI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b/>
      <sz val="8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8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1" fillId="0" borderId="0"/>
    <xf numFmtId="0" fontId="13" fillId="1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8" fillId="0" borderId="1" xfId="0" quotePrefix="1" applyFont="1" applyBorder="1">
      <alignment vertical="center"/>
    </xf>
    <xf numFmtId="0" fontId="8" fillId="9" borderId="1" xfId="0" quotePrefix="1" applyFont="1" applyFill="1" applyBorder="1">
      <alignment vertical="center"/>
    </xf>
    <xf numFmtId="0" fontId="4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/>
    </xf>
    <xf numFmtId="177" fontId="2" fillId="4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center" vertical="center"/>
    </xf>
    <xf numFmtId="0" fontId="10" fillId="9" borderId="1" xfId="0" quotePrefix="1" applyFont="1" applyFill="1" applyBorder="1">
      <alignment vertical="center"/>
    </xf>
    <xf numFmtId="0" fontId="5" fillId="0" borderId="1" xfId="0" quotePrefix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8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13" fillId="11" borderId="0" xfId="3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8" fillId="2" borderId="1" xfId="0" quotePrefix="1" applyFont="1" applyFill="1" applyBorder="1">
      <alignment vertical="center"/>
    </xf>
    <xf numFmtId="0" fontId="10" fillId="9" borderId="1" xfId="0" quotePrefix="1" applyFont="1" applyFill="1" applyBorder="1" applyAlignment="1">
      <alignment horizontal="center" vertical="center"/>
    </xf>
    <xf numFmtId="0" fontId="8" fillId="9" borderId="1" xfId="0" quotePrefix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177" fontId="2" fillId="0" borderId="1" xfId="1" applyNumberFormat="1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/>
    </xf>
    <xf numFmtId="0" fontId="13" fillId="11" borderId="1" xfId="3" applyFill="1" applyBorder="1" applyAlignment="1">
      <alignment horizontal="center" vertical="center"/>
    </xf>
    <xf numFmtId="0" fontId="13" fillId="11" borderId="1" xfId="3" quotePrefix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2" borderId="1" xfId="0" quotePrefix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8" fillId="0" borderId="2" xfId="0" quotePrefix="1" applyFont="1" applyBorder="1">
      <alignment vertical="center"/>
    </xf>
    <xf numFmtId="0" fontId="4" fillId="0" borderId="0" xfId="0" quotePrefix="1" applyFont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4">
    <cellStyle name="常规" xfId="0" builtinId="0"/>
    <cellStyle name="常规 2" xfId="2" xr:uid="{00000000-0005-0000-0000-000001000000}"/>
    <cellStyle name="好" xfId="3" builtinId="26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4555</xdr:colOff>
      <xdr:row>114</xdr:row>
      <xdr:rowOff>33378</xdr:rowOff>
    </xdr:from>
    <xdr:to>
      <xdr:col>2</xdr:col>
      <xdr:colOff>50275</xdr:colOff>
      <xdr:row>129</xdr:row>
      <xdr:rowOff>15157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F70D65DB-7DDE-4369-9224-61824B7B1173}"/>
            </a:ext>
          </a:extLst>
        </xdr:cNvPr>
        <xdr:cNvSpPr/>
      </xdr:nvSpPr>
      <xdr:spPr>
        <a:xfrm>
          <a:off x="347455" y="15101928"/>
          <a:ext cx="1445895" cy="1982029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3200" b="1">
              <a:solidFill>
                <a:srgbClr val="FF0000"/>
              </a:solidFill>
            </a:rPr>
            <a:t>芯片标识</a:t>
          </a:r>
        </a:p>
      </xdr:txBody>
    </xdr:sp>
    <xdr:clientData/>
  </xdr:twoCellAnchor>
  <xdr:twoCellAnchor editAs="oneCell">
    <xdr:from>
      <xdr:col>2</xdr:col>
      <xdr:colOff>428625</xdr:colOff>
      <xdr:row>113</xdr:row>
      <xdr:rowOff>95250</xdr:rowOff>
    </xdr:from>
    <xdr:to>
      <xdr:col>3</xdr:col>
      <xdr:colOff>1037937</xdr:colOff>
      <xdr:row>131</xdr:row>
      <xdr:rowOff>18759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9B32EB2-2548-D916-0437-F2B44B4C9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" y="15163800"/>
          <a:ext cx="2304762" cy="2323809"/>
        </a:xfrm>
        <a:prstGeom prst="rect">
          <a:avLst/>
        </a:prstGeom>
      </xdr:spPr>
    </xdr:pic>
    <xdr:clientData/>
  </xdr:twoCellAnchor>
  <xdr:twoCellAnchor>
    <xdr:from>
      <xdr:col>3</xdr:col>
      <xdr:colOff>2800350</xdr:colOff>
      <xdr:row>114</xdr:row>
      <xdr:rowOff>114300</xdr:rowOff>
    </xdr:from>
    <xdr:to>
      <xdr:col>5</xdr:col>
      <xdr:colOff>64770</xdr:colOff>
      <xdr:row>129</xdr:row>
      <xdr:rowOff>96079</xdr:rowOff>
    </xdr:to>
    <xdr:sp macro="" textlink="">
      <xdr:nvSpPr>
        <xdr:cNvPr id="5" name="右箭头 2">
          <a:extLst>
            <a:ext uri="{FF2B5EF4-FFF2-40B4-BE49-F238E27FC236}">
              <a16:creationId xmlns:a16="http://schemas.microsoft.com/office/drawing/2014/main" id="{A27FF07F-0D86-45B7-BD5A-F820FC737453}"/>
            </a:ext>
          </a:extLst>
        </xdr:cNvPr>
        <xdr:cNvSpPr/>
      </xdr:nvSpPr>
      <xdr:spPr>
        <a:xfrm>
          <a:off x="6238875" y="15316200"/>
          <a:ext cx="1445895" cy="1982029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3200" b="1">
              <a:solidFill>
                <a:srgbClr val="FF0000"/>
              </a:solidFill>
            </a:rPr>
            <a:t>芯片标识</a:t>
          </a:r>
        </a:p>
      </xdr:txBody>
    </xdr:sp>
    <xdr:clientData/>
  </xdr:twoCellAnchor>
  <xdr:twoCellAnchor editAs="oneCell">
    <xdr:from>
      <xdr:col>5</xdr:col>
      <xdr:colOff>257175</xdr:colOff>
      <xdr:row>113</xdr:row>
      <xdr:rowOff>104775</xdr:rowOff>
    </xdr:from>
    <xdr:to>
      <xdr:col>10</xdr:col>
      <xdr:colOff>447381</xdr:colOff>
      <xdr:row>130</xdr:row>
      <xdr:rowOff>66396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BA43082-1FB7-EB7C-48AA-D0D6A4E19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5173325"/>
          <a:ext cx="2352381" cy="2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9"/>
  <sheetViews>
    <sheetView tabSelected="1" zoomScaleNormal="100" workbookViewId="0">
      <selection activeCell="E21" sqref="A21:XFD21"/>
    </sheetView>
  </sheetViews>
  <sheetFormatPr defaultColWidth="9" defaultRowHeight="10.5" x14ac:dyDescent="0.15"/>
  <cols>
    <col min="1" max="1" width="4.5" style="31" bestFit="1" customWidth="1"/>
    <col min="2" max="2" width="18.375" style="31" bestFit="1" customWidth="1"/>
    <col min="3" max="3" width="22.25" style="31" bestFit="1" customWidth="1"/>
    <col min="4" max="4" width="45.625" style="31" customWidth="1"/>
    <col min="5" max="5" width="9.25" style="33" customWidth="1"/>
    <col min="6" max="6" width="7" style="31" bestFit="1" customWidth="1"/>
    <col min="7" max="7" width="4.25" style="31" bestFit="1" customWidth="1"/>
    <col min="8" max="8" width="7" style="31" bestFit="1" customWidth="1"/>
    <col min="9" max="9" width="4.5" style="31" bestFit="1" customWidth="1"/>
    <col min="10" max="10" width="5.625" style="31" bestFit="1" customWidth="1"/>
    <col min="11" max="12" width="7" style="31" bestFit="1" customWidth="1"/>
    <col min="13" max="13" width="11.25" style="33" bestFit="1" customWidth="1"/>
    <col min="14" max="15" width="9.75" style="31" bestFit="1" customWidth="1"/>
    <col min="16" max="16" width="7" style="33" bestFit="1" customWidth="1"/>
    <col min="17" max="17" width="86.25" style="31" bestFit="1" customWidth="1"/>
    <col min="18" max="18" width="11.25" style="33" customWidth="1"/>
    <col min="19" max="19" width="7" style="33" bestFit="1" customWidth="1"/>
    <col min="20" max="20" width="8.5" style="33" bestFit="1" customWidth="1"/>
    <col min="21" max="22" width="12.875" style="33" bestFit="1" customWidth="1"/>
    <col min="23" max="23" width="7.25" style="33" bestFit="1" customWidth="1"/>
    <col min="24" max="25" width="8.5" style="33" bestFit="1" customWidth="1"/>
    <col min="26" max="26" width="12.375" style="33" customWidth="1"/>
    <col min="27" max="27" width="10" style="33" customWidth="1"/>
    <col min="28" max="16384" width="9" style="31"/>
  </cols>
  <sheetData>
    <row r="1" spans="1:30" s="29" customFormat="1" x14ac:dyDescent="0.15">
      <c r="A1" s="60" t="s">
        <v>258</v>
      </c>
      <c r="B1" s="61"/>
      <c r="C1" s="62" t="s">
        <v>0</v>
      </c>
      <c r="D1" s="63"/>
      <c r="E1" s="62"/>
      <c r="F1" s="64" t="s">
        <v>1</v>
      </c>
      <c r="G1" s="64"/>
      <c r="H1" s="64"/>
      <c r="I1" s="64"/>
      <c r="J1" s="64"/>
      <c r="K1" s="64"/>
      <c r="L1" s="64"/>
      <c r="M1" s="35"/>
      <c r="N1" s="65" t="s">
        <v>2</v>
      </c>
      <c r="O1" s="65"/>
      <c r="P1" s="66" t="s">
        <v>3</v>
      </c>
      <c r="Q1" s="66"/>
      <c r="R1" s="66"/>
      <c r="S1" s="66"/>
      <c r="T1" s="66"/>
      <c r="U1" s="66"/>
      <c r="V1" s="66"/>
      <c r="W1" s="66"/>
      <c r="X1" s="59" t="s">
        <v>4</v>
      </c>
      <c r="Y1" s="59"/>
      <c r="Z1" s="59"/>
      <c r="AA1" s="59"/>
    </row>
    <row r="2" spans="1:30" s="30" customFormat="1" x14ac:dyDescent="0.15">
      <c r="A2" s="1" t="s">
        <v>190</v>
      </c>
      <c r="B2" s="3" t="s">
        <v>5</v>
      </c>
      <c r="C2" s="2" t="s">
        <v>6</v>
      </c>
      <c r="D2" s="1" t="s">
        <v>7</v>
      </c>
      <c r="E2" s="48" t="s">
        <v>8</v>
      </c>
      <c r="F2" s="2" t="s">
        <v>9</v>
      </c>
      <c r="G2" s="1" t="s">
        <v>10</v>
      </c>
      <c r="H2" s="2" t="s">
        <v>11</v>
      </c>
      <c r="I2" s="1" t="s">
        <v>12</v>
      </c>
      <c r="J2" s="1" t="s">
        <v>13</v>
      </c>
      <c r="K2" s="4" t="s">
        <v>14</v>
      </c>
      <c r="L2" s="5" t="s">
        <v>15</v>
      </c>
      <c r="M2" s="20" t="s">
        <v>98</v>
      </c>
      <c r="N2" s="2" t="s">
        <v>16</v>
      </c>
      <c r="O2" s="6" t="s">
        <v>17</v>
      </c>
      <c r="P2" s="45" t="s">
        <v>18</v>
      </c>
      <c r="Q2" s="7" t="s">
        <v>19</v>
      </c>
      <c r="R2" s="44" t="s">
        <v>20</v>
      </c>
      <c r="S2" s="39" t="s">
        <v>21</v>
      </c>
      <c r="T2" s="40" t="s">
        <v>22</v>
      </c>
      <c r="U2" s="40" t="s">
        <v>23</v>
      </c>
      <c r="V2" s="40" t="s">
        <v>24</v>
      </c>
      <c r="W2" s="39" t="s">
        <v>25</v>
      </c>
      <c r="X2" s="40" t="s">
        <v>26</v>
      </c>
      <c r="Y2" s="40" t="s">
        <v>27</v>
      </c>
      <c r="Z2" s="21" t="s">
        <v>99</v>
      </c>
      <c r="AA2" s="22" t="s">
        <v>100</v>
      </c>
      <c r="AB2" s="29"/>
      <c r="AC2" s="29"/>
      <c r="AD2" s="29"/>
    </row>
    <row r="3" spans="1:30" s="58" customFormat="1" ht="10.5" customHeight="1" x14ac:dyDescent="0.15">
      <c r="A3" s="8">
        <f>ROW(A1)</f>
        <v>1</v>
      </c>
      <c r="B3" s="8" t="s">
        <v>318</v>
      </c>
      <c r="C3" s="8" t="s">
        <v>319</v>
      </c>
      <c r="D3" s="8" t="s">
        <v>321</v>
      </c>
      <c r="E3" s="8"/>
      <c r="F3" s="8"/>
      <c r="G3" s="8"/>
      <c r="H3" s="8">
        <f t="shared" ref="H3" si="0">P3*W3</f>
        <v>400</v>
      </c>
      <c r="I3" s="8"/>
      <c r="J3" s="8"/>
      <c r="K3" s="8"/>
      <c r="L3" s="8"/>
      <c r="M3" s="23">
        <f t="shared" ref="M3:M70" si="1">K3*P3</f>
        <v>0</v>
      </c>
      <c r="N3" s="8"/>
      <c r="O3" s="8"/>
      <c r="P3" s="41">
        <f>LEN(Q3)-LEN(SUBSTITUTE(Q3,",",""))+1</f>
        <v>1</v>
      </c>
      <c r="Q3" s="8" t="s">
        <v>322</v>
      </c>
      <c r="R3" s="41">
        <v>2</v>
      </c>
      <c r="S3" s="41">
        <v>1</v>
      </c>
      <c r="T3" s="41">
        <v>0</v>
      </c>
      <c r="U3" s="8"/>
      <c r="V3" s="8"/>
      <c r="W3" s="24">
        <v>400</v>
      </c>
      <c r="X3" s="24">
        <v>1.0999999999999999E-2</v>
      </c>
      <c r="Y3" s="24">
        <v>0.04</v>
      </c>
      <c r="Z3" s="24">
        <f t="shared" ref="Z3" si="2">S3*X3*P3*R3+T3*Y3*P3*R3</f>
        <v>2.1999999999999999E-2</v>
      </c>
      <c r="AA3" s="24">
        <f t="shared" ref="AA3" si="3">S3*X3*P3*R3*W3+T3*Y3*P3*R3*W3</f>
        <v>8.7999999999999989</v>
      </c>
    </row>
    <row r="4" spans="1:30" ht="10.5" customHeight="1" x14ac:dyDescent="0.15">
      <c r="A4" s="8">
        <f t="shared" ref="A4:A67" si="4">ROW(A2)</f>
        <v>2</v>
      </c>
      <c r="B4" s="52" t="s">
        <v>28</v>
      </c>
      <c r="C4" s="51" t="s">
        <v>176</v>
      </c>
      <c r="D4" s="53" t="s">
        <v>320</v>
      </c>
      <c r="E4" s="54"/>
      <c r="F4" s="52"/>
      <c r="G4" s="52"/>
      <c r="H4" s="52">
        <f t="shared" ref="H4:H70" si="5">P4*W4</f>
        <v>400</v>
      </c>
      <c r="I4" s="52"/>
      <c r="J4" s="52"/>
      <c r="K4" s="52"/>
      <c r="L4" s="52"/>
      <c r="M4" s="55">
        <f t="shared" si="1"/>
        <v>0</v>
      </c>
      <c r="N4" s="52"/>
      <c r="O4" s="52"/>
      <c r="P4" s="56">
        <f>LEN(Q4)-LEN(SUBSTITUTE(Q4,",",""))+1</f>
        <v>1</v>
      </c>
      <c r="Q4" s="57" t="s">
        <v>130</v>
      </c>
      <c r="R4" s="56">
        <v>2</v>
      </c>
      <c r="S4" s="56">
        <v>1</v>
      </c>
      <c r="T4" s="56">
        <v>0</v>
      </c>
      <c r="U4" s="54"/>
      <c r="V4" s="54"/>
      <c r="W4" s="54">
        <v>400</v>
      </c>
      <c r="X4" s="56">
        <v>1.0999999999999999E-2</v>
      </c>
      <c r="Y4" s="56">
        <v>0.04</v>
      </c>
      <c r="Z4" s="54">
        <f t="shared" ref="Z4:Z67" si="6">S4*X4*P4*R4+T4*Y4*P4*R4</f>
        <v>2.1999999999999999E-2</v>
      </c>
      <c r="AA4" s="55">
        <f t="shared" ref="AA4:AA67" si="7">S4*X4*P4*R4*W4+T4*Y4*P4*R4*W4</f>
        <v>8.7999999999999989</v>
      </c>
    </row>
    <row r="5" spans="1:30" ht="10.5" customHeight="1" x14ac:dyDescent="0.15">
      <c r="A5" s="8">
        <f t="shared" si="4"/>
        <v>3</v>
      </c>
      <c r="B5" s="9" t="s">
        <v>28</v>
      </c>
      <c r="C5" s="8" t="s">
        <v>176</v>
      </c>
      <c r="D5" s="11" t="s">
        <v>188</v>
      </c>
      <c r="E5" s="24"/>
      <c r="F5" s="9"/>
      <c r="G5" s="9"/>
      <c r="H5" s="9">
        <f t="shared" si="5"/>
        <v>400</v>
      </c>
      <c r="I5" s="9"/>
      <c r="J5" s="9"/>
      <c r="K5" s="9"/>
      <c r="L5" s="9"/>
      <c r="M5" s="23">
        <f t="shared" si="1"/>
        <v>0</v>
      </c>
      <c r="N5" s="9"/>
      <c r="O5" s="9"/>
      <c r="P5" s="41">
        <f t="shared" ref="P5:P68" si="8">LEN(Q5)-LEN(SUBSTITUTE(Q5,",",""))+1</f>
        <v>1</v>
      </c>
      <c r="Q5" s="14" t="s">
        <v>85</v>
      </c>
      <c r="R5" s="41">
        <v>2</v>
      </c>
      <c r="S5" s="41">
        <v>1</v>
      </c>
      <c r="T5" s="41">
        <v>0</v>
      </c>
      <c r="U5" s="24"/>
      <c r="V5" s="24"/>
      <c r="W5" s="24">
        <v>400</v>
      </c>
      <c r="X5" s="41">
        <v>1.0999999999999999E-2</v>
      </c>
      <c r="Y5" s="41">
        <v>0.04</v>
      </c>
      <c r="Z5" s="24">
        <f t="shared" si="6"/>
        <v>2.1999999999999999E-2</v>
      </c>
      <c r="AA5" s="23">
        <f t="shared" si="7"/>
        <v>8.7999999999999989</v>
      </c>
    </row>
    <row r="6" spans="1:30" ht="10.5" customHeight="1" x14ac:dyDescent="0.15">
      <c r="A6" s="8">
        <f t="shared" si="4"/>
        <v>4</v>
      </c>
      <c r="B6" s="9" t="s">
        <v>28</v>
      </c>
      <c r="C6" s="8" t="s">
        <v>176</v>
      </c>
      <c r="D6" s="11" t="s">
        <v>192</v>
      </c>
      <c r="E6" s="24"/>
      <c r="F6" s="9"/>
      <c r="G6" s="9"/>
      <c r="H6" s="9">
        <f t="shared" si="5"/>
        <v>400</v>
      </c>
      <c r="I6" s="9"/>
      <c r="J6" s="9"/>
      <c r="K6" s="9"/>
      <c r="L6" s="9"/>
      <c r="M6" s="23">
        <f t="shared" si="1"/>
        <v>0</v>
      </c>
      <c r="N6" s="9"/>
      <c r="O6" s="9"/>
      <c r="P6" s="41">
        <f t="shared" si="8"/>
        <v>1</v>
      </c>
      <c r="Q6" s="14" t="s">
        <v>168</v>
      </c>
      <c r="R6" s="41">
        <v>2</v>
      </c>
      <c r="S6" s="41">
        <v>1</v>
      </c>
      <c r="T6" s="41">
        <v>0</v>
      </c>
      <c r="U6" s="24"/>
      <c r="V6" s="24"/>
      <c r="W6" s="24">
        <v>400</v>
      </c>
      <c r="X6" s="41">
        <v>1.0999999999999999E-2</v>
      </c>
      <c r="Y6" s="41">
        <v>0.04</v>
      </c>
      <c r="Z6" s="24">
        <f t="shared" si="6"/>
        <v>2.1999999999999999E-2</v>
      </c>
      <c r="AA6" s="23">
        <f t="shared" si="7"/>
        <v>8.7999999999999989</v>
      </c>
    </row>
    <row r="7" spans="1:30" ht="10.5" customHeight="1" x14ac:dyDescent="0.15">
      <c r="A7" s="8">
        <f t="shared" si="4"/>
        <v>5</v>
      </c>
      <c r="B7" s="9" t="s">
        <v>28</v>
      </c>
      <c r="C7" s="8" t="s">
        <v>176</v>
      </c>
      <c r="D7" s="11" t="s">
        <v>187</v>
      </c>
      <c r="E7" s="24"/>
      <c r="F7" s="9"/>
      <c r="G7" s="9"/>
      <c r="H7" s="9">
        <f t="shared" si="5"/>
        <v>400</v>
      </c>
      <c r="I7" s="9"/>
      <c r="J7" s="9"/>
      <c r="K7" s="9"/>
      <c r="L7" s="9"/>
      <c r="M7" s="23">
        <f t="shared" si="1"/>
        <v>0</v>
      </c>
      <c r="N7" s="9"/>
      <c r="O7" s="9"/>
      <c r="P7" s="41">
        <f t="shared" si="8"/>
        <v>1</v>
      </c>
      <c r="Q7" s="14" t="s">
        <v>310</v>
      </c>
      <c r="R7" s="41">
        <v>2</v>
      </c>
      <c r="S7" s="41">
        <v>1</v>
      </c>
      <c r="T7" s="41">
        <v>0</v>
      </c>
      <c r="U7" s="24"/>
      <c r="V7" s="24"/>
      <c r="W7" s="24">
        <v>400</v>
      </c>
      <c r="X7" s="41">
        <v>1.0999999999999999E-2</v>
      </c>
      <c r="Y7" s="41">
        <v>0.04</v>
      </c>
      <c r="Z7" s="24">
        <f t="shared" si="6"/>
        <v>2.1999999999999999E-2</v>
      </c>
      <c r="AA7" s="23">
        <f t="shared" si="7"/>
        <v>8.7999999999999989</v>
      </c>
    </row>
    <row r="8" spans="1:30" ht="10.5" customHeight="1" x14ac:dyDescent="0.15">
      <c r="A8" s="8">
        <f t="shared" si="4"/>
        <v>6</v>
      </c>
      <c r="B8" s="9" t="s">
        <v>28</v>
      </c>
      <c r="C8" s="8" t="s">
        <v>176</v>
      </c>
      <c r="D8" s="11" t="s">
        <v>193</v>
      </c>
      <c r="E8" s="24"/>
      <c r="F8" s="9"/>
      <c r="G8" s="9"/>
      <c r="H8" s="9">
        <f t="shared" si="5"/>
        <v>4400</v>
      </c>
      <c r="I8" s="9"/>
      <c r="J8" s="9"/>
      <c r="K8" s="9"/>
      <c r="L8" s="9"/>
      <c r="M8" s="23">
        <f t="shared" si="1"/>
        <v>0</v>
      </c>
      <c r="N8" s="9"/>
      <c r="O8" s="9"/>
      <c r="P8" s="41">
        <f t="shared" si="8"/>
        <v>11</v>
      </c>
      <c r="Q8" s="14" t="s">
        <v>271</v>
      </c>
      <c r="R8" s="41">
        <v>2</v>
      </c>
      <c r="S8" s="41">
        <v>1</v>
      </c>
      <c r="T8" s="41">
        <v>0</v>
      </c>
      <c r="U8" s="24"/>
      <c r="V8" s="24"/>
      <c r="W8" s="24">
        <v>400</v>
      </c>
      <c r="X8" s="41">
        <v>1.0999999999999999E-2</v>
      </c>
      <c r="Y8" s="41">
        <v>0.04</v>
      </c>
      <c r="Z8" s="24">
        <f t="shared" si="6"/>
        <v>0.24199999999999999</v>
      </c>
      <c r="AA8" s="23">
        <f t="shared" si="7"/>
        <v>96.8</v>
      </c>
    </row>
    <row r="9" spans="1:30" ht="10.5" customHeight="1" x14ac:dyDescent="0.15">
      <c r="A9" s="8">
        <f t="shared" si="4"/>
        <v>7</v>
      </c>
      <c r="B9" s="9" t="s">
        <v>28</v>
      </c>
      <c r="C9" s="8" t="s">
        <v>176</v>
      </c>
      <c r="D9" s="11" t="s">
        <v>194</v>
      </c>
      <c r="E9" s="24"/>
      <c r="F9" s="9"/>
      <c r="G9" s="9"/>
      <c r="H9" s="9">
        <f t="shared" si="5"/>
        <v>1200</v>
      </c>
      <c r="I9" s="9"/>
      <c r="J9" s="9"/>
      <c r="K9" s="9"/>
      <c r="L9" s="9"/>
      <c r="M9" s="23">
        <f t="shared" si="1"/>
        <v>0</v>
      </c>
      <c r="N9" s="9"/>
      <c r="O9" s="9"/>
      <c r="P9" s="41">
        <f t="shared" si="8"/>
        <v>3</v>
      </c>
      <c r="Q9" s="14" t="s">
        <v>272</v>
      </c>
      <c r="R9" s="41">
        <v>2</v>
      </c>
      <c r="S9" s="41">
        <v>1</v>
      </c>
      <c r="T9" s="41">
        <v>0</v>
      </c>
      <c r="U9" s="24"/>
      <c r="V9" s="24"/>
      <c r="W9" s="24">
        <v>400</v>
      </c>
      <c r="X9" s="41">
        <v>1.0999999999999999E-2</v>
      </c>
      <c r="Y9" s="41">
        <v>0.04</v>
      </c>
      <c r="Z9" s="24">
        <f t="shared" si="6"/>
        <v>6.6000000000000003E-2</v>
      </c>
      <c r="AA9" s="23">
        <f t="shared" si="7"/>
        <v>26.400000000000002</v>
      </c>
    </row>
    <row r="10" spans="1:30" ht="10.5" customHeight="1" x14ac:dyDescent="0.15">
      <c r="A10" s="8">
        <f t="shared" si="4"/>
        <v>8</v>
      </c>
      <c r="B10" s="9" t="s">
        <v>28</v>
      </c>
      <c r="C10" s="8" t="s">
        <v>176</v>
      </c>
      <c r="D10" s="11" t="s">
        <v>183</v>
      </c>
      <c r="E10" s="24"/>
      <c r="F10" s="9"/>
      <c r="G10" s="9"/>
      <c r="H10" s="9">
        <f t="shared" si="5"/>
        <v>1200</v>
      </c>
      <c r="I10" s="9"/>
      <c r="J10" s="9"/>
      <c r="K10" s="9"/>
      <c r="L10" s="9"/>
      <c r="M10" s="23">
        <f t="shared" si="1"/>
        <v>0</v>
      </c>
      <c r="N10" s="9"/>
      <c r="O10" s="9"/>
      <c r="P10" s="41">
        <f t="shared" si="8"/>
        <v>3</v>
      </c>
      <c r="Q10" s="14" t="s">
        <v>273</v>
      </c>
      <c r="R10" s="41">
        <v>2</v>
      </c>
      <c r="S10" s="41">
        <v>1</v>
      </c>
      <c r="T10" s="41">
        <v>0</v>
      </c>
      <c r="U10" s="24"/>
      <c r="V10" s="24"/>
      <c r="W10" s="24">
        <v>400</v>
      </c>
      <c r="X10" s="41">
        <v>1.0999999999999999E-2</v>
      </c>
      <c r="Y10" s="41">
        <v>0.04</v>
      </c>
      <c r="Z10" s="24">
        <f t="shared" si="6"/>
        <v>6.6000000000000003E-2</v>
      </c>
      <c r="AA10" s="23">
        <f t="shared" si="7"/>
        <v>26.400000000000002</v>
      </c>
    </row>
    <row r="11" spans="1:30" ht="10.5" customHeight="1" x14ac:dyDescent="0.15">
      <c r="A11" s="8">
        <f t="shared" si="4"/>
        <v>9</v>
      </c>
      <c r="B11" s="9" t="s">
        <v>28</v>
      </c>
      <c r="C11" s="8" t="s">
        <v>176</v>
      </c>
      <c r="D11" s="11" t="s">
        <v>184</v>
      </c>
      <c r="E11" s="24"/>
      <c r="F11" s="9"/>
      <c r="G11" s="9"/>
      <c r="H11" s="9">
        <f t="shared" si="5"/>
        <v>8800</v>
      </c>
      <c r="I11" s="9"/>
      <c r="J11" s="9"/>
      <c r="K11" s="9"/>
      <c r="L11" s="9"/>
      <c r="M11" s="23">
        <f t="shared" si="1"/>
        <v>0</v>
      </c>
      <c r="N11" s="9"/>
      <c r="O11" s="9"/>
      <c r="P11" s="41">
        <f t="shared" si="8"/>
        <v>22</v>
      </c>
      <c r="Q11" s="14" t="s">
        <v>311</v>
      </c>
      <c r="R11" s="41">
        <v>2</v>
      </c>
      <c r="S11" s="41">
        <v>1</v>
      </c>
      <c r="T11" s="41">
        <v>0</v>
      </c>
      <c r="U11" s="24"/>
      <c r="V11" s="24"/>
      <c r="W11" s="24">
        <v>400</v>
      </c>
      <c r="X11" s="41">
        <v>1.0999999999999999E-2</v>
      </c>
      <c r="Y11" s="41">
        <v>0.04</v>
      </c>
      <c r="Z11" s="24">
        <f t="shared" si="6"/>
        <v>0.48399999999999999</v>
      </c>
      <c r="AA11" s="23">
        <f t="shared" si="7"/>
        <v>193.6</v>
      </c>
    </row>
    <row r="12" spans="1:30" ht="10.5" customHeight="1" x14ac:dyDescent="0.15">
      <c r="A12" s="8">
        <f t="shared" si="4"/>
        <v>10</v>
      </c>
      <c r="B12" s="9" t="s">
        <v>28</v>
      </c>
      <c r="C12" s="8" t="s">
        <v>176</v>
      </c>
      <c r="D12" s="11" t="s">
        <v>195</v>
      </c>
      <c r="E12" s="24"/>
      <c r="F12" s="9"/>
      <c r="G12" s="9"/>
      <c r="H12" s="9">
        <f t="shared" si="5"/>
        <v>800</v>
      </c>
      <c r="I12" s="9"/>
      <c r="J12" s="9"/>
      <c r="K12" s="9"/>
      <c r="L12" s="9"/>
      <c r="M12" s="23">
        <f t="shared" si="1"/>
        <v>0</v>
      </c>
      <c r="N12" s="9"/>
      <c r="O12" s="9"/>
      <c r="P12" s="41">
        <f t="shared" si="8"/>
        <v>2</v>
      </c>
      <c r="Q12" s="14" t="s">
        <v>274</v>
      </c>
      <c r="R12" s="41">
        <v>2</v>
      </c>
      <c r="S12" s="41">
        <v>1</v>
      </c>
      <c r="T12" s="41">
        <v>0</v>
      </c>
      <c r="U12" s="24"/>
      <c r="V12" s="24"/>
      <c r="W12" s="24">
        <v>400</v>
      </c>
      <c r="X12" s="41">
        <v>1.0999999999999999E-2</v>
      </c>
      <c r="Y12" s="41">
        <v>0.04</v>
      </c>
      <c r="Z12" s="24">
        <f t="shared" si="6"/>
        <v>4.3999999999999997E-2</v>
      </c>
      <c r="AA12" s="23">
        <f t="shared" si="7"/>
        <v>17.599999999999998</v>
      </c>
    </row>
    <row r="13" spans="1:30" ht="10.5" customHeight="1" x14ac:dyDescent="0.15">
      <c r="A13" s="8">
        <f t="shared" si="4"/>
        <v>11</v>
      </c>
      <c r="B13" s="9" t="s">
        <v>28</v>
      </c>
      <c r="C13" s="8" t="s">
        <v>176</v>
      </c>
      <c r="D13" s="11" t="s">
        <v>196</v>
      </c>
      <c r="E13" s="24"/>
      <c r="F13" s="9"/>
      <c r="G13" s="9"/>
      <c r="H13" s="9">
        <f t="shared" si="5"/>
        <v>3600</v>
      </c>
      <c r="I13" s="9"/>
      <c r="J13" s="9"/>
      <c r="K13" s="9"/>
      <c r="L13" s="9"/>
      <c r="M13" s="23">
        <f t="shared" si="1"/>
        <v>0</v>
      </c>
      <c r="N13" s="9"/>
      <c r="O13" s="9"/>
      <c r="P13" s="41">
        <f t="shared" si="8"/>
        <v>9</v>
      </c>
      <c r="Q13" s="14" t="s">
        <v>275</v>
      </c>
      <c r="R13" s="41">
        <v>2</v>
      </c>
      <c r="S13" s="41">
        <v>1</v>
      </c>
      <c r="T13" s="41">
        <v>0</v>
      </c>
      <c r="U13" s="24"/>
      <c r="V13" s="24"/>
      <c r="W13" s="24">
        <v>400</v>
      </c>
      <c r="X13" s="41">
        <v>1.0999999999999999E-2</v>
      </c>
      <c r="Y13" s="41">
        <v>0.04</v>
      </c>
      <c r="Z13" s="24">
        <f t="shared" si="6"/>
        <v>0.19799999999999998</v>
      </c>
      <c r="AA13" s="23">
        <f t="shared" si="7"/>
        <v>79.199999999999989</v>
      </c>
    </row>
    <row r="14" spans="1:30" ht="10.5" customHeight="1" x14ac:dyDescent="0.15">
      <c r="A14" s="8">
        <f t="shared" si="4"/>
        <v>12</v>
      </c>
      <c r="B14" s="9" t="s">
        <v>28</v>
      </c>
      <c r="C14" s="8" t="s">
        <v>176</v>
      </c>
      <c r="D14" s="11" t="s">
        <v>197</v>
      </c>
      <c r="E14" s="24"/>
      <c r="F14" s="9"/>
      <c r="G14" s="9"/>
      <c r="H14" s="9">
        <f t="shared" si="5"/>
        <v>2400</v>
      </c>
      <c r="I14" s="9"/>
      <c r="J14" s="9"/>
      <c r="K14" s="9"/>
      <c r="L14" s="9"/>
      <c r="M14" s="23">
        <f t="shared" si="1"/>
        <v>0</v>
      </c>
      <c r="N14" s="9"/>
      <c r="O14" s="9"/>
      <c r="P14" s="41">
        <f t="shared" si="8"/>
        <v>6</v>
      </c>
      <c r="Q14" s="14" t="s">
        <v>276</v>
      </c>
      <c r="R14" s="41">
        <v>2</v>
      </c>
      <c r="S14" s="41">
        <v>1</v>
      </c>
      <c r="T14" s="41">
        <v>0</v>
      </c>
      <c r="U14" s="24"/>
      <c r="V14" s="24"/>
      <c r="W14" s="24">
        <v>400</v>
      </c>
      <c r="X14" s="41">
        <v>1.0999999999999999E-2</v>
      </c>
      <c r="Y14" s="41">
        <v>0.04</v>
      </c>
      <c r="Z14" s="24">
        <f t="shared" si="6"/>
        <v>0.13200000000000001</v>
      </c>
      <c r="AA14" s="23">
        <f t="shared" si="7"/>
        <v>52.800000000000004</v>
      </c>
    </row>
    <row r="15" spans="1:30" ht="10.5" customHeight="1" x14ac:dyDescent="0.15">
      <c r="A15" s="8">
        <f t="shared" si="4"/>
        <v>13</v>
      </c>
      <c r="B15" s="9" t="s">
        <v>28</v>
      </c>
      <c r="C15" s="8" t="s">
        <v>176</v>
      </c>
      <c r="D15" s="11" t="s">
        <v>198</v>
      </c>
      <c r="E15" s="24"/>
      <c r="F15" s="9"/>
      <c r="G15" s="9"/>
      <c r="H15" s="9">
        <f t="shared" si="5"/>
        <v>400</v>
      </c>
      <c r="I15" s="9"/>
      <c r="J15" s="9"/>
      <c r="K15" s="9"/>
      <c r="L15" s="9"/>
      <c r="M15" s="23">
        <f t="shared" si="1"/>
        <v>0</v>
      </c>
      <c r="N15" s="9"/>
      <c r="O15" s="9"/>
      <c r="P15" s="41">
        <f t="shared" si="8"/>
        <v>1</v>
      </c>
      <c r="Q15" s="14" t="s">
        <v>131</v>
      </c>
      <c r="R15" s="41">
        <v>2</v>
      </c>
      <c r="S15" s="41">
        <v>1</v>
      </c>
      <c r="T15" s="41">
        <v>0</v>
      </c>
      <c r="U15" s="24"/>
      <c r="V15" s="24"/>
      <c r="W15" s="24">
        <v>400</v>
      </c>
      <c r="X15" s="41">
        <v>1.0999999999999999E-2</v>
      </c>
      <c r="Y15" s="41">
        <v>0.04</v>
      </c>
      <c r="Z15" s="24">
        <f t="shared" si="6"/>
        <v>2.1999999999999999E-2</v>
      </c>
      <c r="AA15" s="23">
        <f t="shared" si="7"/>
        <v>8.7999999999999989</v>
      </c>
    </row>
    <row r="16" spans="1:30" ht="10.5" customHeight="1" x14ac:dyDescent="0.15">
      <c r="A16" s="8">
        <f t="shared" si="4"/>
        <v>14</v>
      </c>
      <c r="B16" s="9" t="s">
        <v>28</v>
      </c>
      <c r="C16" s="8" t="s">
        <v>176</v>
      </c>
      <c r="D16" s="10" t="s">
        <v>181</v>
      </c>
      <c r="E16" s="49">
        <v>0.01</v>
      </c>
      <c r="F16" s="9"/>
      <c r="G16" s="9"/>
      <c r="H16" s="9">
        <f t="shared" si="5"/>
        <v>400</v>
      </c>
      <c r="I16" s="9"/>
      <c r="J16" s="9"/>
      <c r="K16" s="9"/>
      <c r="L16" s="9"/>
      <c r="M16" s="23">
        <f t="shared" si="1"/>
        <v>0</v>
      </c>
      <c r="N16" s="13" t="s">
        <v>82</v>
      </c>
      <c r="O16" s="13" t="s">
        <v>83</v>
      </c>
      <c r="P16" s="41">
        <f t="shared" si="8"/>
        <v>1</v>
      </c>
      <c r="Q16" s="14" t="s">
        <v>146</v>
      </c>
      <c r="R16" s="41">
        <v>2</v>
      </c>
      <c r="S16" s="41">
        <v>1</v>
      </c>
      <c r="T16" s="41">
        <v>0</v>
      </c>
      <c r="U16" s="24"/>
      <c r="V16" s="24"/>
      <c r="W16" s="24">
        <v>400</v>
      </c>
      <c r="X16" s="41">
        <v>1.0999999999999999E-2</v>
      </c>
      <c r="Y16" s="41">
        <v>0.04</v>
      </c>
      <c r="Z16" s="24">
        <f t="shared" si="6"/>
        <v>2.1999999999999999E-2</v>
      </c>
      <c r="AA16" s="23">
        <f t="shared" si="7"/>
        <v>8.7999999999999989</v>
      </c>
    </row>
    <row r="17" spans="1:27" ht="10.5" customHeight="1" x14ac:dyDescent="0.15">
      <c r="A17" s="8">
        <f t="shared" si="4"/>
        <v>15</v>
      </c>
      <c r="B17" s="9" t="s">
        <v>28</v>
      </c>
      <c r="C17" s="8" t="s">
        <v>176</v>
      </c>
      <c r="D17" s="10" t="s">
        <v>199</v>
      </c>
      <c r="E17" s="49">
        <v>0.01</v>
      </c>
      <c r="F17" s="9"/>
      <c r="G17" s="9"/>
      <c r="H17" s="9">
        <f t="shared" si="5"/>
        <v>800</v>
      </c>
      <c r="I17" s="9"/>
      <c r="J17" s="9"/>
      <c r="K17" s="9"/>
      <c r="L17" s="9"/>
      <c r="M17" s="23">
        <f t="shared" si="1"/>
        <v>0</v>
      </c>
      <c r="N17" s="13" t="s">
        <v>82</v>
      </c>
      <c r="O17" s="13" t="s">
        <v>83</v>
      </c>
      <c r="P17" s="41">
        <f t="shared" si="8"/>
        <v>2</v>
      </c>
      <c r="Q17" s="14" t="s">
        <v>277</v>
      </c>
      <c r="R17" s="41">
        <v>2</v>
      </c>
      <c r="S17" s="41">
        <v>1</v>
      </c>
      <c r="T17" s="41">
        <v>0</v>
      </c>
      <c r="U17" s="24"/>
      <c r="V17" s="24"/>
      <c r="W17" s="24">
        <v>400</v>
      </c>
      <c r="X17" s="41">
        <v>1.0999999999999999E-2</v>
      </c>
      <c r="Y17" s="41">
        <v>0.04</v>
      </c>
      <c r="Z17" s="24">
        <f t="shared" si="6"/>
        <v>4.3999999999999997E-2</v>
      </c>
      <c r="AA17" s="23">
        <f t="shared" si="7"/>
        <v>17.599999999999998</v>
      </c>
    </row>
    <row r="18" spans="1:27" ht="10.5" customHeight="1" x14ac:dyDescent="0.15">
      <c r="A18" s="8">
        <f t="shared" si="4"/>
        <v>16</v>
      </c>
      <c r="B18" s="9" t="s">
        <v>28</v>
      </c>
      <c r="C18" s="8" t="s">
        <v>176</v>
      </c>
      <c r="D18" s="10" t="s">
        <v>264</v>
      </c>
      <c r="E18" s="49">
        <v>0.01</v>
      </c>
      <c r="F18" s="9"/>
      <c r="G18" s="9"/>
      <c r="H18" s="9">
        <f t="shared" si="5"/>
        <v>8000</v>
      </c>
      <c r="I18" s="9"/>
      <c r="J18" s="9"/>
      <c r="K18" s="9"/>
      <c r="L18" s="9"/>
      <c r="M18" s="23">
        <f t="shared" ref="M18" si="9">K18*P18</f>
        <v>0</v>
      </c>
      <c r="N18" s="13" t="s">
        <v>82</v>
      </c>
      <c r="O18" s="13" t="s">
        <v>83</v>
      </c>
      <c r="P18" s="41">
        <f t="shared" si="8"/>
        <v>20</v>
      </c>
      <c r="Q18" s="14" t="s">
        <v>312</v>
      </c>
      <c r="R18" s="41">
        <v>2</v>
      </c>
      <c r="S18" s="41">
        <v>1</v>
      </c>
      <c r="T18" s="41">
        <v>0</v>
      </c>
      <c r="U18" s="24"/>
      <c r="V18" s="24"/>
      <c r="W18" s="24">
        <v>400</v>
      </c>
      <c r="X18" s="41">
        <v>1.0999999999999999E-2</v>
      </c>
      <c r="Y18" s="41">
        <v>0.04</v>
      </c>
      <c r="Z18" s="24">
        <f t="shared" si="6"/>
        <v>0.43999999999999995</v>
      </c>
      <c r="AA18" s="23">
        <f t="shared" si="7"/>
        <v>175.99999999999997</v>
      </c>
    </row>
    <row r="19" spans="1:27" ht="10.5" customHeight="1" x14ac:dyDescent="0.15">
      <c r="A19" s="8">
        <f t="shared" si="4"/>
        <v>17</v>
      </c>
      <c r="B19" s="9" t="s">
        <v>28</v>
      </c>
      <c r="C19" s="8" t="s">
        <v>176</v>
      </c>
      <c r="D19" s="10" t="s">
        <v>200</v>
      </c>
      <c r="E19" s="49">
        <v>0.01</v>
      </c>
      <c r="F19" s="9"/>
      <c r="G19" s="9"/>
      <c r="H19" s="9">
        <f t="shared" si="5"/>
        <v>400</v>
      </c>
      <c r="I19" s="9"/>
      <c r="J19" s="9"/>
      <c r="K19" s="9"/>
      <c r="L19" s="9"/>
      <c r="M19" s="23">
        <f t="shared" si="1"/>
        <v>0</v>
      </c>
      <c r="N19" s="13" t="s">
        <v>82</v>
      </c>
      <c r="O19" s="13" t="s">
        <v>83</v>
      </c>
      <c r="P19" s="41">
        <f t="shared" si="8"/>
        <v>1</v>
      </c>
      <c r="Q19" s="14" t="s">
        <v>265</v>
      </c>
      <c r="R19" s="41">
        <v>2</v>
      </c>
      <c r="S19" s="41">
        <v>1</v>
      </c>
      <c r="T19" s="41">
        <v>0</v>
      </c>
      <c r="U19" s="24"/>
      <c r="V19" s="24"/>
      <c r="W19" s="24">
        <v>400</v>
      </c>
      <c r="X19" s="41">
        <v>1.0999999999999999E-2</v>
      </c>
      <c r="Y19" s="41">
        <v>0.04</v>
      </c>
      <c r="Z19" s="24">
        <f t="shared" si="6"/>
        <v>2.1999999999999999E-2</v>
      </c>
      <c r="AA19" s="23">
        <f t="shared" si="7"/>
        <v>8.7999999999999989</v>
      </c>
    </row>
    <row r="20" spans="1:27" ht="10.5" customHeight="1" x14ac:dyDescent="0.15">
      <c r="A20" s="8">
        <f t="shared" si="4"/>
        <v>18</v>
      </c>
      <c r="B20" s="9" t="s">
        <v>28</v>
      </c>
      <c r="C20" s="8" t="s">
        <v>176</v>
      </c>
      <c r="D20" s="10" t="s">
        <v>185</v>
      </c>
      <c r="E20" s="49">
        <v>0.01</v>
      </c>
      <c r="F20" s="9"/>
      <c r="G20" s="9"/>
      <c r="H20" s="9">
        <f t="shared" si="5"/>
        <v>400</v>
      </c>
      <c r="I20" s="9"/>
      <c r="J20" s="9"/>
      <c r="K20" s="9"/>
      <c r="L20" s="9"/>
      <c r="M20" s="23">
        <f>K20*P20</f>
        <v>0</v>
      </c>
      <c r="N20" s="9"/>
      <c r="O20" s="9"/>
      <c r="P20" s="41">
        <f t="shared" si="8"/>
        <v>1</v>
      </c>
      <c r="Q20" s="14" t="s">
        <v>86</v>
      </c>
      <c r="R20" s="41">
        <v>2</v>
      </c>
      <c r="S20" s="41">
        <v>1</v>
      </c>
      <c r="T20" s="41">
        <v>0</v>
      </c>
      <c r="U20" s="24"/>
      <c r="V20" s="24"/>
      <c r="W20" s="24">
        <v>400</v>
      </c>
      <c r="X20" s="41">
        <v>1.0999999999999999E-2</v>
      </c>
      <c r="Y20" s="41">
        <v>0.04</v>
      </c>
      <c r="Z20" s="24">
        <f t="shared" si="6"/>
        <v>2.1999999999999999E-2</v>
      </c>
      <c r="AA20" s="23">
        <f t="shared" si="7"/>
        <v>8.7999999999999989</v>
      </c>
    </row>
    <row r="21" spans="1:27" ht="10.5" customHeight="1" x14ac:dyDescent="0.15">
      <c r="A21" s="8">
        <f t="shared" si="4"/>
        <v>19</v>
      </c>
      <c r="B21" s="9" t="s">
        <v>28</v>
      </c>
      <c r="C21" s="8" t="s">
        <v>176</v>
      </c>
      <c r="D21" s="10" t="s">
        <v>201</v>
      </c>
      <c r="E21" s="49">
        <v>0.01</v>
      </c>
      <c r="F21" s="9"/>
      <c r="G21" s="9"/>
      <c r="H21" s="9">
        <f t="shared" si="5"/>
        <v>800</v>
      </c>
      <c r="I21" s="9"/>
      <c r="J21" s="9"/>
      <c r="K21" s="9"/>
      <c r="L21" s="9"/>
      <c r="M21" s="23">
        <f>K21*P21</f>
        <v>0</v>
      </c>
      <c r="N21" s="9"/>
      <c r="O21" s="9"/>
      <c r="P21" s="41">
        <f t="shared" si="8"/>
        <v>2</v>
      </c>
      <c r="Q21" s="14" t="s">
        <v>278</v>
      </c>
      <c r="R21" s="41">
        <v>2</v>
      </c>
      <c r="S21" s="41">
        <v>1</v>
      </c>
      <c r="T21" s="41">
        <v>0</v>
      </c>
      <c r="U21" s="24"/>
      <c r="V21" s="24"/>
      <c r="W21" s="24">
        <v>400</v>
      </c>
      <c r="X21" s="41">
        <v>1.0999999999999999E-2</v>
      </c>
      <c r="Y21" s="41">
        <v>0.04</v>
      </c>
      <c r="Z21" s="24">
        <f t="shared" si="6"/>
        <v>4.3999999999999997E-2</v>
      </c>
      <c r="AA21" s="23">
        <f t="shared" si="7"/>
        <v>17.599999999999998</v>
      </c>
    </row>
    <row r="22" spans="1:27" ht="10.5" customHeight="1" x14ac:dyDescent="0.15">
      <c r="A22" s="8">
        <f t="shared" si="4"/>
        <v>20</v>
      </c>
      <c r="B22" s="9" t="s">
        <v>28</v>
      </c>
      <c r="C22" s="8" t="s">
        <v>176</v>
      </c>
      <c r="D22" s="10" t="s">
        <v>202</v>
      </c>
      <c r="E22" s="49">
        <v>0.01</v>
      </c>
      <c r="F22" s="9"/>
      <c r="G22" s="9"/>
      <c r="H22" s="9">
        <f t="shared" si="5"/>
        <v>400</v>
      </c>
      <c r="I22" s="9"/>
      <c r="J22" s="9"/>
      <c r="K22" s="9"/>
      <c r="L22" s="9"/>
      <c r="M22" s="23">
        <f>K22*P22</f>
        <v>0</v>
      </c>
      <c r="N22" s="13" t="s">
        <v>82</v>
      </c>
      <c r="O22" s="13" t="s">
        <v>83</v>
      </c>
      <c r="P22" s="41">
        <f t="shared" si="8"/>
        <v>1</v>
      </c>
      <c r="Q22" s="14" t="s">
        <v>175</v>
      </c>
      <c r="R22" s="41">
        <v>2</v>
      </c>
      <c r="S22" s="41">
        <v>1</v>
      </c>
      <c r="T22" s="41">
        <v>0</v>
      </c>
      <c r="U22" s="24"/>
      <c r="V22" s="24"/>
      <c r="W22" s="24">
        <v>400</v>
      </c>
      <c r="X22" s="41">
        <v>1.0999999999999999E-2</v>
      </c>
      <c r="Y22" s="41">
        <v>0.04</v>
      </c>
      <c r="Z22" s="24">
        <f t="shared" si="6"/>
        <v>2.1999999999999999E-2</v>
      </c>
      <c r="AA22" s="23">
        <f t="shared" si="7"/>
        <v>8.7999999999999989</v>
      </c>
    </row>
    <row r="23" spans="1:27" ht="10.5" customHeight="1" x14ac:dyDescent="0.15">
      <c r="A23" s="8">
        <f t="shared" si="4"/>
        <v>21</v>
      </c>
      <c r="B23" s="9" t="s">
        <v>28</v>
      </c>
      <c r="C23" s="8" t="s">
        <v>176</v>
      </c>
      <c r="D23" s="10" t="s">
        <v>186</v>
      </c>
      <c r="E23" s="49">
        <v>0.01</v>
      </c>
      <c r="F23" s="9"/>
      <c r="G23" s="9"/>
      <c r="H23" s="9">
        <f t="shared" si="5"/>
        <v>1200</v>
      </c>
      <c r="I23" s="9"/>
      <c r="J23" s="9"/>
      <c r="K23" s="9"/>
      <c r="L23" s="9"/>
      <c r="M23" s="23">
        <f t="shared" ref="M23:M24" si="10">K23*P23</f>
        <v>0</v>
      </c>
      <c r="N23" s="13" t="s">
        <v>82</v>
      </c>
      <c r="O23" s="13" t="s">
        <v>83</v>
      </c>
      <c r="P23" s="41">
        <f t="shared" si="8"/>
        <v>3</v>
      </c>
      <c r="Q23" s="14" t="s">
        <v>279</v>
      </c>
      <c r="R23" s="41">
        <v>2</v>
      </c>
      <c r="S23" s="41">
        <v>1</v>
      </c>
      <c r="T23" s="41">
        <v>0</v>
      </c>
      <c r="U23" s="24"/>
      <c r="V23" s="24"/>
      <c r="W23" s="24">
        <v>400</v>
      </c>
      <c r="X23" s="41">
        <v>1.0999999999999999E-2</v>
      </c>
      <c r="Y23" s="41">
        <v>0.04</v>
      </c>
      <c r="Z23" s="24">
        <f t="shared" si="6"/>
        <v>6.6000000000000003E-2</v>
      </c>
      <c r="AA23" s="23">
        <f t="shared" si="7"/>
        <v>26.400000000000002</v>
      </c>
    </row>
    <row r="24" spans="1:27" ht="10.5" customHeight="1" x14ac:dyDescent="0.15">
      <c r="A24" s="8">
        <f t="shared" si="4"/>
        <v>22</v>
      </c>
      <c r="B24" s="9" t="s">
        <v>28</v>
      </c>
      <c r="C24" s="8" t="s">
        <v>176</v>
      </c>
      <c r="D24" s="10" t="s">
        <v>266</v>
      </c>
      <c r="E24" s="49">
        <v>0.01</v>
      </c>
      <c r="F24" s="9"/>
      <c r="G24" s="9"/>
      <c r="H24" s="9">
        <f t="shared" si="5"/>
        <v>3600</v>
      </c>
      <c r="I24" s="9"/>
      <c r="J24" s="9"/>
      <c r="K24" s="9"/>
      <c r="L24" s="9"/>
      <c r="M24" s="23">
        <f t="shared" si="10"/>
        <v>0</v>
      </c>
      <c r="N24" s="13" t="s">
        <v>82</v>
      </c>
      <c r="O24" s="13" t="s">
        <v>83</v>
      </c>
      <c r="P24" s="41">
        <f t="shared" si="8"/>
        <v>9</v>
      </c>
      <c r="Q24" s="14" t="s">
        <v>280</v>
      </c>
      <c r="R24" s="41">
        <v>2</v>
      </c>
      <c r="S24" s="41">
        <v>1</v>
      </c>
      <c r="T24" s="41">
        <v>0</v>
      </c>
      <c r="U24" s="24"/>
      <c r="V24" s="24"/>
      <c r="W24" s="24">
        <v>400</v>
      </c>
      <c r="X24" s="41">
        <v>1.0999999999999999E-2</v>
      </c>
      <c r="Y24" s="41">
        <v>0.04</v>
      </c>
      <c r="Z24" s="24">
        <f t="shared" si="6"/>
        <v>0.19799999999999998</v>
      </c>
      <c r="AA24" s="23">
        <f t="shared" si="7"/>
        <v>79.199999999999989</v>
      </c>
    </row>
    <row r="25" spans="1:27" ht="10.5" customHeight="1" x14ac:dyDescent="0.15">
      <c r="A25" s="8">
        <f t="shared" si="4"/>
        <v>23</v>
      </c>
      <c r="B25" s="9" t="s">
        <v>28</v>
      </c>
      <c r="C25" s="8" t="s">
        <v>176</v>
      </c>
      <c r="D25" s="10" t="s">
        <v>203</v>
      </c>
      <c r="E25" s="49">
        <v>0.01</v>
      </c>
      <c r="F25" s="9"/>
      <c r="G25" s="9"/>
      <c r="H25" s="9">
        <f t="shared" si="5"/>
        <v>400</v>
      </c>
      <c r="I25" s="9"/>
      <c r="J25" s="9"/>
      <c r="K25" s="9"/>
      <c r="L25" s="9"/>
      <c r="M25" s="23">
        <f>K25*P25</f>
        <v>0</v>
      </c>
      <c r="N25" s="9"/>
      <c r="O25" s="9"/>
      <c r="P25" s="41">
        <f t="shared" si="8"/>
        <v>1</v>
      </c>
      <c r="Q25" s="14" t="s">
        <v>174</v>
      </c>
      <c r="R25" s="41">
        <v>2</v>
      </c>
      <c r="S25" s="41">
        <v>1</v>
      </c>
      <c r="T25" s="41">
        <v>0</v>
      </c>
      <c r="U25" s="24"/>
      <c r="V25" s="24"/>
      <c r="W25" s="24">
        <v>400</v>
      </c>
      <c r="X25" s="41">
        <v>1.0999999999999999E-2</v>
      </c>
      <c r="Y25" s="41">
        <v>0.04</v>
      </c>
      <c r="Z25" s="24">
        <f t="shared" si="6"/>
        <v>2.1999999999999999E-2</v>
      </c>
      <c r="AA25" s="23">
        <f t="shared" si="7"/>
        <v>8.7999999999999989</v>
      </c>
    </row>
    <row r="26" spans="1:27" ht="10.5" customHeight="1" x14ac:dyDescent="0.15">
      <c r="A26" s="8">
        <f t="shared" si="4"/>
        <v>24</v>
      </c>
      <c r="B26" s="9" t="s">
        <v>28</v>
      </c>
      <c r="C26" s="8" t="s">
        <v>176</v>
      </c>
      <c r="D26" s="13" t="s">
        <v>204</v>
      </c>
      <c r="E26" s="49">
        <v>0.01</v>
      </c>
      <c r="F26" s="9"/>
      <c r="G26" s="9"/>
      <c r="H26" s="9">
        <f t="shared" si="5"/>
        <v>400</v>
      </c>
      <c r="I26" s="9"/>
      <c r="J26" s="9"/>
      <c r="K26" s="9"/>
      <c r="L26" s="9"/>
      <c r="M26" s="23">
        <f t="shared" ref="M26" si="11">K26*P26</f>
        <v>0</v>
      </c>
      <c r="N26" s="9"/>
      <c r="O26" s="9"/>
      <c r="P26" s="41">
        <f t="shared" si="8"/>
        <v>1</v>
      </c>
      <c r="Q26" s="14" t="s">
        <v>161</v>
      </c>
      <c r="R26" s="41">
        <v>2</v>
      </c>
      <c r="S26" s="41">
        <v>1</v>
      </c>
      <c r="T26" s="41">
        <v>0</v>
      </c>
      <c r="U26" s="24"/>
      <c r="V26" s="24"/>
      <c r="W26" s="24">
        <v>400</v>
      </c>
      <c r="X26" s="41">
        <v>1.0999999999999999E-2</v>
      </c>
      <c r="Y26" s="41">
        <v>0.04</v>
      </c>
      <c r="Z26" s="24">
        <f t="shared" si="6"/>
        <v>2.1999999999999999E-2</v>
      </c>
      <c r="AA26" s="23">
        <f t="shared" si="7"/>
        <v>8.7999999999999989</v>
      </c>
    </row>
    <row r="27" spans="1:27" ht="10.5" customHeight="1" x14ac:dyDescent="0.15">
      <c r="A27" s="8">
        <f t="shared" si="4"/>
        <v>25</v>
      </c>
      <c r="B27" s="9" t="s">
        <v>29</v>
      </c>
      <c r="C27" s="8" t="s">
        <v>176</v>
      </c>
      <c r="D27" s="10" t="s">
        <v>205</v>
      </c>
      <c r="E27" s="18" t="s">
        <v>79</v>
      </c>
      <c r="F27" s="9"/>
      <c r="G27" s="9"/>
      <c r="H27" s="9">
        <f t="shared" si="5"/>
        <v>2400</v>
      </c>
      <c r="I27" s="9"/>
      <c r="J27" s="9"/>
      <c r="K27" s="9"/>
      <c r="L27" s="9"/>
      <c r="M27" s="23">
        <f t="shared" si="1"/>
        <v>0</v>
      </c>
      <c r="N27" s="13" t="s">
        <v>82</v>
      </c>
      <c r="O27" s="13" t="s">
        <v>84</v>
      </c>
      <c r="P27" s="41">
        <f t="shared" si="8"/>
        <v>6</v>
      </c>
      <c r="Q27" s="14" t="s">
        <v>281</v>
      </c>
      <c r="R27" s="41">
        <v>2</v>
      </c>
      <c r="S27" s="41">
        <v>1</v>
      </c>
      <c r="T27" s="41">
        <v>0</v>
      </c>
      <c r="U27" s="24"/>
      <c r="V27" s="24"/>
      <c r="W27" s="24">
        <v>400</v>
      </c>
      <c r="X27" s="41">
        <v>1.0999999999999999E-2</v>
      </c>
      <c r="Y27" s="41">
        <v>0.04</v>
      </c>
      <c r="Z27" s="24">
        <f t="shared" si="6"/>
        <v>0.13200000000000001</v>
      </c>
      <c r="AA27" s="23">
        <f t="shared" si="7"/>
        <v>52.800000000000004</v>
      </c>
    </row>
    <row r="28" spans="1:27" ht="10.5" customHeight="1" x14ac:dyDescent="0.15">
      <c r="A28" s="8">
        <f t="shared" si="4"/>
        <v>26</v>
      </c>
      <c r="B28" s="9" t="s">
        <v>29</v>
      </c>
      <c r="C28" s="8" t="s">
        <v>176</v>
      </c>
      <c r="D28" s="10" t="s">
        <v>206</v>
      </c>
      <c r="E28" s="18" t="s">
        <v>79</v>
      </c>
      <c r="F28" s="9"/>
      <c r="G28" s="9"/>
      <c r="H28" s="9">
        <f t="shared" si="5"/>
        <v>400</v>
      </c>
      <c r="I28" s="9"/>
      <c r="J28" s="9"/>
      <c r="K28" s="9"/>
      <c r="L28" s="9"/>
      <c r="M28" s="23">
        <f>K28*P28</f>
        <v>0</v>
      </c>
      <c r="N28" s="13" t="s">
        <v>82</v>
      </c>
      <c r="O28" s="13" t="s">
        <v>84</v>
      </c>
      <c r="P28" s="41">
        <f t="shared" si="8"/>
        <v>1</v>
      </c>
      <c r="Q28" s="14" t="s">
        <v>87</v>
      </c>
      <c r="R28" s="41">
        <v>2</v>
      </c>
      <c r="S28" s="41">
        <v>1</v>
      </c>
      <c r="T28" s="41">
        <v>0</v>
      </c>
      <c r="U28" s="24"/>
      <c r="V28" s="24"/>
      <c r="W28" s="24">
        <v>400</v>
      </c>
      <c r="X28" s="41">
        <v>1.0999999999999999E-2</v>
      </c>
      <c r="Y28" s="41">
        <v>0.04</v>
      </c>
      <c r="Z28" s="24">
        <f t="shared" si="6"/>
        <v>2.1999999999999999E-2</v>
      </c>
      <c r="AA28" s="23">
        <f t="shared" si="7"/>
        <v>8.7999999999999989</v>
      </c>
    </row>
    <row r="29" spans="1:27" ht="10.5" customHeight="1" x14ac:dyDescent="0.15">
      <c r="A29" s="8">
        <f t="shared" si="4"/>
        <v>27</v>
      </c>
      <c r="B29" s="9" t="s">
        <v>29</v>
      </c>
      <c r="C29" s="8" t="s">
        <v>176</v>
      </c>
      <c r="D29" s="11" t="s">
        <v>179</v>
      </c>
      <c r="E29" s="24"/>
      <c r="F29" s="9"/>
      <c r="G29" s="9"/>
      <c r="H29" s="9">
        <f t="shared" si="5"/>
        <v>1200</v>
      </c>
      <c r="I29" s="9"/>
      <c r="J29" s="9"/>
      <c r="K29" s="9"/>
      <c r="L29" s="9"/>
      <c r="M29" s="23">
        <f t="shared" si="1"/>
        <v>0</v>
      </c>
      <c r="N29" s="9"/>
      <c r="O29" s="9"/>
      <c r="P29" s="41">
        <f t="shared" si="8"/>
        <v>3</v>
      </c>
      <c r="Q29" s="14" t="s">
        <v>282</v>
      </c>
      <c r="R29" s="41">
        <v>2</v>
      </c>
      <c r="S29" s="41">
        <v>1</v>
      </c>
      <c r="T29" s="41">
        <v>0</v>
      </c>
      <c r="U29" s="24"/>
      <c r="V29" s="24"/>
      <c r="W29" s="24">
        <v>400</v>
      </c>
      <c r="X29" s="41">
        <v>1.0999999999999999E-2</v>
      </c>
      <c r="Y29" s="41">
        <v>0.04</v>
      </c>
      <c r="Z29" s="24">
        <f t="shared" si="6"/>
        <v>6.6000000000000003E-2</v>
      </c>
      <c r="AA29" s="23">
        <f t="shared" si="7"/>
        <v>26.400000000000002</v>
      </c>
    </row>
    <row r="30" spans="1:27" ht="10.5" customHeight="1" x14ac:dyDescent="0.15">
      <c r="A30" s="8">
        <f t="shared" si="4"/>
        <v>28</v>
      </c>
      <c r="B30" s="9" t="s">
        <v>29</v>
      </c>
      <c r="C30" s="8" t="s">
        <v>176</v>
      </c>
      <c r="D30" s="11" t="s">
        <v>180</v>
      </c>
      <c r="E30" s="24"/>
      <c r="F30" s="9"/>
      <c r="G30" s="9"/>
      <c r="H30" s="9">
        <f t="shared" si="5"/>
        <v>400</v>
      </c>
      <c r="I30" s="9"/>
      <c r="J30" s="9"/>
      <c r="K30" s="9"/>
      <c r="L30" s="9"/>
      <c r="M30" s="23">
        <f t="shared" si="1"/>
        <v>0</v>
      </c>
      <c r="N30" s="9"/>
      <c r="O30" s="9"/>
      <c r="P30" s="41">
        <f t="shared" si="8"/>
        <v>1</v>
      </c>
      <c r="Q30" s="14" t="s">
        <v>88</v>
      </c>
      <c r="R30" s="41">
        <v>2</v>
      </c>
      <c r="S30" s="41">
        <v>1</v>
      </c>
      <c r="T30" s="41">
        <v>0</v>
      </c>
      <c r="U30" s="24"/>
      <c r="V30" s="24"/>
      <c r="W30" s="24">
        <v>400</v>
      </c>
      <c r="X30" s="41">
        <v>1.0999999999999999E-2</v>
      </c>
      <c r="Y30" s="41">
        <v>0.04</v>
      </c>
      <c r="Z30" s="24">
        <f t="shared" si="6"/>
        <v>2.1999999999999999E-2</v>
      </c>
      <c r="AA30" s="23">
        <f t="shared" si="7"/>
        <v>8.7999999999999989</v>
      </c>
    </row>
    <row r="31" spans="1:27" ht="10.5" customHeight="1" x14ac:dyDescent="0.15">
      <c r="A31" s="8">
        <f t="shared" si="4"/>
        <v>29</v>
      </c>
      <c r="B31" s="9" t="s">
        <v>29</v>
      </c>
      <c r="C31" s="8" t="s">
        <v>176</v>
      </c>
      <c r="D31" s="11" t="s">
        <v>207</v>
      </c>
      <c r="E31" s="24"/>
      <c r="F31" s="9"/>
      <c r="G31" s="9"/>
      <c r="H31" s="9">
        <f t="shared" si="5"/>
        <v>7600</v>
      </c>
      <c r="I31" s="9"/>
      <c r="J31" s="9"/>
      <c r="K31" s="9"/>
      <c r="L31" s="9"/>
      <c r="M31" s="23">
        <f t="shared" si="1"/>
        <v>0</v>
      </c>
      <c r="N31" s="9"/>
      <c r="O31" s="9"/>
      <c r="P31" s="41">
        <f t="shared" si="8"/>
        <v>19</v>
      </c>
      <c r="Q31" s="14" t="s">
        <v>313</v>
      </c>
      <c r="R31" s="41">
        <v>2</v>
      </c>
      <c r="S31" s="41">
        <v>1</v>
      </c>
      <c r="T31" s="41">
        <v>0</v>
      </c>
      <c r="U31" s="24"/>
      <c r="V31" s="24"/>
      <c r="W31" s="24">
        <v>400</v>
      </c>
      <c r="X31" s="41">
        <v>1.0999999999999999E-2</v>
      </c>
      <c r="Y31" s="41">
        <v>0.04</v>
      </c>
      <c r="Z31" s="24">
        <f t="shared" si="6"/>
        <v>0.41799999999999998</v>
      </c>
      <c r="AA31" s="23">
        <f t="shared" si="7"/>
        <v>167.2</v>
      </c>
    </row>
    <row r="32" spans="1:27" ht="10.5" customHeight="1" x14ac:dyDescent="0.15">
      <c r="A32" s="8">
        <f t="shared" si="4"/>
        <v>30</v>
      </c>
      <c r="B32" s="9" t="s">
        <v>29</v>
      </c>
      <c r="C32" s="8" t="s">
        <v>176</v>
      </c>
      <c r="D32" s="11" t="s">
        <v>208</v>
      </c>
      <c r="E32" s="24"/>
      <c r="F32" s="9"/>
      <c r="G32" s="9"/>
      <c r="H32" s="9">
        <f t="shared" si="5"/>
        <v>1200</v>
      </c>
      <c r="I32" s="9"/>
      <c r="J32" s="9"/>
      <c r="K32" s="9"/>
      <c r="L32" s="9"/>
      <c r="M32" s="23">
        <f t="shared" si="1"/>
        <v>0</v>
      </c>
      <c r="N32" s="9"/>
      <c r="O32" s="9"/>
      <c r="P32" s="41">
        <f t="shared" si="8"/>
        <v>3</v>
      </c>
      <c r="Q32" s="14" t="s">
        <v>283</v>
      </c>
      <c r="R32" s="41">
        <v>2</v>
      </c>
      <c r="S32" s="41">
        <v>1</v>
      </c>
      <c r="T32" s="41">
        <v>0</v>
      </c>
      <c r="U32" s="24"/>
      <c r="V32" s="24"/>
      <c r="W32" s="24">
        <v>400</v>
      </c>
      <c r="X32" s="41">
        <v>1.0999999999999999E-2</v>
      </c>
      <c r="Y32" s="41">
        <v>0.04</v>
      </c>
      <c r="Z32" s="24">
        <f t="shared" si="6"/>
        <v>6.6000000000000003E-2</v>
      </c>
      <c r="AA32" s="23">
        <f t="shared" si="7"/>
        <v>26.400000000000002</v>
      </c>
    </row>
    <row r="33" spans="1:27" ht="10.5" customHeight="1" x14ac:dyDescent="0.15">
      <c r="A33" s="8">
        <f t="shared" si="4"/>
        <v>31</v>
      </c>
      <c r="B33" s="9" t="s">
        <v>29</v>
      </c>
      <c r="C33" s="8" t="s">
        <v>176</v>
      </c>
      <c r="D33" s="11" t="s">
        <v>178</v>
      </c>
      <c r="E33" s="24"/>
      <c r="F33" s="9"/>
      <c r="G33" s="9"/>
      <c r="H33" s="9">
        <f t="shared" si="5"/>
        <v>400</v>
      </c>
      <c r="I33" s="9"/>
      <c r="J33" s="9"/>
      <c r="K33" s="9"/>
      <c r="L33" s="9"/>
      <c r="M33" s="23">
        <f>K33*P33</f>
        <v>0</v>
      </c>
      <c r="N33" s="9"/>
      <c r="O33" s="9"/>
      <c r="P33" s="41">
        <f t="shared" si="8"/>
        <v>1</v>
      </c>
      <c r="Q33" s="14" t="s">
        <v>108</v>
      </c>
      <c r="R33" s="41">
        <v>2</v>
      </c>
      <c r="S33" s="41">
        <v>1</v>
      </c>
      <c r="T33" s="41">
        <v>0</v>
      </c>
      <c r="U33" s="24"/>
      <c r="V33" s="24"/>
      <c r="W33" s="24">
        <v>400</v>
      </c>
      <c r="X33" s="41">
        <v>1.0999999999999999E-2</v>
      </c>
      <c r="Y33" s="41">
        <v>0.04</v>
      </c>
      <c r="Z33" s="24">
        <f t="shared" si="6"/>
        <v>2.1999999999999999E-2</v>
      </c>
      <c r="AA33" s="23">
        <f t="shared" si="7"/>
        <v>8.7999999999999989</v>
      </c>
    </row>
    <row r="34" spans="1:27" ht="10.5" customHeight="1" x14ac:dyDescent="0.15">
      <c r="A34" s="8">
        <f t="shared" si="4"/>
        <v>32</v>
      </c>
      <c r="B34" s="9" t="s">
        <v>29</v>
      </c>
      <c r="C34" s="8" t="s">
        <v>176</v>
      </c>
      <c r="D34" s="11" t="s">
        <v>177</v>
      </c>
      <c r="E34" s="24"/>
      <c r="F34" s="9"/>
      <c r="G34" s="9"/>
      <c r="H34" s="9">
        <f t="shared" si="5"/>
        <v>1600</v>
      </c>
      <c r="I34" s="9"/>
      <c r="J34" s="9"/>
      <c r="K34" s="9"/>
      <c r="L34" s="9"/>
      <c r="M34" s="23">
        <f t="shared" si="1"/>
        <v>0</v>
      </c>
      <c r="N34" s="9"/>
      <c r="O34" s="9"/>
      <c r="P34" s="41">
        <f t="shared" si="8"/>
        <v>4</v>
      </c>
      <c r="Q34" s="14" t="s">
        <v>284</v>
      </c>
      <c r="R34" s="41">
        <v>2</v>
      </c>
      <c r="S34" s="41">
        <v>1</v>
      </c>
      <c r="T34" s="41">
        <v>0</v>
      </c>
      <c r="U34" s="24"/>
      <c r="V34" s="24"/>
      <c r="W34" s="24">
        <v>400</v>
      </c>
      <c r="X34" s="41">
        <v>1.0999999999999999E-2</v>
      </c>
      <c r="Y34" s="41">
        <v>0.04</v>
      </c>
      <c r="Z34" s="24">
        <f t="shared" si="6"/>
        <v>8.7999999999999995E-2</v>
      </c>
      <c r="AA34" s="23">
        <f t="shared" si="7"/>
        <v>35.199999999999996</v>
      </c>
    </row>
    <row r="35" spans="1:27" ht="10.5" customHeight="1" x14ac:dyDescent="0.15">
      <c r="A35" s="8">
        <f t="shared" si="4"/>
        <v>33</v>
      </c>
      <c r="B35" s="9" t="s">
        <v>29</v>
      </c>
      <c r="C35" s="8" t="s">
        <v>176</v>
      </c>
      <c r="D35" s="11" t="s">
        <v>182</v>
      </c>
      <c r="E35" s="24"/>
      <c r="F35" s="9"/>
      <c r="G35" s="9"/>
      <c r="H35" s="9">
        <f t="shared" si="5"/>
        <v>800</v>
      </c>
      <c r="I35" s="9"/>
      <c r="J35" s="9"/>
      <c r="K35" s="9"/>
      <c r="L35" s="9"/>
      <c r="M35" s="23">
        <f t="shared" si="1"/>
        <v>0</v>
      </c>
      <c r="N35" s="9"/>
      <c r="O35" s="9"/>
      <c r="P35" s="41">
        <f t="shared" si="8"/>
        <v>2</v>
      </c>
      <c r="Q35" s="14" t="s">
        <v>285</v>
      </c>
      <c r="R35" s="41">
        <v>2</v>
      </c>
      <c r="S35" s="41">
        <v>1</v>
      </c>
      <c r="T35" s="41">
        <v>0</v>
      </c>
      <c r="U35" s="24"/>
      <c r="V35" s="24"/>
      <c r="W35" s="24">
        <v>400</v>
      </c>
      <c r="X35" s="41">
        <v>1.0999999999999999E-2</v>
      </c>
      <c r="Y35" s="41">
        <v>0.04</v>
      </c>
      <c r="Z35" s="24">
        <f t="shared" si="6"/>
        <v>4.3999999999999997E-2</v>
      </c>
      <c r="AA35" s="23">
        <f t="shared" si="7"/>
        <v>17.599999999999998</v>
      </c>
    </row>
    <row r="36" spans="1:27" ht="10.5" customHeight="1" x14ac:dyDescent="0.15">
      <c r="A36" s="8">
        <f t="shared" si="4"/>
        <v>34</v>
      </c>
      <c r="B36" s="9" t="s">
        <v>28</v>
      </c>
      <c r="C36" s="19">
        <v>1206</v>
      </c>
      <c r="D36" s="10" t="s">
        <v>226</v>
      </c>
      <c r="E36" s="18">
        <v>1206</v>
      </c>
      <c r="F36" s="9"/>
      <c r="G36" s="9"/>
      <c r="H36" s="9">
        <f t="shared" si="5"/>
        <v>2400</v>
      </c>
      <c r="I36" s="9"/>
      <c r="J36" s="9"/>
      <c r="K36" s="9"/>
      <c r="L36" s="9"/>
      <c r="M36" s="23">
        <f>K36*P36</f>
        <v>0</v>
      </c>
      <c r="N36" s="9"/>
      <c r="O36" s="9"/>
      <c r="P36" s="41">
        <f t="shared" si="8"/>
        <v>6</v>
      </c>
      <c r="Q36" s="14" t="s">
        <v>314</v>
      </c>
      <c r="R36" s="41">
        <v>2</v>
      </c>
      <c r="S36" s="41">
        <v>1</v>
      </c>
      <c r="T36" s="41">
        <v>0</v>
      </c>
      <c r="U36" s="24"/>
      <c r="V36" s="24"/>
      <c r="W36" s="24">
        <v>400</v>
      </c>
      <c r="X36" s="41">
        <v>1.0999999999999999E-2</v>
      </c>
      <c r="Y36" s="41">
        <v>0.04</v>
      </c>
      <c r="Z36" s="24">
        <f t="shared" si="6"/>
        <v>0.13200000000000001</v>
      </c>
      <c r="AA36" s="23">
        <f t="shared" si="7"/>
        <v>52.800000000000004</v>
      </c>
    </row>
    <row r="37" spans="1:27" ht="10.5" customHeight="1" x14ac:dyDescent="0.15">
      <c r="A37" s="8">
        <f t="shared" si="4"/>
        <v>35</v>
      </c>
      <c r="B37" s="9" t="s">
        <v>29</v>
      </c>
      <c r="C37" s="13">
        <v>1206</v>
      </c>
      <c r="D37" s="10" t="s">
        <v>30</v>
      </c>
      <c r="E37" s="18">
        <v>1206</v>
      </c>
      <c r="F37" s="9"/>
      <c r="G37" s="9"/>
      <c r="H37" s="9">
        <f t="shared" si="5"/>
        <v>1200</v>
      </c>
      <c r="I37" s="9"/>
      <c r="J37" s="9"/>
      <c r="K37" s="9"/>
      <c r="L37" s="9"/>
      <c r="M37" s="23">
        <f t="shared" si="1"/>
        <v>0</v>
      </c>
      <c r="N37" s="9"/>
      <c r="O37" s="9"/>
      <c r="P37" s="41">
        <f t="shared" si="8"/>
        <v>3</v>
      </c>
      <c r="Q37" s="14" t="s">
        <v>286</v>
      </c>
      <c r="R37" s="41">
        <v>2</v>
      </c>
      <c r="S37" s="41">
        <v>1</v>
      </c>
      <c r="T37" s="41">
        <v>0</v>
      </c>
      <c r="U37" s="24"/>
      <c r="V37" s="24"/>
      <c r="W37" s="24">
        <v>400</v>
      </c>
      <c r="X37" s="41">
        <v>1.0999999999999999E-2</v>
      </c>
      <c r="Y37" s="41">
        <v>0.04</v>
      </c>
      <c r="Z37" s="24">
        <f t="shared" si="6"/>
        <v>6.6000000000000003E-2</v>
      </c>
      <c r="AA37" s="23">
        <f t="shared" si="7"/>
        <v>26.400000000000002</v>
      </c>
    </row>
    <row r="38" spans="1:27" ht="10.5" customHeight="1" x14ac:dyDescent="0.15">
      <c r="A38" s="8">
        <f t="shared" si="4"/>
        <v>36</v>
      </c>
      <c r="B38" s="9" t="s">
        <v>29</v>
      </c>
      <c r="C38" s="13">
        <v>1210</v>
      </c>
      <c r="D38" s="10" t="s">
        <v>143</v>
      </c>
      <c r="E38" s="18">
        <v>1206</v>
      </c>
      <c r="F38" s="9"/>
      <c r="G38" s="9"/>
      <c r="H38" s="9">
        <f t="shared" si="5"/>
        <v>800</v>
      </c>
      <c r="I38" s="9"/>
      <c r="J38" s="9"/>
      <c r="K38" s="9"/>
      <c r="L38" s="9"/>
      <c r="M38" s="23">
        <f t="shared" si="1"/>
        <v>0</v>
      </c>
      <c r="N38" s="9"/>
      <c r="O38" s="9"/>
      <c r="P38" s="41">
        <f t="shared" si="8"/>
        <v>2</v>
      </c>
      <c r="Q38" s="14" t="s">
        <v>287</v>
      </c>
      <c r="R38" s="41">
        <v>2</v>
      </c>
      <c r="S38" s="41">
        <v>1</v>
      </c>
      <c r="T38" s="41">
        <v>0</v>
      </c>
      <c r="U38" s="24"/>
      <c r="V38" s="24"/>
      <c r="W38" s="24">
        <v>400</v>
      </c>
      <c r="X38" s="41">
        <v>1.0999999999999999E-2</v>
      </c>
      <c r="Y38" s="41">
        <v>0.04</v>
      </c>
      <c r="Z38" s="24">
        <f t="shared" si="6"/>
        <v>4.3999999999999997E-2</v>
      </c>
      <c r="AA38" s="23">
        <f t="shared" si="7"/>
        <v>17.599999999999998</v>
      </c>
    </row>
    <row r="39" spans="1:27" ht="10.5" customHeight="1" x14ac:dyDescent="0.15">
      <c r="A39" s="8">
        <f t="shared" si="4"/>
        <v>37</v>
      </c>
      <c r="B39" s="9" t="s">
        <v>28</v>
      </c>
      <c r="C39" s="19">
        <v>2512</v>
      </c>
      <c r="D39" s="10" t="s">
        <v>155</v>
      </c>
      <c r="E39" s="50">
        <v>2512</v>
      </c>
      <c r="F39" s="9"/>
      <c r="G39" s="9"/>
      <c r="H39" s="9">
        <f t="shared" si="5"/>
        <v>400</v>
      </c>
      <c r="I39" s="9"/>
      <c r="J39" s="9"/>
      <c r="K39" s="9"/>
      <c r="L39" s="9"/>
      <c r="M39" s="23">
        <f>K39*P39</f>
        <v>0</v>
      </c>
      <c r="N39" s="9"/>
      <c r="O39" s="9"/>
      <c r="P39" s="41">
        <f t="shared" si="8"/>
        <v>1</v>
      </c>
      <c r="Q39" s="14" t="s">
        <v>133</v>
      </c>
      <c r="R39" s="41">
        <v>2</v>
      </c>
      <c r="S39" s="41">
        <v>1</v>
      </c>
      <c r="T39" s="41">
        <v>0</v>
      </c>
      <c r="U39" s="24"/>
      <c r="V39" s="24"/>
      <c r="W39" s="24">
        <v>400</v>
      </c>
      <c r="X39" s="41">
        <v>1.0999999999999999E-2</v>
      </c>
      <c r="Y39" s="41">
        <v>0.04</v>
      </c>
      <c r="Z39" s="24">
        <f t="shared" si="6"/>
        <v>2.1999999999999999E-2</v>
      </c>
      <c r="AA39" s="23">
        <f t="shared" si="7"/>
        <v>8.7999999999999989</v>
      </c>
    </row>
    <row r="40" spans="1:27" ht="10.5" customHeight="1" x14ac:dyDescent="0.15">
      <c r="A40" s="8">
        <f t="shared" si="4"/>
        <v>38</v>
      </c>
      <c r="B40" s="9" t="s">
        <v>28</v>
      </c>
      <c r="C40" s="19">
        <v>2512</v>
      </c>
      <c r="D40" s="10" t="s">
        <v>132</v>
      </c>
      <c r="E40" s="50">
        <v>2512</v>
      </c>
      <c r="F40" s="9"/>
      <c r="G40" s="9"/>
      <c r="H40" s="9">
        <f t="shared" si="5"/>
        <v>800</v>
      </c>
      <c r="I40" s="9"/>
      <c r="J40" s="9"/>
      <c r="K40" s="9"/>
      <c r="L40" s="9"/>
      <c r="M40" s="23">
        <f>K40*P40</f>
        <v>0</v>
      </c>
      <c r="N40" s="9"/>
      <c r="O40" s="9"/>
      <c r="P40" s="41">
        <f t="shared" si="8"/>
        <v>2</v>
      </c>
      <c r="Q40" s="14" t="s">
        <v>288</v>
      </c>
      <c r="R40" s="41">
        <v>2</v>
      </c>
      <c r="S40" s="41">
        <v>1</v>
      </c>
      <c r="T40" s="41">
        <v>0</v>
      </c>
      <c r="U40" s="24"/>
      <c r="V40" s="24"/>
      <c r="W40" s="24">
        <v>400</v>
      </c>
      <c r="X40" s="41">
        <v>1.0999999999999999E-2</v>
      </c>
      <c r="Y40" s="41">
        <v>0.04</v>
      </c>
      <c r="Z40" s="24">
        <f t="shared" si="6"/>
        <v>4.3999999999999997E-2</v>
      </c>
      <c r="AA40" s="23">
        <f t="shared" si="7"/>
        <v>17.599999999999998</v>
      </c>
    </row>
    <row r="41" spans="1:27" ht="10.5" customHeight="1" x14ac:dyDescent="0.15">
      <c r="A41" s="8">
        <f t="shared" si="4"/>
        <v>39</v>
      </c>
      <c r="B41" s="9" t="s">
        <v>28</v>
      </c>
      <c r="C41" s="9">
        <v>2512</v>
      </c>
      <c r="D41" s="9" t="s">
        <v>148</v>
      </c>
      <c r="E41" s="24"/>
      <c r="F41" s="9"/>
      <c r="G41" s="9"/>
      <c r="H41" s="9">
        <f t="shared" si="5"/>
        <v>400</v>
      </c>
      <c r="I41" s="9"/>
      <c r="J41" s="9"/>
      <c r="K41" s="9"/>
      <c r="L41" s="9"/>
      <c r="M41" s="24">
        <f>K41*P41</f>
        <v>0</v>
      </c>
      <c r="N41" s="9"/>
      <c r="O41" s="9"/>
      <c r="P41" s="41">
        <f t="shared" si="8"/>
        <v>1</v>
      </c>
      <c r="Q41" s="14" t="s">
        <v>147</v>
      </c>
      <c r="R41" s="41">
        <v>2</v>
      </c>
      <c r="S41" s="41">
        <v>1</v>
      </c>
      <c r="T41" s="41">
        <v>0</v>
      </c>
      <c r="U41" s="24"/>
      <c r="V41" s="24"/>
      <c r="W41" s="24">
        <v>400</v>
      </c>
      <c r="X41" s="41">
        <v>1.0999999999999999E-2</v>
      </c>
      <c r="Y41" s="41">
        <v>0.04</v>
      </c>
      <c r="Z41" s="24">
        <f t="shared" si="6"/>
        <v>2.1999999999999999E-2</v>
      </c>
      <c r="AA41" s="23">
        <f t="shared" si="7"/>
        <v>8.7999999999999989</v>
      </c>
    </row>
    <row r="42" spans="1:27" ht="10.5" customHeight="1" x14ac:dyDescent="0.15">
      <c r="A42" s="8">
        <f t="shared" si="4"/>
        <v>40</v>
      </c>
      <c r="B42" s="9" t="s">
        <v>31</v>
      </c>
      <c r="C42" s="9" t="s">
        <v>158</v>
      </c>
      <c r="D42" s="9" t="s">
        <v>166</v>
      </c>
      <c r="E42" s="18" t="s">
        <v>158</v>
      </c>
      <c r="F42" s="9"/>
      <c r="G42" s="9"/>
      <c r="H42" s="9">
        <f t="shared" si="5"/>
        <v>400</v>
      </c>
      <c r="I42" s="9"/>
      <c r="J42" s="9"/>
      <c r="K42" s="9"/>
      <c r="L42" s="9"/>
      <c r="M42" s="24">
        <f t="shared" si="1"/>
        <v>0</v>
      </c>
      <c r="N42" s="9"/>
      <c r="O42" s="9"/>
      <c r="P42" s="41">
        <f t="shared" si="8"/>
        <v>1</v>
      </c>
      <c r="Q42" s="14" t="s">
        <v>157</v>
      </c>
      <c r="R42" s="41">
        <v>2</v>
      </c>
      <c r="S42" s="41">
        <v>1</v>
      </c>
      <c r="T42" s="41">
        <v>0</v>
      </c>
      <c r="U42" s="24"/>
      <c r="V42" s="24"/>
      <c r="W42" s="24">
        <v>400</v>
      </c>
      <c r="X42" s="41">
        <v>1.0999999999999999E-2</v>
      </c>
      <c r="Y42" s="41">
        <v>0.04</v>
      </c>
      <c r="Z42" s="24">
        <f t="shared" si="6"/>
        <v>2.1999999999999999E-2</v>
      </c>
      <c r="AA42" s="23">
        <f t="shared" si="7"/>
        <v>8.7999999999999989</v>
      </c>
    </row>
    <row r="43" spans="1:27" ht="10.5" customHeight="1" x14ac:dyDescent="0.15">
      <c r="A43" s="8">
        <f t="shared" si="4"/>
        <v>41</v>
      </c>
      <c r="B43" s="9" t="s">
        <v>31</v>
      </c>
      <c r="C43" s="9" t="s">
        <v>145</v>
      </c>
      <c r="D43" s="9" t="s">
        <v>262</v>
      </c>
      <c r="E43" s="18" t="s">
        <v>158</v>
      </c>
      <c r="F43" s="9"/>
      <c r="G43" s="9"/>
      <c r="H43" s="9">
        <f t="shared" si="5"/>
        <v>400</v>
      </c>
      <c r="I43" s="9"/>
      <c r="J43" s="9"/>
      <c r="K43" s="9"/>
      <c r="L43" s="9"/>
      <c r="M43" s="24">
        <f t="shared" si="1"/>
        <v>0</v>
      </c>
      <c r="N43" s="9"/>
      <c r="O43" s="9"/>
      <c r="P43" s="41">
        <f t="shared" si="8"/>
        <v>1</v>
      </c>
      <c r="Q43" s="14" t="s">
        <v>259</v>
      </c>
      <c r="R43" s="41">
        <v>2</v>
      </c>
      <c r="S43" s="41">
        <v>1</v>
      </c>
      <c r="T43" s="41">
        <v>0</v>
      </c>
      <c r="U43" s="24"/>
      <c r="V43" s="24"/>
      <c r="W43" s="24">
        <v>400</v>
      </c>
      <c r="X43" s="41">
        <v>1.0999999999999999E-2</v>
      </c>
      <c r="Y43" s="41">
        <v>0.04</v>
      </c>
      <c r="Z43" s="24">
        <f t="shared" si="6"/>
        <v>2.1999999999999999E-2</v>
      </c>
      <c r="AA43" s="23">
        <f t="shared" si="7"/>
        <v>8.7999999999999989</v>
      </c>
    </row>
    <row r="44" spans="1:27" ht="10.5" customHeight="1" x14ac:dyDescent="0.15">
      <c r="A44" s="8">
        <f t="shared" si="4"/>
        <v>42</v>
      </c>
      <c r="B44" s="9" t="s">
        <v>31</v>
      </c>
      <c r="C44" s="9" t="s">
        <v>145</v>
      </c>
      <c r="D44" s="9" t="s">
        <v>165</v>
      </c>
      <c r="E44" s="26" t="s">
        <v>145</v>
      </c>
      <c r="F44" s="9"/>
      <c r="G44" s="9"/>
      <c r="H44" s="9">
        <f t="shared" si="5"/>
        <v>400</v>
      </c>
      <c r="I44" s="9"/>
      <c r="J44" s="9"/>
      <c r="K44" s="9"/>
      <c r="L44" s="9"/>
      <c r="M44" s="24">
        <f t="shared" ref="M44" si="12">K44*P44</f>
        <v>0</v>
      </c>
      <c r="N44" s="9"/>
      <c r="O44" s="9"/>
      <c r="P44" s="41">
        <f t="shared" si="8"/>
        <v>1</v>
      </c>
      <c r="Q44" s="14" t="s">
        <v>260</v>
      </c>
      <c r="R44" s="41">
        <v>2</v>
      </c>
      <c r="S44" s="41">
        <v>1</v>
      </c>
      <c r="T44" s="41">
        <v>0</v>
      </c>
      <c r="U44" s="24"/>
      <c r="V44" s="24"/>
      <c r="W44" s="24">
        <v>400</v>
      </c>
      <c r="X44" s="41">
        <v>1.0999999999999999E-2</v>
      </c>
      <c r="Y44" s="41">
        <v>0.04</v>
      </c>
      <c r="Z44" s="24">
        <f t="shared" si="6"/>
        <v>2.1999999999999999E-2</v>
      </c>
      <c r="AA44" s="23">
        <f t="shared" si="7"/>
        <v>8.7999999999999989</v>
      </c>
    </row>
    <row r="45" spans="1:27" ht="10.5" customHeight="1" x14ac:dyDescent="0.15">
      <c r="A45" s="8">
        <f t="shared" si="4"/>
        <v>43</v>
      </c>
      <c r="B45" s="9" t="s">
        <v>31</v>
      </c>
      <c r="C45" s="9" t="s">
        <v>158</v>
      </c>
      <c r="D45" s="9" t="s">
        <v>159</v>
      </c>
      <c r="E45" s="24"/>
      <c r="F45" s="9"/>
      <c r="G45" s="9"/>
      <c r="H45" s="9">
        <f t="shared" si="5"/>
        <v>400</v>
      </c>
      <c r="I45" s="9"/>
      <c r="J45" s="9"/>
      <c r="K45" s="9"/>
      <c r="L45" s="9"/>
      <c r="M45" s="24">
        <f t="shared" si="1"/>
        <v>0</v>
      </c>
      <c r="N45" s="9"/>
      <c r="O45" s="9"/>
      <c r="P45" s="41">
        <f t="shared" si="8"/>
        <v>1</v>
      </c>
      <c r="Q45" s="14" t="s">
        <v>109</v>
      </c>
      <c r="R45" s="41">
        <v>2</v>
      </c>
      <c r="S45" s="41">
        <v>1</v>
      </c>
      <c r="T45" s="41">
        <v>0</v>
      </c>
      <c r="U45" s="24"/>
      <c r="V45" s="24"/>
      <c r="W45" s="24">
        <v>400</v>
      </c>
      <c r="X45" s="41">
        <v>1.0999999999999999E-2</v>
      </c>
      <c r="Y45" s="41">
        <v>0.04</v>
      </c>
      <c r="Z45" s="24">
        <f t="shared" si="6"/>
        <v>2.1999999999999999E-2</v>
      </c>
      <c r="AA45" s="23">
        <f t="shared" si="7"/>
        <v>8.7999999999999989</v>
      </c>
    </row>
    <row r="46" spans="1:27" ht="10.5" customHeight="1" x14ac:dyDescent="0.15">
      <c r="A46" s="8">
        <f t="shared" si="4"/>
        <v>44</v>
      </c>
      <c r="B46" s="9" t="s">
        <v>32</v>
      </c>
      <c r="C46" s="9"/>
      <c r="D46" s="9" t="s">
        <v>126</v>
      </c>
      <c r="E46" s="24"/>
      <c r="F46" s="9"/>
      <c r="G46" s="9"/>
      <c r="H46" s="9">
        <f t="shared" si="5"/>
        <v>800</v>
      </c>
      <c r="I46" s="9"/>
      <c r="J46" s="9"/>
      <c r="K46" s="9"/>
      <c r="L46" s="9"/>
      <c r="M46" s="24">
        <f t="shared" si="1"/>
        <v>0</v>
      </c>
      <c r="N46" s="9"/>
      <c r="O46" s="9"/>
      <c r="P46" s="41">
        <f t="shared" si="8"/>
        <v>2</v>
      </c>
      <c r="Q46" s="14" t="s">
        <v>289</v>
      </c>
      <c r="R46" s="41">
        <v>3</v>
      </c>
      <c r="S46" s="41">
        <v>1</v>
      </c>
      <c r="T46" s="41">
        <v>0</v>
      </c>
      <c r="U46" s="24"/>
      <c r="V46" s="24"/>
      <c r="W46" s="24">
        <v>400</v>
      </c>
      <c r="X46" s="41">
        <v>1.0999999999999999E-2</v>
      </c>
      <c r="Y46" s="41">
        <v>0.04</v>
      </c>
      <c r="Z46" s="24">
        <f t="shared" si="6"/>
        <v>6.6000000000000003E-2</v>
      </c>
      <c r="AA46" s="23">
        <f t="shared" si="7"/>
        <v>26.400000000000002</v>
      </c>
    </row>
    <row r="47" spans="1:27" ht="10.5" customHeight="1" x14ac:dyDescent="0.15">
      <c r="A47" s="8">
        <f t="shared" si="4"/>
        <v>45</v>
      </c>
      <c r="B47" s="9" t="s">
        <v>97</v>
      </c>
      <c r="C47" s="9" t="s">
        <v>38</v>
      </c>
      <c r="D47" s="9" t="s">
        <v>233</v>
      </c>
      <c r="E47" s="24"/>
      <c r="F47" s="9"/>
      <c r="G47" s="9"/>
      <c r="H47" s="9">
        <f t="shared" si="5"/>
        <v>2000</v>
      </c>
      <c r="I47" s="9"/>
      <c r="J47" s="9"/>
      <c r="K47" s="9"/>
      <c r="L47" s="9"/>
      <c r="M47" s="24">
        <f t="shared" si="1"/>
        <v>0</v>
      </c>
      <c r="N47" s="9"/>
      <c r="O47" s="9"/>
      <c r="P47" s="41">
        <f t="shared" si="8"/>
        <v>5</v>
      </c>
      <c r="Q47" s="14" t="s">
        <v>290</v>
      </c>
      <c r="R47" s="41">
        <v>2</v>
      </c>
      <c r="S47" s="41">
        <v>1</v>
      </c>
      <c r="T47" s="41">
        <v>0</v>
      </c>
      <c r="U47" s="24"/>
      <c r="V47" s="24"/>
      <c r="W47" s="24">
        <v>400</v>
      </c>
      <c r="X47" s="41">
        <v>1.0999999999999999E-2</v>
      </c>
      <c r="Y47" s="41">
        <v>0.04</v>
      </c>
      <c r="Z47" s="24">
        <f t="shared" si="6"/>
        <v>0.10999999999999999</v>
      </c>
      <c r="AA47" s="23">
        <f t="shared" si="7"/>
        <v>43.999999999999993</v>
      </c>
    </row>
    <row r="48" spans="1:27" ht="10.5" customHeight="1" x14ac:dyDescent="0.15">
      <c r="A48" s="8">
        <f t="shared" si="4"/>
        <v>46</v>
      </c>
      <c r="B48" s="9" t="s">
        <v>36</v>
      </c>
      <c r="C48" s="9" t="s">
        <v>123</v>
      </c>
      <c r="D48" s="9" t="s">
        <v>122</v>
      </c>
      <c r="E48" s="24"/>
      <c r="F48" s="9"/>
      <c r="G48" s="9"/>
      <c r="H48" s="9">
        <f t="shared" si="5"/>
        <v>400</v>
      </c>
      <c r="I48" s="9"/>
      <c r="J48" s="9"/>
      <c r="K48" s="9"/>
      <c r="L48" s="9"/>
      <c r="M48" s="24">
        <f>K48*P48</f>
        <v>0</v>
      </c>
      <c r="N48" s="9"/>
      <c r="O48" s="9"/>
      <c r="P48" s="41">
        <f t="shared" si="8"/>
        <v>1</v>
      </c>
      <c r="Q48" s="14" t="s">
        <v>110</v>
      </c>
      <c r="R48" s="41">
        <v>2</v>
      </c>
      <c r="S48" s="41">
        <v>1</v>
      </c>
      <c r="T48" s="41">
        <v>0</v>
      </c>
      <c r="U48" s="24"/>
      <c r="V48" s="24"/>
      <c r="W48" s="24">
        <v>400</v>
      </c>
      <c r="X48" s="41">
        <v>1.0999999999999999E-2</v>
      </c>
      <c r="Y48" s="41">
        <v>0.04</v>
      </c>
      <c r="Z48" s="24">
        <f t="shared" si="6"/>
        <v>2.1999999999999999E-2</v>
      </c>
      <c r="AA48" s="23">
        <f t="shared" si="7"/>
        <v>8.7999999999999989</v>
      </c>
    </row>
    <row r="49" spans="1:27" ht="10.5" customHeight="1" x14ac:dyDescent="0.15">
      <c r="A49" s="8">
        <f t="shared" si="4"/>
        <v>47</v>
      </c>
      <c r="B49" s="9" t="s">
        <v>218</v>
      </c>
      <c r="C49" s="9" t="s">
        <v>217</v>
      </c>
      <c r="D49" s="9" t="s">
        <v>219</v>
      </c>
      <c r="E49" s="24"/>
      <c r="F49" s="9"/>
      <c r="G49" s="9"/>
      <c r="H49" s="9">
        <f t="shared" si="5"/>
        <v>400</v>
      </c>
      <c r="I49" s="9"/>
      <c r="J49" s="9"/>
      <c r="K49" s="9"/>
      <c r="L49" s="9"/>
      <c r="M49" s="24">
        <f>K49*P49</f>
        <v>0</v>
      </c>
      <c r="N49" s="9"/>
      <c r="O49" s="9"/>
      <c r="P49" s="41">
        <f t="shared" si="8"/>
        <v>1</v>
      </c>
      <c r="Q49" s="14" t="s">
        <v>220</v>
      </c>
      <c r="R49" s="41">
        <v>2</v>
      </c>
      <c r="S49" s="41">
        <v>1</v>
      </c>
      <c r="T49" s="41">
        <v>0</v>
      </c>
      <c r="U49" s="24"/>
      <c r="V49" s="24"/>
      <c r="W49" s="24">
        <v>400</v>
      </c>
      <c r="X49" s="41">
        <v>1.0999999999999999E-2</v>
      </c>
      <c r="Y49" s="41">
        <v>0.04</v>
      </c>
      <c r="Z49" s="24">
        <f t="shared" si="6"/>
        <v>2.1999999999999999E-2</v>
      </c>
      <c r="AA49" s="23">
        <f t="shared" si="7"/>
        <v>8.7999999999999989</v>
      </c>
    </row>
    <row r="50" spans="1:27" ht="10.5" customHeight="1" x14ac:dyDescent="0.15">
      <c r="A50" s="8">
        <f t="shared" si="4"/>
        <v>48</v>
      </c>
      <c r="B50" s="9" t="s">
        <v>36</v>
      </c>
      <c r="C50" s="9" t="s">
        <v>123</v>
      </c>
      <c r="D50" s="9" t="s">
        <v>124</v>
      </c>
      <c r="E50" s="24"/>
      <c r="F50" s="9"/>
      <c r="G50" s="9"/>
      <c r="H50" s="9">
        <f t="shared" si="5"/>
        <v>800</v>
      </c>
      <c r="I50" s="9"/>
      <c r="J50" s="9"/>
      <c r="K50" s="9"/>
      <c r="L50" s="9"/>
      <c r="M50" s="24">
        <f>K50*P50</f>
        <v>0</v>
      </c>
      <c r="N50" s="9"/>
      <c r="O50" s="9"/>
      <c r="P50" s="41">
        <f t="shared" si="8"/>
        <v>2</v>
      </c>
      <c r="Q50" s="14" t="s">
        <v>291</v>
      </c>
      <c r="R50" s="41">
        <v>2</v>
      </c>
      <c r="S50" s="41">
        <v>1</v>
      </c>
      <c r="T50" s="41">
        <v>0</v>
      </c>
      <c r="U50" s="24"/>
      <c r="V50" s="24"/>
      <c r="W50" s="24">
        <v>400</v>
      </c>
      <c r="X50" s="41">
        <v>1.0999999999999999E-2</v>
      </c>
      <c r="Y50" s="41">
        <v>0.04</v>
      </c>
      <c r="Z50" s="24">
        <f t="shared" si="6"/>
        <v>4.3999999999999997E-2</v>
      </c>
      <c r="AA50" s="23">
        <f t="shared" si="7"/>
        <v>17.599999999999998</v>
      </c>
    </row>
    <row r="51" spans="1:27" ht="10.5" customHeight="1" x14ac:dyDescent="0.15">
      <c r="A51" s="8">
        <f t="shared" si="4"/>
        <v>49</v>
      </c>
      <c r="B51" s="9" t="s">
        <v>36</v>
      </c>
      <c r="C51" s="9" t="s">
        <v>123</v>
      </c>
      <c r="D51" s="9" t="s">
        <v>125</v>
      </c>
      <c r="E51" s="24"/>
      <c r="F51" s="9"/>
      <c r="G51" s="9"/>
      <c r="H51" s="9">
        <f t="shared" si="5"/>
        <v>400</v>
      </c>
      <c r="I51" s="9"/>
      <c r="J51" s="9"/>
      <c r="K51" s="9"/>
      <c r="L51" s="9"/>
      <c r="M51" s="24">
        <f>K51*P51</f>
        <v>0</v>
      </c>
      <c r="N51" s="9"/>
      <c r="O51" s="9"/>
      <c r="P51" s="41">
        <f t="shared" si="8"/>
        <v>1</v>
      </c>
      <c r="Q51" s="14" t="s">
        <v>172</v>
      </c>
      <c r="R51" s="41">
        <v>2</v>
      </c>
      <c r="S51" s="41">
        <v>1</v>
      </c>
      <c r="T51" s="41">
        <v>0</v>
      </c>
      <c r="U51" s="24"/>
      <c r="V51" s="24"/>
      <c r="W51" s="24">
        <v>400</v>
      </c>
      <c r="X51" s="41">
        <v>1.0999999999999999E-2</v>
      </c>
      <c r="Y51" s="41">
        <v>0.04</v>
      </c>
      <c r="Z51" s="24">
        <f t="shared" si="6"/>
        <v>2.1999999999999999E-2</v>
      </c>
      <c r="AA51" s="23">
        <f t="shared" si="7"/>
        <v>8.7999999999999989</v>
      </c>
    </row>
    <row r="52" spans="1:27" ht="10.5" customHeight="1" x14ac:dyDescent="0.15">
      <c r="A52" s="8">
        <f t="shared" si="4"/>
        <v>50</v>
      </c>
      <c r="B52" s="9" t="s">
        <v>36</v>
      </c>
      <c r="C52" s="9" t="s">
        <v>37</v>
      </c>
      <c r="D52" s="9" t="s">
        <v>171</v>
      </c>
      <c r="E52" s="24"/>
      <c r="F52" s="9"/>
      <c r="G52" s="9"/>
      <c r="H52" s="9">
        <f t="shared" si="5"/>
        <v>2400</v>
      </c>
      <c r="I52" s="9"/>
      <c r="J52" s="9"/>
      <c r="K52" s="9"/>
      <c r="L52" s="9"/>
      <c r="M52" s="24">
        <f t="shared" si="1"/>
        <v>0</v>
      </c>
      <c r="N52" s="9"/>
      <c r="O52" s="9"/>
      <c r="P52" s="41">
        <f t="shared" si="8"/>
        <v>6</v>
      </c>
      <c r="Q52" s="14" t="s">
        <v>292</v>
      </c>
      <c r="R52" s="41">
        <v>2</v>
      </c>
      <c r="S52" s="41">
        <v>1</v>
      </c>
      <c r="T52" s="41">
        <v>0</v>
      </c>
      <c r="U52" s="24"/>
      <c r="V52" s="24"/>
      <c r="W52" s="24">
        <v>400</v>
      </c>
      <c r="X52" s="41">
        <v>1.0999999999999999E-2</v>
      </c>
      <c r="Y52" s="41">
        <v>0.04</v>
      </c>
      <c r="Z52" s="24">
        <f t="shared" si="6"/>
        <v>0.13200000000000001</v>
      </c>
      <c r="AA52" s="23">
        <f t="shared" si="7"/>
        <v>52.800000000000004</v>
      </c>
    </row>
    <row r="53" spans="1:27" ht="10.5" customHeight="1" x14ac:dyDescent="0.15">
      <c r="A53" s="8">
        <f t="shared" si="4"/>
        <v>51</v>
      </c>
      <c r="B53" s="9" t="s">
        <v>97</v>
      </c>
      <c r="C53" s="9"/>
      <c r="D53" s="9" t="s">
        <v>173</v>
      </c>
      <c r="E53" s="24"/>
      <c r="F53" s="9"/>
      <c r="G53" s="9"/>
      <c r="H53" s="9">
        <f t="shared" si="5"/>
        <v>400</v>
      </c>
      <c r="I53" s="9"/>
      <c r="J53" s="9"/>
      <c r="K53" s="9"/>
      <c r="L53" s="9"/>
      <c r="M53" s="24">
        <f t="shared" si="1"/>
        <v>0</v>
      </c>
      <c r="N53" s="9"/>
      <c r="O53" s="9"/>
      <c r="P53" s="41">
        <f t="shared" si="8"/>
        <v>1</v>
      </c>
      <c r="Q53" s="14" t="s">
        <v>153</v>
      </c>
      <c r="R53" s="41">
        <v>2</v>
      </c>
      <c r="S53" s="41">
        <v>1</v>
      </c>
      <c r="T53" s="41">
        <v>0</v>
      </c>
      <c r="U53" s="24"/>
      <c r="V53" s="24"/>
      <c r="W53" s="24">
        <v>400</v>
      </c>
      <c r="X53" s="41">
        <v>1.0999999999999999E-2</v>
      </c>
      <c r="Y53" s="41">
        <v>0.04</v>
      </c>
      <c r="Z53" s="24">
        <f t="shared" si="6"/>
        <v>2.1999999999999999E-2</v>
      </c>
      <c r="AA53" s="23">
        <f t="shared" si="7"/>
        <v>8.7999999999999989</v>
      </c>
    </row>
    <row r="54" spans="1:27" ht="10.5" customHeight="1" x14ac:dyDescent="0.15">
      <c r="A54" s="8">
        <f t="shared" si="4"/>
        <v>52</v>
      </c>
      <c r="B54" s="9" t="s">
        <v>96</v>
      </c>
      <c r="C54" s="9" t="s">
        <v>40</v>
      </c>
      <c r="D54" s="9" t="s">
        <v>107</v>
      </c>
      <c r="E54" s="24"/>
      <c r="F54" s="9"/>
      <c r="G54" s="9"/>
      <c r="H54" s="9">
        <f t="shared" si="5"/>
        <v>1600</v>
      </c>
      <c r="I54" s="9"/>
      <c r="J54" s="9"/>
      <c r="K54" s="9"/>
      <c r="L54" s="9"/>
      <c r="M54" s="24">
        <f t="shared" si="1"/>
        <v>0</v>
      </c>
      <c r="N54" s="9"/>
      <c r="O54" s="9"/>
      <c r="P54" s="41">
        <f t="shared" si="8"/>
        <v>4</v>
      </c>
      <c r="Q54" s="14" t="s">
        <v>293</v>
      </c>
      <c r="R54" s="41">
        <v>2</v>
      </c>
      <c r="S54" s="41">
        <v>1</v>
      </c>
      <c r="T54" s="41">
        <v>0</v>
      </c>
      <c r="U54" s="24"/>
      <c r="V54" s="24"/>
      <c r="W54" s="24">
        <v>400</v>
      </c>
      <c r="X54" s="41">
        <v>1.0999999999999999E-2</v>
      </c>
      <c r="Y54" s="41">
        <v>0.04</v>
      </c>
      <c r="Z54" s="24">
        <f t="shared" si="6"/>
        <v>8.7999999999999995E-2</v>
      </c>
      <c r="AA54" s="23">
        <f t="shared" si="7"/>
        <v>35.199999999999996</v>
      </c>
    </row>
    <row r="55" spans="1:27" ht="10.5" customHeight="1" x14ac:dyDescent="0.15">
      <c r="A55" s="8">
        <f t="shared" si="4"/>
        <v>53</v>
      </c>
      <c r="B55" s="9" t="s">
        <v>96</v>
      </c>
      <c r="C55" s="9" t="s">
        <v>40</v>
      </c>
      <c r="D55" s="9" t="s">
        <v>154</v>
      </c>
      <c r="E55" s="24"/>
      <c r="F55" s="9"/>
      <c r="G55" s="9"/>
      <c r="H55" s="9">
        <f t="shared" si="5"/>
        <v>800</v>
      </c>
      <c r="I55" s="9"/>
      <c r="J55" s="9"/>
      <c r="K55" s="9"/>
      <c r="L55" s="9"/>
      <c r="M55" s="24">
        <f t="shared" si="1"/>
        <v>0</v>
      </c>
      <c r="N55" s="9"/>
      <c r="O55" s="9"/>
      <c r="P55" s="41">
        <f t="shared" si="8"/>
        <v>2</v>
      </c>
      <c r="Q55" s="14" t="s">
        <v>294</v>
      </c>
      <c r="R55" s="41">
        <v>2</v>
      </c>
      <c r="S55" s="41">
        <v>1</v>
      </c>
      <c r="T55" s="41">
        <v>0</v>
      </c>
      <c r="U55" s="24"/>
      <c r="V55" s="24"/>
      <c r="W55" s="24">
        <v>400</v>
      </c>
      <c r="X55" s="41">
        <v>1.0999999999999999E-2</v>
      </c>
      <c r="Y55" s="41">
        <v>0.04</v>
      </c>
      <c r="Z55" s="24">
        <f t="shared" si="6"/>
        <v>4.3999999999999997E-2</v>
      </c>
      <c r="AA55" s="23">
        <f t="shared" si="7"/>
        <v>17.599999999999998</v>
      </c>
    </row>
    <row r="56" spans="1:27" s="34" customFormat="1" ht="10.5" customHeight="1" x14ac:dyDescent="0.15">
      <c r="A56" s="8">
        <f t="shared" si="4"/>
        <v>54</v>
      </c>
      <c r="B56" s="9" t="s">
        <v>41</v>
      </c>
      <c r="C56" s="9">
        <v>1206</v>
      </c>
      <c r="D56" s="9" t="s">
        <v>212</v>
      </c>
      <c r="E56" s="24"/>
      <c r="F56" s="9"/>
      <c r="G56" s="9"/>
      <c r="H56" s="9">
        <f t="shared" si="5"/>
        <v>4400</v>
      </c>
      <c r="I56" s="9"/>
      <c r="J56" s="9"/>
      <c r="K56" s="9"/>
      <c r="L56" s="9"/>
      <c r="M56" s="24">
        <f t="shared" si="1"/>
        <v>0</v>
      </c>
      <c r="N56" s="9"/>
      <c r="O56" s="9"/>
      <c r="P56" s="41">
        <f t="shared" si="8"/>
        <v>11</v>
      </c>
      <c r="Q56" s="14" t="s">
        <v>315</v>
      </c>
      <c r="R56" s="41">
        <v>2</v>
      </c>
      <c r="S56" s="41">
        <v>1</v>
      </c>
      <c r="T56" s="41">
        <v>0</v>
      </c>
      <c r="U56" s="24"/>
      <c r="V56" s="42"/>
      <c r="W56" s="24">
        <v>400</v>
      </c>
      <c r="X56" s="41">
        <v>1.0999999999999999E-2</v>
      </c>
      <c r="Y56" s="41">
        <v>0.04</v>
      </c>
      <c r="Z56" s="24">
        <f t="shared" si="6"/>
        <v>0.24199999999999999</v>
      </c>
      <c r="AA56" s="23">
        <f t="shared" si="7"/>
        <v>96.8</v>
      </c>
    </row>
    <row r="57" spans="1:27" s="34" customFormat="1" ht="10.5" customHeight="1" x14ac:dyDescent="0.15">
      <c r="A57" s="8">
        <f t="shared" si="4"/>
        <v>55</v>
      </c>
      <c r="B57" s="9" t="s">
        <v>41</v>
      </c>
      <c r="C57" s="9">
        <v>1206</v>
      </c>
      <c r="D57" s="9" t="s">
        <v>42</v>
      </c>
      <c r="E57" s="24"/>
      <c r="F57" s="9"/>
      <c r="G57" s="9"/>
      <c r="H57" s="9">
        <f t="shared" si="5"/>
        <v>1600</v>
      </c>
      <c r="I57" s="9"/>
      <c r="J57" s="9"/>
      <c r="K57" s="9"/>
      <c r="L57" s="9"/>
      <c r="M57" s="24">
        <f t="shared" si="1"/>
        <v>0</v>
      </c>
      <c r="N57" s="9"/>
      <c r="O57" s="9"/>
      <c r="P57" s="41">
        <f t="shared" si="8"/>
        <v>4</v>
      </c>
      <c r="Q57" s="14" t="s">
        <v>316</v>
      </c>
      <c r="R57" s="41">
        <v>2</v>
      </c>
      <c r="S57" s="41">
        <v>1</v>
      </c>
      <c r="T57" s="41">
        <v>0</v>
      </c>
      <c r="U57" s="24"/>
      <c r="V57" s="42"/>
      <c r="W57" s="24">
        <v>400</v>
      </c>
      <c r="X57" s="41">
        <v>1.0999999999999999E-2</v>
      </c>
      <c r="Y57" s="41">
        <v>0.04</v>
      </c>
      <c r="Z57" s="24">
        <f t="shared" si="6"/>
        <v>8.7999999999999995E-2</v>
      </c>
      <c r="AA57" s="23">
        <f t="shared" si="7"/>
        <v>35.199999999999996</v>
      </c>
    </row>
    <row r="58" spans="1:27" s="34" customFormat="1" ht="10.5" customHeight="1" x14ac:dyDescent="0.15">
      <c r="A58" s="8">
        <f t="shared" si="4"/>
        <v>56</v>
      </c>
      <c r="B58" s="9" t="s">
        <v>257</v>
      </c>
      <c r="C58" s="9">
        <v>1206</v>
      </c>
      <c r="D58" s="9" t="s">
        <v>256</v>
      </c>
      <c r="E58" s="24"/>
      <c r="F58" s="9"/>
      <c r="G58" s="9"/>
      <c r="H58" s="9">
        <f t="shared" si="5"/>
        <v>1600</v>
      </c>
      <c r="I58" s="9"/>
      <c r="J58" s="9"/>
      <c r="K58" s="9"/>
      <c r="L58" s="9"/>
      <c r="M58" s="24">
        <f t="shared" ref="M58" si="13">K58*P58</f>
        <v>0</v>
      </c>
      <c r="N58" s="9"/>
      <c r="O58" s="9"/>
      <c r="P58" s="41">
        <f t="shared" si="8"/>
        <v>4</v>
      </c>
      <c r="Q58" s="14" t="s">
        <v>317</v>
      </c>
      <c r="R58" s="41">
        <v>2</v>
      </c>
      <c r="S58" s="43">
        <v>1</v>
      </c>
      <c r="T58" s="41">
        <v>0</v>
      </c>
      <c r="U58" s="42"/>
      <c r="V58" s="42"/>
      <c r="W58" s="24">
        <v>400</v>
      </c>
      <c r="X58" s="41">
        <v>1.0999999999999999E-2</v>
      </c>
      <c r="Y58" s="41">
        <v>0.04</v>
      </c>
      <c r="Z58" s="24">
        <f t="shared" si="6"/>
        <v>8.7999999999999995E-2</v>
      </c>
      <c r="AA58" s="23">
        <f t="shared" si="7"/>
        <v>35.199999999999996</v>
      </c>
    </row>
    <row r="59" spans="1:27" ht="10.5" customHeight="1" x14ac:dyDescent="0.15">
      <c r="A59" s="8">
        <f t="shared" si="4"/>
        <v>57</v>
      </c>
      <c r="B59" s="9" t="s">
        <v>43</v>
      </c>
      <c r="C59" s="9" t="s">
        <v>44</v>
      </c>
      <c r="D59" s="11" t="s">
        <v>140</v>
      </c>
      <c r="E59" s="24"/>
      <c r="F59" s="9"/>
      <c r="G59" s="9"/>
      <c r="H59" s="9">
        <f t="shared" si="5"/>
        <v>400</v>
      </c>
      <c r="I59" s="9"/>
      <c r="J59" s="9"/>
      <c r="K59" s="9"/>
      <c r="L59" s="9"/>
      <c r="M59" s="23">
        <f t="shared" si="1"/>
        <v>0</v>
      </c>
      <c r="N59" s="9"/>
      <c r="O59" s="9"/>
      <c r="P59" s="41">
        <f t="shared" si="8"/>
        <v>1</v>
      </c>
      <c r="Q59" s="14" t="s">
        <v>89</v>
      </c>
      <c r="R59" s="41">
        <v>2</v>
      </c>
      <c r="S59" s="41">
        <v>1</v>
      </c>
      <c r="T59" s="41">
        <v>0</v>
      </c>
      <c r="U59" s="24"/>
      <c r="V59" s="24"/>
      <c r="W59" s="24">
        <v>400</v>
      </c>
      <c r="X59" s="41">
        <v>1.0999999999999999E-2</v>
      </c>
      <c r="Y59" s="41">
        <v>0.04</v>
      </c>
      <c r="Z59" s="24">
        <f t="shared" si="6"/>
        <v>2.1999999999999999E-2</v>
      </c>
      <c r="AA59" s="23">
        <f t="shared" si="7"/>
        <v>8.7999999999999989</v>
      </c>
    </row>
    <row r="60" spans="1:27" ht="10.5" customHeight="1" x14ac:dyDescent="0.15">
      <c r="A60" s="8">
        <f t="shared" si="4"/>
        <v>58</v>
      </c>
      <c r="B60" s="9" t="s">
        <v>43</v>
      </c>
      <c r="C60" s="9" t="s">
        <v>127</v>
      </c>
      <c r="D60" s="11" t="s">
        <v>144</v>
      </c>
      <c r="E60" s="24"/>
      <c r="F60" s="9"/>
      <c r="G60" s="9"/>
      <c r="H60" s="9">
        <f t="shared" si="5"/>
        <v>400</v>
      </c>
      <c r="I60" s="9"/>
      <c r="J60" s="9"/>
      <c r="K60" s="9"/>
      <c r="L60" s="9"/>
      <c r="M60" s="23">
        <f t="shared" si="1"/>
        <v>0</v>
      </c>
      <c r="N60" s="9"/>
      <c r="O60" s="9"/>
      <c r="P60" s="41">
        <f t="shared" si="8"/>
        <v>1</v>
      </c>
      <c r="Q60" s="14" t="s">
        <v>128</v>
      </c>
      <c r="R60" s="41">
        <v>2</v>
      </c>
      <c r="S60" s="41">
        <v>1</v>
      </c>
      <c r="T60" s="41">
        <v>0</v>
      </c>
      <c r="U60" s="24"/>
      <c r="V60" s="24"/>
      <c r="W60" s="24">
        <v>400</v>
      </c>
      <c r="X60" s="41">
        <v>1.0999999999999999E-2</v>
      </c>
      <c r="Y60" s="41">
        <v>0.04</v>
      </c>
      <c r="Z60" s="24">
        <f t="shared" si="6"/>
        <v>2.1999999999999999E-2</v>
      </c>
      <c r="AA60" s="23">
        <f t="shared" si="7"/>
        <v>8.7999999999999989</v>
      </c>
    </row>
    <row r="61" spans="1:27" ht="10.5" customHeight="1" x14ac:dyDescent="0.15">
      <c r="A61" s="8">
        <f t="shared" si="4"/>
        <v>59</v>
      </c>
      <c r="B61" s="9" t="s">
        <v>45</v>
      </c>
      <c r="C61" s="9" t="s">
        <v>34</v>
      </c>
      <c r="D61" s="11" t="s">
        <v>59</v>
      </c>
      <c r="E61" s="24"/>
      <c r="F61" s="9"/>
      <c r="G61" s="9"/>
      <c r="H61" s="9">
        <f t="shared" si="5"/>
        <v>400</v>
      </c>
      <c r="I61" s="9"/>
      <c r="J61" s="9"/>
      <c r="K61" s="9"/>
      <c r="L61" s="9"/>
      <c r="M61" s="23">
        <f>K61*P61</f>
        <v>0</v>
      </c>
      <c r="N61" s="9"/>
      <c r="O61" s="9"/>
      <c r="P61" s="41">
        <f t="shared" si="8"/>
        <v>1</v>
      </c>
      <c r="Q61" s="14" t="s">
        <v>116</v>
      </c>
      <c r="R61" s="41">
        <v>3</v>
      </c>
      <c r="S61" s="41">
        <v>1</v>
      </c>
      <c r="T61" s="41">
        <v>0</v>
      </c>
      <c r="U61" s="24"/>
      <c r="V61" s="24"/>
      <c r="W61" s="24">
        <v>400</v>
      </c>
      <c r="X61" s="41">
        <v>1.0999999999999999E-2</v>
      </c>
      <c r="Y61" s="41">
        <v>0.04</v>
      </c>
      <c r="Z61" s="24">
        <f t="shared" si="6"/>
        <v>3.3000000000000002E-2</v>
      </c>
      <c r="AA61" s="23">
        <f t="shared" si="7"/>
        <v>13.200000000000001</v>
      </c>
    </row>
    <row r="62" spans="1:27" ht="10.5" customHeight="1" x14ac:dyDescent="0.15">
      <c r="A62" s="8">
        <f t="shared" si="4"/>
        <v>60</v>
      </c>
      <c r="B62" s="9" t="s">
        <v>33</v>
      </c>
      <c r="C62" s="9" t="s">
        <v>34</v>
      </c>
      <c r="D62" s="11" t="s">
        <v>35</v>
      </c>
      <c r="E62" s="24"/>
      <c r="F62" s="9"/>
      <c r="G62" s="9"/>
      <c r="H62" s="9">
        <f t="shared" si="5"/>
        <v>3200</v>
      </c>
      <c r="I62" s="9"/>
      <c r="J62" s="9"/>
      <c r="K62" s="9"/>
      <c r="L62" s="9"/>
      <c r="M62" s="23">
        <f>K62*P62</f>
        <v>0</v>
      </c>
      <c r="N62" s="9"/>
      <c r="O62" s="9"/>
      <c r="P62" s="41">
        <f t="shared" si="8"/>
        <v>8</v>
      </c>
      <c r="Q62" s="14" t="s">
        <v>295</v>
      </c>
      <c r="R62" s="41">
        <v>3</v>
      </c>
      <c r="S62" s="41">
        <v>1</v>
      </c>
      <c r="T62" s="41">
        <v>0</v>
      </c>
      <c r="U62" s="24"/>
      <c r="V62" s="24"/>
      <c r="W62" s="24">
        <v>400</v>
      </c>
      <c r="X62" s="41">
        <v>1.0999999999999999E-2</v>
      </c>
      <c r="Y62" s="41">
        <v>0.04</v>
      </c>
      <c r="Z62" s="24">
        <f t="shared" si="6"/>
        <v>0.26400000000000001</v>
      </c>
      <c r="AA62" s="23">
        <f t="shared" si="7"/>
        <v>105.60000000000001</v>
      </c>
    </row>
    <row r="63" spans="1:27" ht="10.5" customHeight="1" x14ac:dyDescent="0.15">
      <c r="A63" s="8">
        <f t="shared" si="4"/>
        <v>61</v>
      </c>
      <c r="B63" s="9" t="s">
        <v>33</v>
      </c>
      <c r="C63" s="9" t="s">
        <v>34</v>
      </c>
      <c r="D63" s="11" t="s">
        <v>129</v>
      </c>
      <c r="E63" s="24"/>
      <c r="F63" s="9"/>
      <c r="G63" s="9"/>
      <c r="H63" s="9">
        <f t="shared" si="5"/>
        <v>800</v>
      </c>
      <c r="I63" s="9"/>
      <c r="J63" s="9"/>
      <c r="K63" s="9"/>
      <c r="L63" s="9"/>
      <c r="M63" s="23">
        <f>K63*P63</f>
        <v>0</v>
      </c>
      <c r="N63" s="9"/>
      <c r="O63" s="9"/>
      <c r="P63" s="41">
        <f t="shared" si="8"/>
        <v>2</v>
      </c>
      <c r="Q63" s="14" t="s">
        <v>296</v>
      </c>
      <c r="R63" s="41">
        <v>3</v>
      </c>
      <c r="S63" s="41">
        <v>1</v>
      </c>
      <c r="T63" s="41">
        <v>0</v>
      </c>
      <c r="U63" s="24"/>
      <c r="V63" s="24"/>
      <c r="W63" s="24">
        <v>400</v>
      </c>
      <c r="X63" s="41">
        <v>1.0999999999999999E-2</v>
      </c>
      <c r="Y63" s="41">
        <v>0.04</v>
      </c>
      <c r="Z63" s="24">
        <f t="shared" si="6"/>
        <v>6.6000000000000003E-2</v>
      </c>
      <c r="AA63" s="23">
        <f t="shared" si="7"/>
        <v>26.400000000000002</v>
      </c>
    </row>
    <row r="64" spans="1:27" ht="10.5" customHeight="1" x14ac:dyDescent="0.15">
      <c r="A64" s="8">
        <f t="shared" si="4"/>
        <v>62</v>
      </c>
      <c r="B64" s="9" t="s">
        <v>33</v>
      </c>
      <c r="C64" s="9" t="s">
        <v>34</v>
      </c>
      <c r="D64" s="11" t="s">
        <v>167</v>
      </c>
      <c r="E64" s="24"/>
      <c r="F64" s="9"/>
      <c r="G64" s="9"/>
      <c r="H64" s="9">
        <f t="shared" si="5"/>
        <v>800</v>
      </c>
      <c r="I64" s="9"/>
      <c r="J64" s="9"/>
      <c r="K64" s="9"/>
      <c r="L64" s="9"/>
      <c r="M64" s="23">
        <f>K64*P64</f>
        <v>0</v>
      </c>
      <c r="N64" s="9"/>
      <c r="O64" s="9"/>
      <c r="P64" s="41">
        <f t="shared" si="8"/>
        <v>2</v>
      </c>
      <c r="Q64" s="14" t="s">
        <v>297</v>
      </c>
      <c r="R64" s="41">
        <v>3</v>
      </c>
      <c r="S64" s="41">
        <v>1</v>
      </c>
      <c r="T64" s="41">
        <v>0</v>
      </c>
      <c r="U64" s="24"/>
      <c r="V64" s="24"/>
      <c r="W64" s="24">
        <v>400</v>
      </c>
      <c r="X64" s="41">
        <v>1.0999999999999999E-2</v>
      </c>
      <c r="Y64" s="41">
        <v>0.04</v>
      </c>
      <c r="Z64" s="24">
        <f t="shared" si="6"/>
        <v>6.6000000000000003E-2</v>
      </c>
      <c r="AA64" s="23">
        <f t="shared" si="7"/>
        <v>26.400000000000002</v>
      </c>
    </row>
    <row r="65" spans="1:27" ht="10.5" customHeight="1" x14ac:dyDescent="0.15">
      <c r="A65" s="8">
        <f t="shared" si="4"/>
        <v>63</v>
      </c>
      <c r="B65" s="9" t="s">
        <v>111</v>
      </c>
      <c r="C65" s="28" t="s">
        <v>112</v>
      </c>
      <c r="D65" s="11" t="s">
        <v>113</v>
      </c>
      <c r="E65" s="18" t="s">
        <v>114</v>
      </c>
      <c r="F65" s="9"/>
      <c r="G65" s="9"/>
      <c r="H65" s="9">
        <f t="shared" si="5"/>
        <v>800</v>
      </c>
      <c r="I65" s="9"/>
      <c r="J65" s="9"/>
      <c r="K65" s="9"/>
      <c r="L65" s="9"/>
      <c r="M65" s="23">
        <f t="shared" ref="M65" si="14">K65*P65</f>
        <v>0</v>
      </c>
      <c r="N65" s="9"/>
      <c r="O65" s="9"/>
      <c r="P65" s="41">
        <f t="shared" si="8"/>
        <v>2</v>
      </c>
      <c r="Q65" s="14" t="s">
        <v>298</v>
      </c>
      <c r="R65" s="41">
        <v>4</v>
      </c>
      <c r="S65" s="41">
        <v>1</v>
      </c>
      <c r="T65" s="41">
        <v>0</v>
      </c>
      <c r="U65" s="24"/>
      <c r="V65" s="24"/>
      <c r="W65" s="24">
        <v>400</v>
      </c>
      <c r="X65" s="41">
        <v>1.0999999999999999E-2</v>
      </c>
      <c r="Y65" s="41">
        <v>0.04</v>
      </c>
      <c r="Z65" s="24">
        <f t="shared" si="6"/>
        <v>8.7999999999999995E-2</v>
      </c>
      <c r="AA65" s="23">
        <f t="shared" si="7"/>
        <v>35.199999999999996</v>
      </c>
    </row>
    <row r="66" spans="1:27" ht="10.5" customHeight="1" x14ac:dyDescent="0.15">
      <c r="A66" s="8">
        <f t="shared" si="4"/>
        <v>64</v>
      </c>
      <c r="B66" s="9" t="s">
        <v>45</v>
      </c>
      <c r="C66" s="9" t="s">
        <v>213</v>
      </c>
      <c r="D66" s="11" t="s">
        <v>214</v>
      </c>
      <c r="E66" s="18" t="s">
        <v>225</v>
      </c>
      <c r="F66" s="9"/>
      <c r="G66" s="9"/>
      <c r="H66" s="9">
        <f t="shared" si="5"/>
        <v>400</v>
      </c>
      <c r="I66" s="9"/>
      <c r="J66" s="9"/>
      <c r="K66" s="9"/>
      <c r="L66" s="9"/>
      <c r="M66" s="23">
        <f t="shared" si="1"/>
        <v>0</v>
      </c>
      <c r="N66" s="9"/>
      <c r="O66" s="9"/>
      <c r="P66" s="41">
        <f t="shared" si="8"/>
        <v>1</v>
      </c>
      <c r="Q66" s="14" t="s">
        <v>90</v>
      </c>
      <c r="R66" s="41">
        <v>64</v>
      </c>
      <c r="S66" s="41">
        <v>1</v>
      </c>
      <c r="T66" s="41">
        <v>0</v>
      </c>
      <c r="U66" s="24"/>
      <c r="V66" s="24"/>
      <c r="W66" s="24">
        <v>400</v>
      </c>
      <c r="X66" s="41">
        <v>1.0999999999999999E-2</v>
      </c>
      <c r="Y66" s="41">
        <v>0.04</v>
      </c>
      <c r="Z66" s="24">
        <f t="shared" si="6"/>
        <v>0.70399999999999996</v>
      </c>
      <c r="AA66" s="23">
        <f t="shared" si="7"/>
        <v>281.59999999999997</v>
      </c>
    </row>
    <row r="67" spans="1:27" ht="10.5" customHeight="1" x14ac:dyDescent="0.15">
      <c r="A67" s="8">
        <f t="shared" si="4"/>
        <v>65</v>
      </c>
      <c r="B67" s="9" t="s">
        <v>45</v>
      </c>
      <c r="C67" s="9" t="s">
        <v>215</v>
      </c>
      <c r="D67" s="11" t="s">
        <v>223</v>
      </c>
      <c r="E67" s="18" t="s">
        <v>224</v>
      </c>
      <c r="F67" s="9"/>
      <c r="G67" s="9"/>
      <c r="H67" s="9">
        <f t="shared" si="5"/>
        <v>400</v>
      </c>
      <c r="I67" s="9"/>
      <c r="J67" s="9"/>
      <c r="K67" s="9"/>
      <c r="L67" s="9"/>
      <c r="M67" s="23">
        <f t="shared" ref="M67" si="15">K67*P67</f>
        <v>0</v>
      </c>
      <c r="N67" s="9"/>
      <c r="O67" s="9"/>
      <c r="P67" s="41">
        <f t="shared" si="8"/>
        <v>1</v>
      </c>
      <c r="Q67" s="14" t="s">
        <v>216</v>
      </c>
      <c r="R67" s="41">
        <v>48</v>
      </c>
      <c r="S67" s="41">
        <v>1</v>
      </c>
      <c r="T67" s="41">
        <v>0</v>
      </c>
      <c r="U67" s="24"/>
      <c r="V67" s="24"/>
      <c r="W67" s="24">
        <v>400</v>
      </c>
      <c r="X67" s="41">
        <v>1.0999999999999999E-2</v>
      </c>
      <c r="Y67" s="41">
        <v>0.04</v>
      </c>
      <c r="Z67" s="24">
        <f t="shared" si="6"/>
        <v>0.52800000000000002</v>
      </c>
      <c r="AA67" s="23">
        <f t="shared" si="7"/>
        <v>211.20000000000002</v>
      </c>
    </row>
    <row r="68" spans="1:27" ht="10.5" customHeight="1" x14ac:dyDescent="0.15">
      <c r="A68" s="8">
        <f t="shared" ref="A68:A100" si="16">ROW(A66)</f>
        <v>66</v>
      </c>
      <c r="B68" s="9" t="s">
        <v>45</v>
      </c>
      <c r="C68" s="9" t="s">
        <v>46</v>
      </c>
      <c r="D68" s="11" t="s">
        <v>47</v>
      </c>
      <c r="E68" s="24"/>
      <c r="F68" s="9"/>
      <c r="G68" s="9"/>
      <c r="H68" s="9">
        <f t="shared" si="5"/>
        <v>400</v>
      </c>
      <c r="I68" s="9"/>
      <c r="J68" s="9"/>
      <c r="K68" s="9"/>
      <c r="L68" s="9"/>
      <c r="M68" s="23">
        <f t="shared" si="1"/>
        <v>0</v>
      </c>
      <c r="N68" s="9"/>
      <c r="O68" s="9"/>
      <c r="P68" s="41">
        <f t="shared" si="8"/>
        <v>1</v>
      </c>
      <c r="Q68" s="14" t="s">
        <v>91</v>
      </c>
      <c r="R68" s="41">
        <v>8</v>
      </c>
      <c r="S68" s="41">
        <v>1</v>
      </c>
      <c r="T68" s="41">
        <v>0</v>
      </c>
      <c r="U68" s="24"/>
      <c r="V68" s="24"/>
      <c r="W68" s="24">
        <v>400</v>
      </c>
      <c r="X68" s="41">
        <v>1.0999999999999999E-2</v>
      </c>
      <c r="Y68" s="41">
        <v>0.04</v>
      </c>
      <c r="Z68" s="24">
        <f t="shared" ref="Z68:Z100" si="17">S68*X68*P68*R68+T68*Y68*P68*R68</f>
        <v>8.7999999999999995E-2</v>
      </c>
      <c r="AA68" s="23">
        <f t="shared" ref="AA68:AA100" si="18">S68*X68*P68*R68*W68+T68*Y68*P68*R68*W68</f>
        <v>35.199999999999996</v>
      </c>
    </row>
    <row r="69" spans="1:27" ht="10.5" customHeight="1" x14ac:dyDescent="0.15">
      <c r="A69" s="8">
        <f t="shared" si="16"/>
        <v>67</v>
      </c>
      <c r="B69" s="9" t="s">
        <v>45</v>
      </c>
      <c r="C69" s="9" t="s">
        <v>48</v>
      </c>
      <c r="D69" s="11" t="s">
        <v>49</v>
      </c>
      <c r="E69" s="24"/>
      <c r="F69" s="9"/>
      <c r="G69" s="9"/>
      <c r="H69" s="9">
        <f t="shared" si="5"/>
        <v>800</v>
      </c>
      <c r="I69" s="9"/>
      <c r="J69" s="9"/>
      <c r="K69" s="9"/>
      <c r="L69" s="9"/>
      <c r="M69" s="23">
        <f t="shared" si="1"/>
        <v>0</v>
      </c>
      <c r="N69" s="9"/>
      <c r="O69" s="9"/>
      <c r="P69" s="41">
        <f t="shared" ref="P69:P100" si="19">LEN(Q69)-LEN(SUBSTITUTE(Q69,",",""))+1</f>
        <v>2</v>
      </c>
      <c r="Q69" s="14" t="s">
        <v>299</v>
      </c>
      <c r="R69" s="41">
        <v>4</v>
      </c>
      <c r="S69" s="41">
        <v>1</v>
      </c>
      <c r="T69" s="41">
        <v>0</v>
      </c>
      <c r="U69" s="24"/>
      <c r="V69" s="24"/>
      <c r="W69" s="24">
        <v>400</v>
      </c>
      <c r="X69" s="41">
        <v>1.0999999999999999E-2</v>
      </c>
      <c r="Y69" s="41">
        <v>0.04</v>
      </c>
      <c r="Z69" s="24">
        <f t="shared" si="17"/>
        <v>8.7999999999999995E-2</v>
      </c>
      <c r="AA69" s="23">
        <f t="shared" si="18"/>
        <v>35.199999999999996</v>
      </c>
    </row>
    <row r="70" spans="1:27" ht="10.5" customHeight="1" x14ac:dyDescent="0.15">
      <c r="A70" s="8">
        <f t="shared" si="16"/>
        <v>68</v>
      </c>
      <c r="B70" s="9" t="s">
        <v>45</v>
      </c>
      <c r="C70" s="9" t="s">
        <v>48</v>
      </c>
      <c r="D70" s="11" t="s">
        <v>169</v>
      </c>
      <c r="E70" s="24"/>
      <c r="F70" s="9"/>
      <c r="G70" s="9"/>
      <c r="H70" s="9">
        <f t="shared" si="5"/>
        <v>400</v>
      </c>
      <c r="I70" s="9"/>
      <c r="J70" s="9"/>
      <c r="K70" s="9"/>
      <c r="L70" s="9"/>
      <c r="M70" s="23">
        <f t="shared" si="1"/>
        <v>0</v>
      </c>
      <c r="N70" s="9"/>
      <c r="O70" s="9"/>
      <c r="P70" s="41">
        <f t="shared" si="19"/>
        <v>1</v>
      </c>
      <c r="Q70" s="14" t="s">
        <v>170</v>
      </c>
      <c r="R70" s="41">
        <v>4</v>
      </c>
      <c r="S70" s="41">
        <v>1</v>
      </c>
      <c r="T70" s="41">
        <v>0</v>
      </c>
      <c r="U70" s="24"/>
      <c r="V70" s="24"/>
      <c r="W70" s="24">
        <v>400</v>
      </c>
      <c r="X70" s="41">
        <v>1.0999999999999999E-2</v>
      </c>
      <c r="Y70" s="41">
        <v>0.04</v>
      </c>
      <c r="Z70" s="24">
        <f t="shared" si="17"/>
        <v>4.3999999999999997E-2</v>
      </c>
      <c r="AA70" s="23">
        <f t="shared" si="18"/>
        <v>17.599999999999998</v>
      </c>
    </row>
    <row r="71" spans="1:27" ht="10.5" customHeight="1" x14ac:dyDescent="0.15">
      <c r="A71" s="8">
        <f t="shared" si="16"/>
        <v>69</v>
      </c>
      <c r="B71" s="9" t="s">
        <v>45</v>
      </c>
      <c r="C71" s="9" t="s">
        <v>46</v>
      </c>
      <c r="D71" s="11" t="s">
        <v>151</v>
      </c>
      <c r="E71" s="18" t="s">
        <v>80</v>
      </c>
      <c r="F71" s="9"/>
      <c r="G71" s="9"/>
      <c r="H71" s="9">
        <f t="shared" ref="H71:H100" si="20">P71*W71</f>
        <v>400</v>
      </c>
      <c r="I71" s="9"/>
      <c r="J71" s="9"/>
      <c r="K71" s="9"/>
      <c r="L71" s="9"/>
      <c r="M71" s="23">
        <f t="shared" ref="M71:M100" si="21">K71*P71</f>
        <v>0</v>
      </c>
      <c r="N71" s="9"/>
      <c r="O71" s="9"/>
      <c r="P71" s="41">
        <f t="shared" si="19"/>
        <v>1</v>
      </c>
      <c r="Q71" s="14" t="s">
        <v>141</v>
      </c>
      <c r="R71" s="41">
        <v>8</v>
      </c>
      <c r="S71" s="41">
        <v>1</v>
      </c>
      <c r="T71" s="41">
        <v>0</v>
      </c>
      <c r="U71" s="24"/>
      <c r="V71" s="24"/>
      <c r="W71" s="24">
        <v>400</v>
      </c>
      <c r="X71" s="41">
        <v>1.0999999999999999E-2</v>
      </c>
      <c r="Y71" s="41">
        <v>0.04</v>
      </c>
      <c r="Z71" s="24">
        <f t="shared" si="17"/>
        <v>8.7999999999999995E-2</v>
      </c>
      <c r="AA71" s="23">
        <f t="shared" si="18"/>
        <v>35.199999999999996</v>
      </c>
    </row>
    <row r="72" spans="1:27" ht="10.5" customHeight="1" x14ac:dyDescent="0.15">
      <c r="A72" s="8">
        <f t="shared" si="16"/>
        <v>70</v>
      </c>
      <c r="B72" s="9" t="s">
        <v>45</v>
      </c>
      <c r="C72" s="9" t="s">
        <v>138</v>
      </c>
      <c r="D72" s="11" t="s">
        <v>137</v>
      </c>
      <c r="E72" s="18" t="s">
        <v>80</v>
      </c>
      <c r="F72" s="9"/>
      <c r="G72" s="9"/>
      <c r="H72" s="9">
        <f t="shared" si="20"/>
        <v>400</v>
      </c>
      <c r="I72" s="9"/>
      <c r="J72" s="9"/>
      <c r="K72" s="9"/>
      <c r="L72" s="9"/>
      <c r="M72" s="23">
        <f t="shared" si="21"/>
        <v>0</v>
      </c>
      <c r="N72" s="9"/>
      <c r="O72" s="9"/>
      <c r="P72" s="41">
        <f t="shared" si="19"/>
        <v>1</v>
      </c>
      <c r="Q72" s="14" t="s">
        <v>139</v>
      </c>
      <c r="R72" s="41">
        <v>6</v>
      </c>
      <c r="S72" s="41">
        <v>1</v>
      </c>
      <c r="T72" s="41">
        <v>0</v>
      </c>
      <c r="U72" s="24"/>
      <c r="V72" s="24"/>
      <c r="W72" s="24">
        <v>400</v>
      </c>
      <c r="X72" s="41">
        <v>1.0999999999999999E-2</v>
      </c>
      <c r="Y72" s="41">
        <v>0.04</v>
      </c>
      <c r="Z72" s="24">
        <f t="shared" si="17"/>
        <v>6.6000000000000003E-2</v>
      </c>
      <c r="AA72" s="23">
        <f t="shared" si="18"/>
        <v>26.400000000000002</v>
      </c>
    </row>
    <row r="73" spans="1:27" ht="10.5" customHeight="1" x14ac:dyDescent="0.15">
      <c r="A73" s="8">
        <f t="shared" si="16"/>
        <v>71</v>
      </c>
      <c r="B73" s="9" t="s">
        <v>45</v>
      </c>
      <c r="C73" s="9" t="s">
        <v>50</v>
      </c>
      <c r="D73" s="11" t="s">
        <v>51</v>
      </c>
      <c r="E73" s="24"/>
      <c r="F73" s="9"/>
      <c r="G73" s="9"/>
      <c r="H73" s="9">
        <f t="shared" si="20"/>
        <v>400</v>
      </c>
      <c r="I73" s="9"/>
      <c r="J73" s="9"/>
      <c r="K73" s="9"/>
      <c r="L73" s="9"/>
      <c r="M73" s="23">
        <f t="shared" si="21"/>
        <v>0</v>
      </c>
      <c r="N73" s="9"/>
      <c r="O73" s="9"/>
      <c r="P73" s="41">
        <f t="shared" si="19"/>
        <v>1</v>
      </c>
      <c r="Q73" s="14" t="s">
        <v>92</v>
      </c>
      <c r="R73" s="41">
        <v>4</v>
      </c>
      <c r="S73" s="41">
        <v>1</v>
      </c>
      <c r="T73" s="41">
        <v>0</v>
      </c>
      <c r="U73" s="24"/>
      <c r="V73" s="24"/>
      <c r="W73" s="24">
        <v>400</v>
      </c>
      <c r="X73" s="41">
        <v>1.0999999999999999E-2</v>
      </c>
      <c r="Y73" s="41">
        <v>0.04</v>
      </c>
      <c r="Z73" s="24">
        <f t="shared" si="17"/>
        <v>4.3999999999999997E-2</v>
      </c>
      <c r="AA73" s="23">
        <f t="shared" si="18"/>
        <v>17.599999999999998</v>
      </c>
    </row>
    <row r="74" spans="1:27" ht="10.5" customHeight="1" x14ac:dyDescent="0.15">
      <c r="A74" s="8">
        <f t="shared" si="16"/>
        <v>72</v>
      </c>
      <c r="B74" s="9" t="s">
        <v>45</v>
      </c>
      <c r="C74" s="9" t="s">
        <v>150</v>
      </c>
      <c r="D74" s="11" t="s">
        <v>152</v>
      </c>
      <c r="E74" s="24"/>
      <c r="F74" s="9"/>
      <c r="G74" s="9"/>
      <c r="H74" s="9">
        <f t="shared" si="20"/>
        <v>400</v>
      </c>
      <c r="I74" s="9"/>
      <c r="J74" s="9"/>
      <c r="K74" s="9"/>
      <c r="L74" s="9"/>
      <c r="M74" s="23">
        <f t="shared" si="21"/>
        <v>0</v>
      </c>
      <c r="N74" s="9"/>
      <c r="O74" s="9"/>
      <c r="P74" s="41">
        <f t="shared" si="19"/>
        <v>1</v>
      </c>
      <c r="Q74" s="14" t="s">
        <v>149</v>
      </c>
      <c r="R74" s="41">
        <v>5</v>
      </c>
      <c r="S74" s="41">
        <v>1</v>
      </c>
      <c r="T74" s="41">
        <v>0</v>
      </c>
      <c r="U74" s="24"/>
      <c r="V74" s="24"/>
      <c r="W74" s="24">
        <v>400</v>
      </c>
      <c r="X74" s="41">
        <v>1.0999999999999999E-2</v>
      </c>
      <c r="Y74" s="41">
        <v>0.04</v>
      </c>
      <c r="Z74" s="24">
        <f t="shared" si="17"/>
        <v>5.4999999999999993E-2</v>
      </c>
      <c r="AA74" s="23">
        <f t="shared" si="18"/>
        <v>21.999999999999996</v>
      </c>
    </row>
    <row r="75" spans="1:27" ht="10.5" customHeight="1" x14ac:dyDescent="0.15">
      <c r="A75" s="8">
        <f t="shared" si="16"/>
        <v>73</v>
      </c>
      <c r="B75" s="9" t="s">
        <v>45</v>
      </c>
      <c r="C75" s="9" t="s">
        <v>46</v>
      </c>
      <c r="D75" s="11" t="s">
        <v>52</v>
      </c>
      <c r="E75" s="24"/>
      <c r="F75" s="9"/>
      <c r="G75" s="9"/>
      <c r="H75" s="9">
        <f t="shared" si="20"/>
        <v>400</v>
      </c>
      <c r="I75" s="9"/>
      <c r="J75" s="9"/>
      <c r="K75" s="9"/>
      <c r="L75" s="9"/>
      <c r="M75" s="23">
        <f t="shared" si="21"/>
        <v>0</v>
      </c>
      <c r="N75" s="9"/>
      <c r="O75" s="9"/>
      <c r="P75" s="41">
        <f t="shared" si="19"/>
        <v>1</v>
      </c>
      <c r="Q75" s="14" t="s">
        <v>93</v>
      </c>
      <c r="R75" s="41">
        <v>8</v>
      </c>
      <c r="S75" s="41">
        <v>1</v>
      </c>
      <c r="T75" s="41">
        <v>0</v>
      </c>
      <c r="U75" s="24"/>
      <c r="V75" s="24"/>
      <c r="W75" s="24">
        <v>400</v>
      </c>
      <c r="X75" s="41">
        <v>1.0999999999999999E-2</v>
      </c>
      <c r="Y75" s="41">
        <v>0.04</v>
      </c>
      <c r="Z75" s="24">
        <f t="shared" si="17"/>
        <v>8.7999999999999995E-2</v>
      </c>
      <c r="AA75" s="23">
        <f t="shared" si="18"/>
        <v>35.199999999999996</v>
      </c>
    </row>
    <row r="76" spans="1:27" ht="10.5" customHeight="1" x14ac:dyDescent="0.15">
      <c r="A76" s="8">
        <f t="shared" si="16"/>
        <v>74</v>
      </c>
      <c r="B76" s="9" t="s">
        <v>45</v>
      </c>
      <c r="C76" s="9" t="s">
        <v>221</v>
      </c>
      <c r="D76" s="11" t="s">
        <v>136</v>
      </c>
      <c r="E76" s="24"/>
      <c r="F76" s="9"/>
      <c r="G76" s="9"/>
      <c r="H76" s="9">
        <f t="shared" si="20"/>
        <v>400</v>
      </c>
      <c r="I76" s="9"/>
      <c r="J76" s="9"/>
      <c r="K76" s="9"/>
      <c r="L76" s="9"/>
      <c r="M76" s="23">
        <f t="shared" si="21"/>
        <v>0</v>
      </c>
      <c r="N76" s="9"/>
      <c r="O76" s="9"/>
      <c r="P76" s="41">
        <f t="shared" si="19"/>
        <v>1</v>
      </c>
      <c r="Q76" s="14" t="s">
        <v>160</v>
      </c>
      <c r="R76" s="41">
        <v>5</v>
      </c>
      <c r="S76" s="41">
        <v>1</v>
      </c>
      <c r="T76" s="41">
        <v>0</v>
      </c>
      <c r="U76" s="24"/>
      <c r="V76" s="24"/>
      <c r="W76" s="24">
        <v>400</v>
      </c>
      <c r="X76" s="41">
        <v>1.0999999999999999E-2</v>
      </c>
      <c r="Y76" s="41">
        <v>0.04</v>
      </c>
      <c r="Z76" s="24">
        <f t="shared" si="17"/>
        <v>5.4999999999999993E-2</v>
      </c>
      <c r="AA76" s="23">
        <f t="shared" si="18"/>
        <v>21.999999999999996</v>
      </c>
    </row>
    <row r="77" spans="1:27" ht="10.5" customHeight="1" x14ac:dyDescent="0.15">
      <c r="A77" s="8">
        <f t="shared" si="16"/>
        <v>75</v>
      </c>
      <c r="B77" s="9" t="s">
        <v>45</v>
      </c>
      <c r="C77" s="9" t="s">
        <v>46</v>
      </c>
      <c r="D77" s="11" t="s">
        <v>53</v>
      </c>
      <c r="E77" s="24"/>
      <c r="F77" s="9"/>
      <c r="G77" s="9"/>
      <c r="H77" s="9">
        <f t="shared" si="20"/>
        <v>800</v>
      </c>
      <c r="I77" s="9"/>
      <c r="J77" s="9"/>
      <c r="K77" s="9"/>
      <c r="L77" s="9"/>
      <c r="M77" s="23">
        <f t="shared" si="21"/>
        <v>0</v>
      </c>
      <c r="N77" s="9"/>
      <c r="O77" s="9"/>
      <c r="P77" s="41">
        <f t="shared" si="19"/>
        <v>2</v>
      </c>
      <c r="Q77" s="14" t="s">
        <v>300</v>
      </c>
      <c r="R77" s="41">
        <v>8</v>
      </c>
      <c r="S77" s="41">
        <v>1</v>
      </c>
      <c r="T77" s="41">
        <v>0</v>
      </c>
      <c r="U77" s="24"/>
      <c r="V77" s="24"/>
      <c r="W77" s="24">
        <v>400</v>
      </c>
      <c r="X77" s="41">
        <v>1.0999999999999999E-2</v>
      </c>
      <c r="Y77" s="41">
        <v>0.04</v>
      </c>
      <c r="Z77" s="24">
        <f t="shared" si="17"/>
        <v>0.17599999999999999</v>
      </c>
      <c r="AA77" s="23">
        <f t="shared" si="18"/>
        <v>70.399999999999991</v>
      </c>
    </row>
    <row r="78" spans="1:27" ht="10.5" customHeight="1" x14ac:dyDescent="0.15">
      <c r="A78" s="8">
        <f t="shared" si="16"/>
        <v>76</v>
      </c>
      <c r="B78" s="9" t="s">
        <v>209</v>
      </c>
      <c r="C78" s="9" t="s">
        <v>46</v>
      </c>
      <c r="D78" s="11" t="s">
        <v>135</v>
      </c>
      <c r="E78" s="24"/>
      <c r="F78" s="9"/>
      <c r="G78" s="9"/>
      <c r="H78" s="9">
        <f t="shared" si="20"/>
        <v>400</v>
      </c>
      <c r="I78" s="9"/>
      <c r="J78" s="9"/>
      <c r="K78" s="9"/>
      <c r="L78" s="9"/>
      <c r="M78" s="23">
        <f t="shared" si="21"/>
        <v>0</v>
      </c>
      <c r="N78" s="9"/>
      <c r="O78" s="9"/>
      <c r="P78" s="41">
        <f t="shared" si="19"/>
        <v>1</v>
      </c>
      <c r="Q78" s="14" t="s">
        <v>241</v>
      </c>
      <c r="R78" s="41">
        <v>8</v>
      </c>
      <c r="S78" s="41">
        <v>1</v>
      </c>
      <c r="T78" s="41">
        <v>0</v>
      </c>
      <c r="U78" s="24"/>
      <c r="V78" s="24"/>
      <c r="W78" s="24">
        <v>400</v>
      </c>
      <c r="X78" s="41">
        <v>1.0999999999999999E-2</v>
      </c>
      <c r="Y78" s="41">
        <v>0.04</v>
      </c>
      <c r="Z78" s="24">
        <f t="shared" si="17"/>
        <v>8.7999999999999995E-2</v>
      </c>
      <c r="AA78" s="23">
        <f t="shared" si="18"/>
        <v>35.199999999999996</v>
      </c>
    </row>
    <row r="79" spans="1:27" ht="10.5" customHeight="1" x14ac:dyDescent="0.15">
      <c r="A79" s="8">
        <f t="shared" si="16"/>
        <v>77</v>
      </c>
      <c r="B79" s="9" t="s">
        <v>45</v>
      </c>
      <c r="C79" s="9" t="s">
        <v>54</v>
      </c>
      <c r="D79" s="11" t="s">
        <v>242</v>
      </c>
      <c r="E79" s="24"/>
      <c r="F79" s="9"/>
      <c r="G79" s="9"/>
      <c r="H79" s="9">
        <f t="shared" si="20"/>
        <v>800</v>
      </c>
      <c r="I79" s="9"/>
      <c r="J79" s="9"/>
      <c r="K79" s="9"/>
      <c r="L79" s="9"/>
      <c r="M79" s="23">
        <f t="shared" si="21"/>
        <v>0</v>
      </c>
      <c r="N79" s="9"/>
      <c r="O79" s="9"/>
      <c r="P79" s="41">
        <f t="shared" si="19"/>
        <v>2</v>
      </c>
      <c r="Q79" s="14" t="s">
        <v>301</v>
      </c>
      <c r="R79" s="41">
        <v>14</v>
      </c>
      <c r="S79" s="41">
        <v>1</v>
      </c>
      <c r="T79" s="41">
        <v>0</v>
      </c>
      <c r="U79" s="24"/>
      <c r="V79" s="24"/>
      <c r="W79" s="24">
        <v>400</v>
      </c>
      <c r="X79" s="41">
        <v>1.0999999999999999E-2</v>
      </c>
      <c r="Y79" s="41">
        <v>0.04</v>
      </c>
      <c r="Z79" s="24">
        <f t="shared" si="17"/>
        <v>0.308</v>
      </c>
      <c r="AA79" s="23">
        <f t="shared" si="18"/>
        <v>123.2</v>
      </c>
    </row>
    <row r="80" spans="1:27" ht="10.5" customHeight="1" x14ac:dyDescent="0.15">
      <c r="A80" s="8">
        <f t="shared" si="16"/>
        <v>78</v>
      </c>
      <c r="B80" s="9" t="s">
        <v>45</v>
      </c>
      <c r="C80" s="9" t="s">
        <v>56</v>
      </c>
      <c r="D80" s="11" t="s">
        <v>222</v>
      </c>
      <c r="E80" s="24"/>
      <c r="F80" s="9"/>
      <c r="G80" s="9"/>
      <c r="H80" s="9">
        <f t="shared" si="20"/>
        <v>400</v>
      </c>
      <c r="I80" s="9"/>
      <c r="J80" s="9"/>
      <c r="K80" s="9"/>
      <c r="L80" s="9"/>
      <c r="M80" s="23">
        <f t="shared" si="21"/>
        <v>0</v>
      </c>
      <c r="N80" s="9"/>
      <c r="O80" s="9"/>
      <c r="P80" s="41">
        <f t="shared" si="19"/>
        <v>1</v>
      </c>
      <c r="Q80" s="14" t="s">
        <v>243</v>
      </c>
      <c r="R80" s="41">
        <v>16</v>
      </c>
      <c r="S80" s="41">
        <v>1</v>
      </c>
      <c r="T80" s="41">
        <v>0</v>
      </c>
      <c r="U80" s="24"/>
      <c r="V80" s="24"/>
      <c r="W80" s="24">
        <v>400</v>
      </c>
      <c r="X80" s="41">
        <v>1.0999999999999999E-2</v>
      </c>
      <c r="Y80" s="41">
        <v>0.04</v>
      </c>
      <c r="Z80" s="24">
        <f t="shared" si="17"/>
        <v>0.17599999999999999</v>
      </c>
      <c r="AA80" s="23">
        <f t="shared" si="18"/>
        <v>70.399999999999991</v>
      </c>
    </row>
    <row r="81" spans="1:27" ht="10.5" customHeight="1" x14ac:dyDescent="0.15">
      <c r="A81" s="8">
        <f t="shared" si="16"/>
        <v>79</v>
      </c>
      <c r="B81" s="9" t="s">
        <v>45</v>
      </c>
      <c r="C81" s="9" t="s">
        <v>57</v>
      </c>
      <c r="D81" s="11" t="s">
        <v>162</v>
      </c>
      <c r="E81" s="18" t="s">
        <v>244</v>
      </c>
      <c r="F81" s="9"/>
      <c r="G81" s="9"/>
      <c r="H81" s="9">
        <f t="shared" si="20"/>
        <v>3600</v>
      </c>
      <c r="I81" s="9"/>
      <c r="J81" s="9"/>
      <c r="K81" s="9"/>
      <c r="L81" s="9"/>
      <c r="M81" s="23">
        <f t="shared" si="21"/>
        <v>0</v>
      </c>
      <c r="N81" s="9"/>
      <c r="O81" s="9"/>
      <c r="P81" s="41">
        <f t="shared" si="19"/>
        <v>9</v>
      </c>
      <c r="Q81" s="14" t="s">
        <v>302</v>
      </c>
      <c r="R81" s="41">
        <v>8</v>
      </c>
      <c r="S81" s="41">
        <v>1</v>
      </c>
      <c r="T81" s="41">
        <v>0</v>
      </c>
      <c r="U81" s="24"/>
      <c r="V81" s="24"/>
      <c r="W81" s="24">
        <v>400</v>
      </c>
      <c r="X81" s="41">
        <v>1.0999999999999999E-2</v>
      </c>
      <c r="Y81" s="41">
        <v>0.04</v>
      </c>
      <c r="Z81" s="24">
        <f t="shared" si="17"/>
        <v>0.79199999999999993</v>
      </c>
      <c r="AA81" s="23">
        <f t="shared" si="18"/>
        <v>316.79999999999995</v>
      </c>
    </row>
    <row r="82" spans="1:27" ht="10.5" customHeight="1" x14ac:dyDescent="0.15">
      <c r="A82" s="8">
        <f t="shared" si="16"/>
        <v>80</v>
      </c>
      <c r="B82" s="9" t="s">
        <v>45</v>
      </c>
      <c r="C82" s="9" t="s">
        <v>54</v>
      </c>
      <c r="D82" s="9" t="s">
        <v>227</v>
      </c>
      <c r="E82" s="24"/>
      <c r="F82" s="9"/>
      <c r="G82" s="9"/>
      <c r="H82" s="9">
        <f t="shared" si="20"/>
        <v>400</v>
      </c>
      <c r="I82" s="9"/>
      <c r="J82" s="9"/>
      <c r="K82" s="9"/>
      <c r="L82" s="9"/>
      <c r="M82" s="24">
        <f t="shared" si="21"/>
        <v>0</v>
      </c>
      <c r="N82" s="9"/>
      <c r="O82" s="9"/>
      <c r="P82" s="41">
        <f t="shared" si="19"/>
        <v>1</v>
      </c>
      <c r="Q82" s="14" t="s">
        <v>232</v>
      </c>
      <c r="R82" s="24">
        <v>14</v>
      </c>
      <c r="S82" s="41">
        <v>1</v>
      </c>
      <c r="T82" s="41">
        <v>0</v>
      </c>
      <c r="U82" s="24"/>
      <c r="V82" s="24"/>
      <c r="W82" s="24">
        <v>400</v>
      </c>
      <c r="X82" s="41">
        <v>1.0999999999999999E-2</v>
      </c>
      <c r="Y82" s="41">
        <v>0.04</v>
      </c>
      <c r="Z82" s="24">
        <f t="shared" si="17"/>
        <v>0.154</v>
      </c>
      <c r="AA82" s="23">
        <f t="shared" si="18"/>
        <v>61.6</v>
      </c>
    </row>
    <row r="83" spans="1:27" ht="10.5" customHeight="1" x14ac:dyDescent="0.15">
      <c r="A83" s="8">
        <f t="shared" si="16"/>
        <v>81</v>
      </c>
      <c r="B83" s="9" t="s">
        <v>236</v>
      </c>
      <c r="C83" s="9" t="s">
        <v>235</v>
      </c>
      <c r="D83" s="9" t="s">
        <v>229</v>
      </c>
      <c r="E83" s="24"/>
      <c r="F83" s="9"/>
      <c r="G83" s="9"/>
      <c r="H83" s="9">
        <f t="shared" si="20"/>
        <v>400</v>
      </c>
      <c r="I83" s="9"/>
      <c r="J83" s="9"/>
      <c r="K83" s="9"/>
      <c r="L83" s="9"/>
      <c r="M83" s="24">
        <f t="shared" si="21"/>
        <v>0</v>
      </c>
      <c r="N83" s="9"/>
      <c r="O83" s="9"/>
      <c r="P83" s="41">
        <f t="shared" si="19"/>
        <v>1</v>
      </c>
      <c r="Q83" s="14" t="s">
        <v>228</v>
      </c>
      <c r="R83" s="24">
        <v>8</v>
      </c>
      <c r="S83" s="41">
        <v>1</v>
      </c>
      <c r="T83" s="41">
        <v>0</v>
      </c>
      <c r="U83" s="24"/>
      <c r="V83" s="24"/>
      <c r="W83" s="24">
        <v>400</v>
      </c>
      <c r="X83" s="41">
        <v>1.0999999999999999E-2</v>
      </c>
      <c r="Y83" s="41">
        <v>0.04</v>
      </c>
      <c r="Z83" s="24">
        <f t="shared" si="17"/>
        <v>8.7999999999999995E-2</v>
      </c>
      <c r="AA83" s="23">
        <f t="shared" si="18"/>
        <v>35.199999999999996</v>
      </c>
    </row>
    <row r="84" spans="1:27" ht="10.5" customHeight="1" x14ac:dyDescent="0.15">
      <c r="A84" s="8">
        <f t="shared" si="16"/>
        <v>82</v>
      </c>
      <c r="B84" s="9" t="s">
        <v>238</v>
      </c>
      <c r="C84" s="9" t="s">
        <v>237</v>
      </c>
      <c r="D84" s="9" t="s">
        <v>231</v>
      </c>
      <c r="E84" s="24"/>
      <c r="F84" s="9"/>
      <c r="G84" s="9"/>
      <c r="H84" s="9">
        <f t="shared" si="20"/>
        <v>400</v>
      </c>
      <c r="I84" s="9"/>
      <c r="J84" s="9"/>
      <c r="K84" s="9"/>
      <c r="L84" s="9"/>
      <c r="M84" s="24">
        <f t="shared" si="21"/>
        <v>0</v>
      </c>
      <c r="N84" s="9"/>
      <c r="O84" s="9"/>
      <c r="P84" s="41">
        <f t="shared" si="19"/>
        <v>1</v>
      </c>
      <c r="Q84" s="14" t="s">
        <v>230</v>
      </c>
      <c r="R84" s="24">
        <v>2</v>
      </c>
      <c r="S84" s="41">
        <v>1</v>
      </c>
      <c r="T84" s="41">
        <v>0</v>
      </c>
      <c r="U84" s="24"/>
      <c r="V84" s="24"/>
      <c r="W84" s="24">
        <v>400</v>
      </c>
      <c r="X84" s="41">
        <v>1.0999999999999999E-2</v>
      </c>
      <c r="Y84" s="41">
        <v>0.04</v>
      </c>
      <c r="Z84" s="24">
        <f t="shared" si="17"/>
        <v>2.1999999999999999E-2</v>
      </c>
      <c r="AA84" s="23">
        <f t="shared" si="18"/>
        <v>8.7999999999999989</v>
      </c>
    </row>
    <row r="85" spans="1:27" ht="10.5" customHeight="1" x14ac:dyDescent="0.15">
      <c r="A85" s="8">
        <f t="shared" si="16"/>
        <v>83</v>
      </c>
      <c r="B85" s="9" t="s">
        <v>210</v>
      </c>
      <c r="C85" s="9" t="s">
        <v>189</v>
      </c>
      <c r="D85" s="9" t="s">
        <v>245</v>
      </c>
      <c r="E85" s="24"/>
      <c r="F85" s="9"/>
      <c r="G85" s="9"/>
      <c r="H85" s="9">
        <f t="shared" si="20"/>
        <v>400</v>
      </c>
      <c r="I85" s="9"/>
      <c r="J85" s="9"/>
      <c r="K85" s="9"/>
      <c r="L85" s="9"/>
      <c r="M85" s="24">
        <f>K85*P85</f>
        <v>0</v>
      </c>
      <c r="N85" s="9"/>
      <c r="O85" s="9"/>
      <c r="P85" s="41">
        <f t="shared" si="19"/>
        <v>1</v>
      </c>
      <c r="Q85" s="14" t="s">
        <v>211</v>
      </c>
      <c r="R85" s="24">
        <v>16</v>
      </c>
      <c r="S85" s="24">
        <v>1</v>
      </c>
      <c r="T85" s="24">
        <v>0</v>
      </c>
      <c r="U85" s="24"/>
      <c r="V85" s="24"/>
      <c r="W85" s="24">
        <v>400</v>
      </c>
      <c r="X85" s="41">
        <v>1.0999999999999999E-2</v>
      </c>
      <c r="Y85" s="41">
        <v>0.04</v>
      </c>
      <c r="Z85" s="24">
        <f t="shared" si="17"/>
        <v>0.17599999999999999</v>
      </c>
      <c r="AA85" s="23">
        <f t="shared" si="18"/>
        <v>70.399999999999991</v>
      </c>
    </row>
    <row r="86" spans="1:27" ht="10.5" customHeight="1" x14ac:dyDescent="0.15">
      <c r="A86" s="8">
        <f t="shared" si="16"/>
        <v>84</v>
      </c>
      <c r="B86" s="47" t="s">
        <v>269</v>
      </c>
      <c r="C86" s="47" t="s">
        <v>270</v>
      </c>
      <c r="D86" s="47" t="s">
        <v>246</v>
      </c>
      <c r="E86" s="24"/>
      <c r="F86" s="9"/>
      <c r="G86" s="9"/>
      <c r="H86" s="9">
        <f t="shared" si="20"/>
        <v>800</v>
      </c>
      <c r="I86" s="9"/>
      <c r="J86" s="9"/>
      <c r="K86" s="9"/>
      <c r="L86" s="9"/>
      <c r="M86" s="46">
        <f t="shared" si="21"/>
        <v>0</v>
      </c>
      <c r="N86" s="9"/>
      <c r="O86" s="9"/>
      <c r="P86" s="41">
        <f t="shared" si="19"/>
        <v>2</v>
      </c>
      <c r="Q86" s="36" t="s">
        <v>303</v>
      </c>
      <c r="R86" s="41">
        <v>3</v>
      </c>
      <c r="S86" s="41">
        <v>0</v>
      </c>
      <c r="T86" s="41">
        <v>1</v>
      </c>
      <c r="U86" s="24"/>
      <c r="V86" s="24"/>
      <c r="W86" s="24">
        <v>400</v>
      </c>
      <c r="X86" s="41">
        <v>1.0999999999999999E-2</v>
      </c>
      <c r="Y86" s="41">
        <v>0.04</v>
      </c>
      <c r="Z86" s="24">
        <f t="shared" si="17"/>
        <v>0.24</v>
      </c>
      <c r="AA86" s="23">
        <f t="shared" si="18"/>
        <v>96</v>
      </c>
    </row>
    <row r="87" spans="1:27" ht="10.5" customHeight="1" x14ac:dyDescent="0.15">
      <c r="A87" s="8">
        <f t="shared" si="16"/>
        <v>85</v>
      </c>
      <c r="B87" s="47" t="s">
        <v>269</v>
      </c>
      <c r="C87" s="47" t="s">
        <v>270</v>
      </c>
      <c r="D87" s="47" t="s">
        <v>134</v>
      </c>
      <c r="E87" s="24"/>
      <c r="F87" s="9"/>
      <c r="G87" s="9"/>
      <c r="H87" s="9">
        <f t="shared" si="20"/>
        <v>400</v>
      </c>
      <c r="I87" s="9"/>
      <c r="J87" s="9"/>
      <c r="K87" s="9"/>
      <c r="L87" s="9"/>
      <c r="M87" s="46">
        <f t="shared" si="21"/>
        <v>0</v>
      </c>
      <c r="N87" s="9"/>
      <c r="O87" s="9"/>
      <c r="P87" s="41">
        <f t="shared" si="19"/>
        <v>1</v>
      </c>
      <c r="Q87" s="36" t="s">
        <v>247</v>
      </c>
      <c r="R87" s="41">
        <v>3</v>
      </c>
      <c r="S87" s="41">
        <v>0</v>
      </c>
      <c r="T87" s="41">
        <v>1</v>
      </c>
      <c r="U87" s="24"/>
      <c r="V87" s="24"/>
      <c r="W87" s="24">
        <v>400</v>
      </c>
      <c r="X87" s="41">
        <v>1.0999999999999999E-2</v>
      </c>
      <c r="Y87" s="41">
        <v>0.04</v>
      </c>
      <c r="Z87" s="24">
        <f t="shared" si="17"/>
        <v>0.12</v>
      </c>
      <c r="AA87" s="23">
        <f t="shared" si="18"/>
        <v>48</v>
      </c>
    </row>
    <row r="88" spans="1:27" ht="10.5" customHeight="1" x14ac:dyDescent="0.15">
      <c r="A88" s="8">
        <f t="shared" si="16"/>
        <v>86</v>
      </c>
      <c r="B88" s="17" t="s">
        <v>267</v>
      </c>
      <c r="C88" s="17" t="s">
        <v>268</v>
      </c>
      <c r="D88" s="17" t="s">
        <v>248</v>
      </c>
      <c r="E88" s="24"/>
      <c r="F88" s="9"/>
      <c r="G88" s="9"/>
      <c r="H88" s="9">
        <f t="shared" si="20"/>
        <v>1200</v>
      </c>
      <c r="I88" s="9"/>
      <c r="J88" s="9"/>
      <c r="K88" s="9"/>
      <c r="L88" s="9"/>
      <c r="M88" s="38">
        <f t="shared" si="21"/>
        <v>0</v>
      </c>
      <c r="N88" s="9"/>
      <c r="O88" s="9"/>
      <c r="P88" s="41">
        <f t="shared" si="19"/>
        <v>3</v>
      </c>
      <c r="Q88" s="15" t="s">
        <v>304</v>
      </c>
      <c r="R88" s="41">
        <v>1</v>
      </c>
      <c r="S88" s="41">
        <v>0</v>
      </c>
      <c r="T88" s="41">
        <v>1</v>
      </c>
      <c r="U88" s="24"/>
      <c r="V88" s="24"/>
      <c r="W88" s="24">
        <v>400</v>
      </c>
      <c r="X88" s="41">
        <v>1.0999999999999999E-2</v>
      </c>
      <c r="Y88" s="41">
        <v>0.04</v>
      </c>
      <c r="Z88" s="24">
        <f t="shared" si="17"/>
        <v>0.12</v>
      </c>
      <c r="AA88" s="23">
        <f t="shared" si="18"/>
        <v>48</v>
      </c>
    </row>
    <row r="89" spans="1:27" ht="10.5" customHeight="1" x14ac:dyDescent="0.15">
      <c r="A89" s="8">
        <f t="shared" si="16"/>
        <v>87</v>
      </c>
      <c r="B89" s="9" t="s">
        <v>60</v>
      </c>
      <c r="C89" s="2" t="s">
        <v>61</v>
      </c>
      <c r="D89" s="11" t="s">
        <v>249</v>
      </c>
      <c r="E89" s="24"/>
      <c r="F89" s="9"/>
      <c r="G89" s="9"/>
      <c r="H89" s="9">
        <f t="shared" si="20"/>
        <v>400</v>
      </c>
      <c r="I89" s="9"/>
      <c r="J89" s="9"/>
      <c r="K89" s="9"/>
      <c r="L89" s="9"/>
      <c r="M89" s="23">
        <f t="shared" si="21"/>
        <v>0</v>
      </c>
      <c r="N89" s="9"/>
      <c r="O89" s="9"/>
      <c r="P89" s="41">
        <f t="shared" si="19"/>
        <v>1</v>
      </c>
      <c r="Q89" s="14" t="s">
        <v>250</v>
      </c>
      <c r="R89" s="41">
        <v>6</v>
      </c>
      <c r="S89" s="41">
        <v>0</v>
      </c>
      <c r="T89" s="41">
        <v>1</v>
      </c>
      <c r="U89" s="24"/>
      <c r="V89" s="24"/>
      <c r="W89" s="24">
        <v>400</v>
      </c>
      <c r="X89" s="41">
        <v>1.0999999999999999E-2</v>
      </c>
      <c r="Y89" s="41">
        <v>0.04</v>
      </c>
      <c r="Z89" s="24">
        <f t="shared" si="17"/>
        <v>0.24</v>
      </c>
      <c r="AA89" s="23">
        <f t="shared" si="18"/>
        <v>96</v>
      </c>
    </row>
    <row r="90" spans="1:27" ht="10.5" customHeight="1" x14ac:dyDescent="0.15">
      <c r="A90" s="8">
        <f t="shared" si="16"/>
        <v>88</v>
      </c>
      <c r="B90" s="2" t="s">
        <v>62</v>
      </c>
      <c r="C90" s="2" t="s">
        <v>63</v>
      </c>
      <c r="D90" s="11" t="s">
        <v>251</v>
      </c>
      <c r="E90" s="24"/>
      <c r="F90" s="9"/>
      <c r="G90" s="9"/>
      <c r="H90" s="9">
        <f t="shared" si="20"/>
        <v>400</v>
      </c>
      <c r="I90" s="9"/>
      <c r="J90" s="9"/>
      <c r="K90" s="9"/>
      <c r="L90" s="9"/>
      <c r="M90" s="23">
        <f t="shared" si="21"/>
        <v>0</v>
      </c>
      <c r="N90" s="9"/>
      <c r="O90" s="9"/>
      <c r="P90" s="41">
        <f t="shared" si="19"/>
        <v>1</v>
      </c>
      <c r="Q90" s="14" t="s">
        <v>119</v>
      </c>
      <c r="R90" s="41">
        <v>18</v>
      </c>
      <c r="S90" s="41">
        <v>0</v>
      </c>
      <c r="T90" s="41">
        <v>1</v>
      </c>
      <c r="U90" s="24"/>
      <c r="V90" s="24"/>
      <c r="W90" s="24">
        <v>400</v>
      </c>
      <c r="X90" s="41">
        <v>1.0999999999999999E-2</v>
      </c>
      <c r="Y90" s="41">
        <v>0.04</v>
      </c>
      <c r="Z90" s="24">
        <f t="shared" si="17"/>
        <v>0.72</v>
      </c>
      <c r="AA90" s="23">
        <f t="shared" si="18"/>
        <v>288</v>
      </c>
    </row>
    <row r="91" spans="1:27" ht="10.5" customHeight="1" x14ac:dyDescent="0.15">
      <c r="A91" s="8">
        <f t="shared" si="16"/>
        <v>89</v>
      </c>
      <c r="B91" s="9" t="s">
        <v>64</v>
      </c>
      <c r="C91" s="9" t="s">
        <v>65</v>
      </c>
      <c r="D91" s="11" t="s">
        <v>252</v>
      </c>
      <c r="E91" s="24"/>
      <c r="F91" s="9"/>
      <c r="G91" s="9"/>
      <c r="H91" s="9">
        <f t="shared" si="20"/>
        <v>400</v>
      </c>
      <c r="I91" s="9"/>
      <c r="J91" s="9"/>
      <c r="K91" s="9"/>
      <c r="L91" s="9"/>
      <c r="M91" s="23">
        <f t="shared" si="21"/>
        <v>0</v>
      </c>
      <c r="N91" s="9"/>
      <c r="O91" s="9"/>
      <c r="P91" s="41">
        <f t="shared" si="19"/>
        <v>1</v>
      </c>
      <c r="Q91" s="14" t="s">
        <v>253</v>
      </c>
      <c r="R91" s="41">
        <v>8</v>
      </c>
      <c r="S91" s="41">
        <v>0</v>
      </c>
      <c r="T91" s="41">
        <v>1</v>
      </c>
      <c r="U91" s="24"/>
      <c r="V91" s="24"/>
      <c r="W91" s="24">
        <v>400</v>
      </c>
      <c r="X91" s="41">
        <v>1.0999999999999999E-2</v>
      </c>
      <c r="Y91" s="41">
        <v>0.04</v>
      </c>
      <c r="Z91" s="24">
        <f t="shared" si="17"/>
        <v>0.32</v>
      </c>
      <c r="AA91" s="23">
        <f t="shared" si="18"/>
        <v>128</v>
      </c>
    </row>
    <row r="92" spans="1:27" ht="10.5" customHeight="1" x14ac:dyDescent="0.15">
      <c r="A92" s="8">
        <f t="shared" si="16"/>
        <v>90</v>
      </c>
      <c r="B92" s="9" t="s">
        <v>66</v>
      </c>
      <c r="C92" s="9" t="s">
        <v>67</v>
      </c>
      <c r="D92" s="11" t="s">
        <v>163</v>
      </c>
      <c r="E92" s="24"/>
      <c r="F92" s="9"/>
      <c r="G92" s="9"/>
      <c r="H92" s="9">
        <f t="shared" si="20"/>
        <v>400</v>
      </c>
      <c r="I92" s="9"/>
      <c r="J92" s="9"/>
      <c r="K92" s="9"/>
      <c r="L92" s="9"/>
      <c r="M92" s="23">
        <f t="shared" si="21"/>
        <v>0</v>
      </c>
      <c r="N92" s="9"/>
      <c r="O92" s="9"/>
      <c r="P92" s="41">
        <f t="shared" si="19"/>
        <v>1</v>
      </c>
      <c r="Q92" s="14" t="s">
        <v>118</v>
      </c>
      <c r="R92" s="41">
        <v>2</v>
      </c>
      <c r="S92" s="41">
        <v>0</v>
      </c>
      <c r="T92" s="41">
        <v>1</v>
      </c>
      <c r="U92" s="24"/>
      <c r="V92" s="24"/>
      <c r="W92" s="24">
        <v>400</v>
      </c>
      <c r="X92" s="41">
        <v>1.0999999999999999E-2</v>
      </c>
      <c r="Y92" s="41">
        <v>0.04</v>
      </c>
      <c r="Z92" s="24">
        <f t="shared" si="17"/>
        <v>0.08</v>
      </c>
      <c r="AA92" s="23">
        <f t="shared" si="18"/>
        <v>32</v>
      </c>
    </row>
    <row r="93" spans="1:27" ht="10.5" customHeight="1" x14ac:dyDescent="0.15">
      <c r="A93" s="8">
        <f t="shared" si="16"/>
        <v>91</v>
      </c>
      <c r="B93" s="9" t="s">
        <v>66</v>
      </c>
      <c r="C93" s="9" t="s">
        <v>68</v>
      </c>
      <c r="D93" s="11" t="s">
        <v>164</v>
      </c>
      <c r="E93" s="24"/>
      <c r="F93" s="9"/>
      <c r="G93" s="9"/>
      <c r="H93" s="9">
        <f t="shared" si="20"/>
        <v>400</v>
      </c>
      <c r="I93" s="9"/>
      <c r="J93" s="9"/>
      <c r="K93" s="9"/>
      <c r="L93" s="9"/>
      <c r="M93" s="23">
        <f t="shared" si="21"/>
        <v>0</v>
      </c>
      <c r="N93" s="9"/>
      <c r="O93" s="9"/>
      <c r="P93" s="41">
        <f t="shared" si="19"/>
        <v>1</v>
      </c>
      <c r="Q93" s="14" t="s">
        <v>117</v>
      </c>
      <c r="R93" s="41">
        <v>2</v>
      </c>
      <c r="S93" s="41">
        <v>0</v>
      </c>
      <c r="T93" s="41">
        <v>1</v>
      </c>
      <c r="U93" s="24"/>
      <c r="V93" s="24"/>
      <c r="W93" s="24">
        <v>400</v>
      </c>
      <c r="X93" s="41">
        <v>1.0999999999999999E-2</v>
      </c>
      <c r="Y93" s="41">
        <v>0.04</v>
      </c>
      <c r="Z93" s="24">
        <f t="shared" si="17"/>
        <v>0.08</v>
      </c>
      <c r="AA93" s="23">
        <f t="shared" si="18"/>
        <v>32</v>
      </c>
    </row>
    <row r="94" spans="1:27" ht="10.5" customHeight="1" x14ac:dyDescent="0.15">
      <c r="A94" s="8">
        <f t="shared" si="16"/>
        <v>92</v>
      </c>
      <c r="B94" s="9" t="s">
        <v>69</v>
      </c>
      <c r="C94" s="2" t="s">
        <v>70</v>
      </c>
      <c r="D94" s="11" t="s">
        <v>254</v>
      </c>
      <c r="E94" s="24"/>
      <c r="F94" s="9"/>
      <c r="G94" s="9"/>
      <c r="H94" s="9">
        <f t="shared" si="20"/>
        <v>800</v>
      </c>
      <c r="I94" s="9"/>
      <c r="J94" s="9"/>
      <c r="K94" s="9"/>
      <c r="L94" s="9"/>
      <c r="M94" s="23">
        <f t="shared" si="21"/>
        <v>0</v>
      </c>
      <c r="N94" s="9"/>
      <c r="O94" s="9"/>
      <c r="P94" s="41">
        <f t="shared" si="19"/>
        <v>2</v>
      </c>
      <c r="Q94" s="14" t="s">
        <v>305</v>
      </c>
      <c r="R94" s="41">
        <v>2</v>
      </c>
      <c r="S94" s="41">
        <v>0</v>
      </c>
      <c r="T94" s="41">
        <v>1</v>
      </c>
      <c r="U94" s="24"/>
      <c r="V94" s="24"/>
      <c r="W94" s="24">
        <v>400</v>
      </c>
      <c r="X94" s="41">
        <v>1.0999999999999999E-2</v>
      </c>
      <c r="Y94" s="41">
        <v>0.04</v>
      </c>
      <c r="Z94" s="24">
        <f t="shared" si="17"/>
        <v>0.16</v>
      </c>
      <c r="AA94" s="23">
        <f t="shared" si="18"/>
        <v>64</v>
      </c>
    </row>
    <row r="95" spans="1:27" ht="10.5" customHeight="1" x14ac:dyDescent="0.15">
      <c r="A95" s="8">
        <f t="shared" si="16"/>
        <v>93</v>
      </c>
      <c r="B95" s="9" t="s">
        <v>71</v>
      </c>
      <c r="C95" s="9" t="s">
        <v>72</v>
      </c>
      <c r="D95" s="11" t="s">
        <v>255</v>
      </c>
      <c r="E95" s="24"/>
      <c r="F95" s="9"/>
      <c r="G95" s="9"/>
      <c r="H95" s="9">
        <f t="shared" si="20"/>
        <v>400</v>
      </c>
      <c r="I95" s="9"/>
      <c r="J95" s="9"/>
      <c r="K95" s="9"/>
      <c r="L95" s="9"/>
      <c r="M95" s="23">
        <f t="shared" si="21"/>
        <v>0</v>
      </c>
      <c r="N95" s="9"/>
      <c r="O95" s="9"/>
      <c r="P95" s="41">
        <f t="shared" si="19"/>
        <v>1</v>
      </c>
      <c r="Q95" s="14" t="s">
        <v>94</v>
      </c>
      <c r="R95" s="41">
        <v>2</v>
      </c>
      <c r="S95" s="41">
        <v>0</v>
      </c>
      <c r="T95" s="41">
        <v>1</v>
      </c>
      <c r="U95" s="24"/>
      <c r="V95" s="24"/>
      <c r="W95" s="24">
        <v>400</v>
      </c>
      <c r="X95" s="41">
        <v>1.0999999999999999E-2</v>
      </c>
      <c r="Y95" s="41">
        <v>0.04</v>
      </c>
      <c r="Z95" s="24">
        <f t="shared" si="17"/>
        <v>0.08</v>
      </c>
      <c r="AA95" s="23">
        <f t="shared" si="18"/>
        <v>32</v>
      </c>
    </row>
    <row r="96" spans="1:27" ht="10.5" customHeight="1" x14ac:dyDescent="0.15">
      <c r="A96" s="8">
        <f t="shared" si="16"/>
        <v>94</v>
      </c>
      <c r="B96" s="2" t="s">
        <v>73</v>
      </c>
      <c r="C96" s="9"/>
      <c r="D96" s="11" t="s">
        <v>156</v>
      </c>
      <c r="E96" s="24"/>
      <c r="F96" s="9"/>
      <c r="G96" s="9"/>
      <c r="H96" s="9">
        <f t="shared" si="20"/>
        <v>400</v>
      </c>
      <c r="I96" s="9"/>
      <c r="J96" s="9"/>
      <c r="K96" s="9"/>
      <c r="L96" s="9"/>
      <c r="M96" s="23">
        <f t="shared" si="21"/>
        <v>0</v>
      </c>
      <c r="N96" s="9"/>
      <c r="O96" s="9"/>
      <c r="P96" s="41">
        <f t="shared" si="19"/>
        <v>1</v>
      </c>
      <c r="Q96" s="14" t="s">
        <v>115</v>
      </c>
      <c r="R96" s="41">
        <v>2</v>
      </c>
      <c r="S96" s="41">
        <v>0</v>
      </c>
      <c r="T96" s="41">
        <v>1</v>
      </c>
      <c r="U96" s="24"/>
      <c r="V96" s="24"/>
      <c r="W96" s="24">
        <v>400</v>
      </c>
      <c r="X96" s="41">
        <v>1.0999999999999999E-2</v>
      </c>
      <c r="Y96" s="41">
        <v>0.04</v>
      </c>
      <c r="Z96" s="24">
        <f t="shared" si="17"/>
        <v>0.08</v>
      </c>
      <c r="AA96" s="23">
        <f t="shared" si="18"/>
        <v>32</v>
      </c>
    </row>
    <row r="97" spans="1:27" ht="10.5" customHeight="1" x14ac:dyDescent="0.15">
      <c r="A97" s="8">
        <f t="shared" si="16"/>
        <v>95</v>
      </c>
      <c r="B97" s="2" t="s">
        <v>261</v>
      </c>
      <c r="C97" s="9"/>
      <c r="D97" s="11" t="s">
        <v>74</v>
      </c>
      <c r="E97" s="24"/>
      <c r="F97" s="9"/>
      <c r="G97" s="9"/>
      <c r="H97" s="9">
        <f t="shared" si="20"/>
        <v>400</v>
      </c>
      <c r="I97" s="9"/>
      <c r="J97" s="9"/>
      <c r="K97" s="9"/>
      <c r="L97" s="9"/>
      <c r="M97" s="23">
        <f t="shared" si="21"/>
        <v>0</v>
      </c>
      <c r="N97" s="9"/>
      <c r="O97" s="9"/>
      <c r="P97" s="41">
        <f t="shared" si="19"/>
        <v>1</v>
      </c>
      <c r="Q97" s="14" t="s">
        <v>263</v>
      </c>
      <c r="R97" s="41">
        <v>2</v>
      </c>
      <c r="S97" s="41">
        <v>0</v>
      </c>
      <c r="T97" s="41">
        <v>1</v>
      </c>
      <c r="U97" s="24"/>
      <c r="V97" s="24"/>
      <c r="W97" s="24">
        <v>400</v>
      </c>
      <c r="X97" s="41">
        <v>1.0999999999999999E-2</v>
      </c>
      <c r="Y97" s="41">
        <v>0.04</v>
      </c>
      <c r="Z97" s="24">
        <f t="shared" si="17"/>
        <v>0.08</v>
      </c>
      <c r="AA97" s="23">
        <f t="shared" si="18"/>
        <v>32</v>
      </c>
    </row>
    <row r="98" spans="1:27" ht="10.5" customHeight="1" x14ac:dyDescent="0.15">
      <c r="A98" s="8">
        <f t="shared" si="16"/>
        <v>96</v>
      </c>
      <c r="B98" s="9" t="s">
        <v>76</v>
      </c>
      <c r="C98" s="9"/>
      <c r="D98" s="12" t="s">
        <v>75</v>
      </c>
      <c r="E98" s="24"/>
      <c r="F98" s="9"/>
      <c r="G98" s="9"/>
      <c r="H98" s="9">
        <f t="shared" si="20"/>
        <v>400</v>
      </c>
      <c r="I98" s="9"/>
      <c r="J98" s="9"/>
      <c r="K98" s="9"/>
      <c r="L98" s="9"/>
      <c r="M98" s="23">
        <f t="shared" si="21"/>
        <v>0</v>
      </c>
      <c r="N98" s="9"/>
      <c r="O98" s="9"/>
      <c r="P98" s="41">
        <f t="shared" si="19"/>
        <v>1</v>
      </c>
      <c r="Q98" s="14" t="s">
        <v>120</v>
      </c>
      <c r="R98" s="41">
        <v>2</v>
      </c>
      <c r="S98" s="41">
        <v>0</v>
      </c>
      <c r="T98" s="41">
        <v>1</v>
      </c>
      <c r="U98" s="24"/>
      <c r="V98" s="24"/>
      <c r="W98" s="24">
        <v>400</v>
      </c>
      <c r="X98" s="41">
        <v>1.0999999999999999E-2</v>
      </c>
      <c r="Y98" s="41">
        <v>0.04</v>
      </c>
      <c r="Z98" s="24">
        <f t="shared" si="17"/>
        <v>0.08</v>
      </c>
      <c r="AA98" s="23">
        <f t="shared" si="18"/>
        <v>32</v>
      </c>
    </row>
    <row r="99" spans="1:27" ht="10.5" customHeight="1" x14ac:dyDescent="0.15">
      <c r="A99" s="8">
        <f t="shared" si="16"/>
        <v>97</v>
      </c>
      <c r="B99" s="9" t="s">
        <v>76</v>
      </c>
      <c r="C99" s="9"/>
      <c r="D99" s="11" t="s">
        <v>121</v>
      </c>
      <c r="E99" s="24"/>
      <c r="F99" s="9"/>
      <c r="G99" s="9"/>
      <c r="H99" s="9">
        <f t="shared" si="20"/>
        <v>400</v>
      </c>
      <c r="I99" s="9"/>
      <c r="J99" s="9"/>
      <c r="K99" s="9"/>
      <c r="L99" s="9"/>
      <c r="M99" s="23">
        <f t="shared" si="21"/>
        <v>0</v>
      </c>
      <c r="N99" s="9"/>
      <c r="O99" s="9"/>
      <c r="P99" s="41">
        <f t="shared" si="19"/>
        <v>1</v>
      </c>
      <c r="Q99" s="14" t="s">
        <v>119</v>
      </c>
      <c r="R99" s="41">
        <v>8</v>
      </c>
      <c r="S99" s="41">
        <v>0</v>
      </c>
      <c r="T99" s="41">
        <v>1</v>
      </c>
      <c r="U99" s="24"/>
      <c r="V99" s="24"/>
      <c r="W99" s="24">
        <v>400</v>
      </c>
      <c r="X99" s="41">
        <v>1.0999999999999999E-2</v>
      </c>
      <c r="Y99" s="41">
        <v>0.04</v>
      </c>
      <c r="Z99" s="24">
        <f t="shared" si="17"/>
        <v>0.32</v>
      </c>
      <c r="AA99" s="23">
        <f t="shared" si="18"/>
        <v>128</v>
      </c>
    </row>
    <row r="100" spans="1:27" ht="10.5" customHeight="1" x14ac:dyDescent="0.15">
      <c r="A100" s="8">
        <f t="shared" si="16"/>
        <v>98</v>
      </c>
      <c r="B100" s="9" t="s">
        <v>77</v>
      </c>
      <c r="C100" s="9"/>
      <c r="D100" s="11" t="s">
        <v>78</v>
      </c>
      <c r="E100" s="24"/>
      <c r="F100" s="9"/>
      <c r="G100" s="9"/>
      <c r="H100" s="9">
        <f t="shared" si="20"/>
        <v>400</v>
      </c>
      <c r="I100" s="9"/>
      <c r="J100" s="9"/>
      <c r="K100" s="9"/>
      <c r="L100" s="9"/>
      <c r="M100" s="23">
        <f t="shared" si="21"/>
        <v>0</v>
      </c>
      <c r="N100" s="9"/>
      <c r="O100" s="9"/>
      <c r="P100" s="41">
        <f t="shared" si="19"/>
        <v>1</v>
      </c>
      <c r="Q100" s="14" t="s">
        <v>95</v>
      </c>
      <c r="R100" s="41">
        <v>2</v>
      </c>
      <c r="S100" s="41">
        <v>0</v>
      </c>
      <c r="T100" s="41">
        <v>1</v>
      </c>
      <c r="U100" s="24"/>
      <c r="V100" s="24"/>
      <c r="W100" s="24">
        <v>400</v>
      </c>
      <c r="X100" s="41">
        <v>1.0999999999999999E-2</v>
      </c>
      <c r="Y100" s="41">
        <v>0.04</v>
      </c>
      <c r="Z100" s="24">
        <f t="shared" si="17"/>
        <v>0.08</v>
      </c>
      <c r="AA100" s="23">
        <f t="shared" si="18"/>
        <v>32</v>
      </c>
    </row>
    <row r="103" spans="1:27" x14ac:dyDescent="0.15">
      <c r="A103" s="27" t="s">
        <v>191</v>
      </c>
      <c r="B103" s="27" t="s">
        <v>240</v>
      </c>
      <c r="C103" s="27"/>
      <c r="D103" s="27"/>
      <c r="E103" s="37"/>
      <c r="F103" s="27"/>
      <c r="G103" s="27"/>
      <c r="H103" s="27"/>
      <c r="I103" s="27"/>
      <c r="J103" s="27"/>
      <c r="K103" s="27"/>
      <c r="L103" s="27"/>
      <c r="M103" s="37"/>
      <c r="N103" s="27"/>
      <c r="O103" s="27"/>
      <c r="P103" s="37">
        <v>2</v>
      </c>
      <c r="Q103" s="27" t="s">
        <v>306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s="32" customFormat="1" x14ac:dyDescent="0.15">
      <c r="A104" s="27" t="s">
        <v>191</v>
      </c>
      <c r="B104" s="15" t="s">
        <v>101</v>
      </c>
      <c r="C104" s="15"/>
      <c r="D104" s="15" t="s">
        <v>102</v>
      </c>
      <c r="E104" s="38"/>
      <c r="F104" s="15"/>
      <c r="G104" s="15"/>
      <c r="H104" s="15"/>
      <c r="I104" s="15"/>
      <c r="J104" s="15"/>
      <c r="K104" s="15"/>
      <c r="L104" s="15"/>
      <c r="M104" s="38"/>
      <c r="N104" s="15"/>
      <c r="O104" s="15"/>
      <c r="P104" s="38">
        <v>1</v>
      </c>
      <c r="Q104" s="15" t="s">
        <v>103</v>
      </c>
      <c r="R104" s="38"/>
      <c r="S104" s="38"/>
      <c r="T104" s="38"/>
      <c r="U104" s="38"/>
      <c r="V104" s="38"/>
      <c r="W104" s="38"/>
      <c r="X104" s="38"/>
      <c r="Y104" s="38"/>
      <c r="Z104" s="15"/>
      <c r="AA104" s="15"/>
    </row>
    <row r="105" spans="1:27" s="32" customFormat="1" x14ac:dyDescent="0.15">
      <c r="A105" s="27" t="s">
        <v>191</v>
      </c>
      <c r="B105" s="15" t="s">
        <v>104</v>
      </c>
      <c r="C105" s="15"/>
      <c r="D105" s="15" t="s">
        <v>142</v>
      </c>
      <c r="E105" s="38"/>
      <c r="F105" s="15"/>
      <c r="G105" s="15"/>
      <c r="H105" s="15"/>
      <c r="I105" s="15"/>
      <c r="J105" s="15"/>
      <c r="K105" s="15"/>
      <c r="L105" s="15"/>
      <c r="M105" s="38"/>
      <c r="N105" s="15"/>
      <c r="O105" s="15"/>
      <c r="P105" s="38">
        <v>2</v>
      </c>
      <c r="Q105" s="15" t="s">
        <v>307</v>
      </c>
      <c r="R105" s="38"/>
      <c r="S105" s="38"/>
      <c r="T105" s="38"/>
      <c r="U105" s="38"/>
      <c r="V105" s="38"/>
      <c r="W105" s="38"/>
      <c r="X105" s="38"/>
      <c r="Y105" s="38"/>
      <c r="Z105" s="15"/>
      <c r="AA105" s="15"/>
    </row>
    <row r="106" spans="1:27" s="32" customFormat="1" x14ac:dyDescent="0.15">
      <c r="A106" s="27" t="s">
        <v>191</v>
      </c>
      <c r="B106" s="15" t="s">
        <v>104</v>
      </c>
      <c r="C106" s="15"/>
      <c r="D106" s="16" t="s">
        <v>39</v>
      </c>
      <c r="E106" s="38"/>
      <c r="F106" s="15"/>
      <c r="G106" s="15"/>
      <c r="H106" s="15"/>
      <c r="I106" s="15"/>
      <c r="J106" s="15"/>
      <c r="K106" s="15"/>
      <c r="L106" s="15"/>
      <c r="M106" s="38"/>
      <c r="N106" s="15"/>
      <c r="O106" s="15"/>
      <c r="P106" s="38">
        <v>2</v>
      </c>
      <c r="Q106" s="15" t="s">
        <v>308</v>
      </c>
      <c r="R106" s="38"/>
      <c r="S106" s="38"/>
      <c r="T106" s="38"/>
      <c r="U106" s="38"/>
      <c r="V106" s="38"/>
      <c r="W106" s="38"/>
      <c r="X106" s="38"/>
      <c r="Y106" s="38"/>
      <c r="Z106" s="15"/>
      <c r="AA106" s="15"/>
    </row>
    <row r="107" spans="1:27" x14ac:dyDescent="0.15">
      <c r="A107" s="27" t="s">
        <v>191</v>
      </c>
      <c r="B107" s="15" t="s">
        <v>105</v>
      </c>
      <c r="C107" s="25" t="s">
        <v>46</v>
      </c>
      <c r="D107" s="17" t="s">
        <v>55</v>
      </c>
      <c r="E107" s="26"/>
      <c r="F107" s="16"/>
      <c r="G107" s="16"/>
      <c r="H107" s="16"/>
      <c r="I107" s="16"/>
      <c r="J107" s="16"/>
      <c r="K107" s="16"/>
      <c r="L107" s="16"/>
      <c r="M107" s="26"/>
      <c r="N107" s="16"/>
      <c r="O107" s="16"/>
      <c r="P107" s="38">
        <v>2</v>
      </c>
      <c r="Q107" s="15" t="s">
        <v>309</v>
      </c>
      <c r="R107" s="38"/>
      <c r="S107" s="38"/>
      <c r="T107" s="38"/>
      <c r="U107" s="26"/>
      <c r="V107" s="26"/>
      <c r="W107" s="26"/>
      <c r="X107" s="38"/>
      <c r="Y107" s="38"/>
      <c r="Z107" s="26"/>
      <c r="AA107" s="26"/>
    </row>
    <row r="108" spans="1:27" x14ac:dyDescent="0.15">
      <c r="A108" s="27" t="s">
        <v>191</v>
      </c>
      <c r="B108" s="16" t="s">
        <v>45</v>
      </c>
      <c r="C108" s="16" t="s">
        <v>57</v>
      </c>
      <c r="D108" s="17" t="s">
        <v>58</v>
      </c>
      <c r="E108" s="26" t="s">
        <v>81</v>
      </c>
      <c r="F108" s="16"/>
      <c r="G108" s="16"/>
      <c r="H108" s="16"/>
      <c r="I108" s="16"/>
      <c r="J108" s="16"/>
      <c r="K108" s="16"/>
      <c r="L108" s="16"/>
      <c r="M108" s="26"/>
      <c r="N108" s="16"/>
      <c r="O108" s="16"/>
      <c r="P108" s="38">
        <v>1</v>
      </c>
      <c r="Q108" s="15" t="s">
        <v>106</v>
      </c>
      <c r="R108" s="38"/>
      <c r="S108" s="38"/>
      <c r="T108" s="38"/>
      <c r="U108" s="26"/>
      <c r="V108" s="26"/>
      <c r="W108" s="26"/>
      <c r="X108" s="38"/>
      <c r="Y108" s="38"/>
      <c r="Z108" s="26"/>
      <c r="AA108" s="26"/>
    </row>
    <row r="109" spans="1:27" x14ac:dyDescent="0.15">
      <c r="A109" s="27" t="s">
        <v>191</v>
      </c>
      <c r="B109" s="27" t="s">
        <v>97</v>
      </c>
      <c r="C109" s="27"/>
      <c r="D109" s="27" t="s">
        <v>234</v>
      </c>
      <c r="E109" s="37"/>
      <c r="F109" s="27"/>
      <c r="G109" s="27"/>
      <c r="H109" s="27"/>
      <c r="I109" s="27"/>
      <c r="J109" s="27"/>
      <c r="K109" s="27"/>
      <c r="L109" s="27"/>
      <c r="M109" s="37"/>
      <c r="N109" s="27"/>
      <c r="O109" s="27"/>
      <c r="P109" s="37">
        <v>1</v>
      </c>
      <c r="Q109" s="27" t="s">
        <v>239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</sheetData>
  <mergeCells count="6">
    <mergeCell ref="X1:AA1"/>
    <mergeCell ref="A1:B1"/>
    <mergeCell ref="C1:E1"/>
    <mergeCell ref="F1:L1"/>
    <mergeCell ref="N1:O1"/>
    <mergeCell ref="P1:W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ypf_8</dc:creator>
  <cp:lastModifiedBy>choulei</cp:lastModifiedBy>
  <cp:lastPrinted>2021-06-16T19:35:34Z</cp:lastPrinted>
  <dcterms:created xsi:type="dcterms:W3CDTF">2021-03-17T02:43:00Z</dcterms:created>
  <dcterms:modified xsi:type="dcterms:W3CDTF">2024-06-12T02:15:44Z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CCEEF37F19FA4317A64AB238C9579AD5</vt:lpwstr>
  </property>
</Properties>
</file>