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临时文件夹\24款采集器HY-RS485-MBUS-22\"/>
    </mc:Choice>
  </mc:AlternateContent>
  <xr:revisionPtr revIDLastSave="0" documentId="13_ncr:1_{35EEC624-3FEF-479E-B656-877BFBE99F11}" xr6:coauthVersionLast="47" xr6:coauthVersionMax="47" xr10:uidLastSave="{00000000-0000-0000-0000-000000000000}"/>
  <bookViews>
    <workbookView xWindow="-120" yWindow="-120" windowWidth="29040" windowHeight="15720" activeTab="1" xr2:uid="{79C1FC2A-FF66-48E0-BE4C-24C7A41B055D}"/>
  </bookViews>
  <sheets>
    <sheet name="Free Documents" sheetId="1" r:id="rId1"/>
    <sheet name="Sheet1" sheetId="2" r:id="rId2"/>
  </sheets>
  <definedNames>
    <definedName name="_xlnm.Print_Titles" localSheetId="0">'Free Documents'!$1:$1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2" l="1"/>
  <c r="AA3" i="2"/>
  <c r="AA16" i="2"/>
  <c r="Z4" i="2"/>
  <c r="AA4" i="2"/>
  <c r="Z5" i="2"/>
  <c r="AA5" i="2"/>
  <c r="Z6" i="2"/>
  <c r="AA6" i="2"/>
  <c r="Z7" i="2"/>
  <c r="AA7" i="2"/>
  <c r="Z8" i="2"/>
  <c r="AA8" i="2"/>
  <c r="Z9" i="2"/>
  <c r="AA9" i="2"/>
  <c r="Z10" i="2"/>
  <c r="AA10" i="2"/>
  <c r="Z11" i="2"/>
  <c r="AA11" i="2"/>
  <c r="Z12" i="2"/>
  <c r="AA12" i="2"/>
  <c r="Z13" i="2"/>
  <c r="AA13" i="2"/>
  <c r="Z14" i="2"/>
  <c r="AA14" i="2"/>
  <c r="Z15" i="2"/>
  <c r="AA15" i="2"/>
  <c r="M4" i="2"/>
  <c r="M5" i="2"/>
  <c r="M6" i="2"/>
  <c r="M7" i="2"/>
  <c r="M8" i="2"/>
  <c r="M9" i="2"/>
  <c r="M10" i="2"/>
  <c r="M11" i="2"/>
  <c r="M12" i="2"/>
  <c r="M13" i="2"/>
  <c r="M14" i="2"/>
  <c r="M15" i="2"/>
  <c r="P3" i="2"/>
  <c r="M3" i="2"/>
  <c r="P6" i="2" l="1"/>
  <c r="P7" i="2"/>
  <c r="P10" i="2"/>
  <c r="P13" i="2"/>
  <c r="P15" i="2"/>
  <c r="P8" i="2"/>
  <c r="P16" i="2"/>
  <c r="P11" i="2"/>
  <c r="P12" i="2"/>
  <c r="P4" i="2"/>
  <c r="P5" i="2"/>
  <c r="P14" i="2"/>
  <c r="P9" i="2"/>
  <c r="Z16" i="2" l="1"/>
  <c r="M16" i="2"/>
</calcChain>
</file>

<file path=xl/sharedStrings.xml><?xml version="1.0" encoding="utf-8"?>
<sst xmlns="http://schemas.openxmlformats.org/spreadsheetml/2006/main" count="137" uniqueCount="94">
  <si>
    <t>Comment</t>
  </si>
  <si>
    <t>Designator</t>
  </si>
  <si>
    <t>Footprint</t>
  </si>
  <si>
    <t>Quantity</t>
  </si>
  <si>
    <t>BULE</t>
  </si>
  <si>
    <t>ACT</t>
  </si>
  <si>
    <t>D-1206</t>
  </si>
  <si>
    <t>100nF</t>
  </si>
  <si>
    <t>C201</t>
  </si>
  <si>
    <t>RR0603</t>
  </si>
  <si>
    <t>10UF</t>
  </si>
  <si>
    <t>C202</t>
  </si>
  <si>
    <t>SOD-323_L1.6-W1.3-LS2.7-RD</t>
  </si>
  <si>
    <t>D201</t>
  </si>
  <si>
    <t>AMS1117-3.3</t>
  </si>
  <si>
    <t>IC203</t>
  </si>
  <si>
    <t>ASM1117</t>
  </si>
  <si>
    <t>GPRS插座</t>
  </si>
  <si>
    <t>JNET</t>
  </si>
  <si>
    <t>HX_18_254</t>
  </si>
  <si>
    <t>RED</t>
  </si>
  <si>
    <t>LINK</t>
  </si>
  <si>
    <t>NETPort</t>
  </si>
  <si>
    <t>NET_Port</t>
  </si>
  <si>
    <t>AO3401</t>
  </si>
  <si>
    <t>Q201, Q204</t>
  </si>
  <si>
    <t>SOT-23</t>
  </si>
  <si>
    <t>9013</t>
  </si>
  <si>
    <t>Q202, Q203</t>
  </si>
  <si>
    <t>47K</t>
  </si>
  <si>
    <t>R203, R206</t>
  </si>
  <si>
    <t>10K</t>
  </si>
  <si>
    <t>R204, R207</t>
  </si>
  <si>
    <t>1K</t>
  </si>
  <si>
    <t>R205</t>
  </si>
  <si>
    <t>WIFI-SMD_E103-W05B</t>
  </si>
  <si>
    <t>U503</t>
  </si>
  <si>
    <t>USR-TCP232-S - duplicate</t>
  </si>
  <si>
    <t>定稿11_24款采集器HY-RS485-MBUS-20（2024.05.30）</t>
    <phoneticPr fontId="1" type="noConversion"/>
  </si>
  <si>
    <t>公用重要性</t>
  </si>
  <si>
    <t>采购注意事项</t>
  </si>
  <si>
    <t>技术确认</t>
  </si>
  <si>
    <t>贴片厂注意</t>
  </si>
  <si>
    <t>贴片厂核算</t>
  </si>
  <si>
    <t>Item</t>
  </si>
  <si>
    <t>类型名称</t>
  </si>
  <si>
    <t>封装</t>
  </si>
  <si>
    <t>Description</t>
  </si>
  <si>
    <t>精度</t>
  </si>
  <si>
    <t>采购注意</t>
  </si>
  <si>
    <t>品牌</t>
  </si>
  <si>
    <r>
      <rPr>
        <sz val="8"/>
        <rFont val="等线"/>
        <family val="3"/>
        <charset val="134"/>
        <scheme val="minor"/>
      </rPr>
      <t>采购</t>
    </r>
    <r>
      <rPr>
        <u/>
        <sz val="8"/>
        <rFont val="等线"/>
        <family val="3"/>
        <charset val="134"/>
        <scheme val="minor"/>
      </rPr>
      <t>数量</t>
    </r>
  </si>
  <si>
    <t>Unit</t>
  </si>
  <si>
    <t>成盘量</t>
  </si>
  <si>
    <t>单片价格</t>
  </si>
  <si>
    <t>盘料价格</t>
  </si>
  <si>
    <t>原材料成本核算</t>
  </si>
  <si>
    <t>技术人员确认</t>
  </si>
  <si>
    <t>技术确认事项</t>
  </si>
  <si>
    <t>点位数量</t>
  </si>
  <si>
    <t>点位</t>
  </si>
  <si>
    <t>引脚</t>
  </si>
  <si>
    <t>是否贴片</t>
  </si>
  <si>
    <t>是否插件</t>
  </si>
  <si>
    <t>贴片厂注意事项</t>
  </si>
  <si>
    <t>插件厂注意事项</t>
  </si>
  <si>
    <t>PCB 数量</t>
  </si>
  <si>
    <t>贴片价格</t>
  </si>
  <si>
    <t>插件价格</t>
  </si>
  <si>
    <t>单个SMT成本</t>
  </si>
  <si>
    <t>SMT成本核算</t>
  </si>
  <si>
    <t>R0603</t>
    <phoneticPr fontId="1" type="noConversion"/>
  </si>
  <si>
    <t>9013</t>
    <phoneticPr fontId="1" type="noConversion"/>
  </si>
  <si>
    <t>Q202, Q203</t>
    <phoneticPr fontId="1" type="noConversion"/>
  </si>
  <si>
    <t>IC203</t>
    <phoneticPr fontId="1" type="noConversion"/>
  </si>
  <si>
    <t>D201</t>
    <phoneticPr fontId="1" type="noConversion"/>
  </si>
  <si>
    <t>LINK</t>
    <phoneticPr fontId="1" type="noConversion"/>
  </si>
  <si>
    <t>ACT</t>
    <phoneticPr fontId="1" type="noConversion"/>
  </si>
  <si>
    <t>C0603</t>
    <phoneticPr fontId="1" type="noConversion"/>
  </si>
  <si>
    <t>贴片电阻</t>
    <phoneticPr fontId="1" type="noConversion"/>
  </si>
  <si>
    <t>贴片电容</t>
    <phoneticPr fontId="1" type="noConversion"/>
  </si>
  <si>
    <t>D-1206</t>
    <phoneticPr fontId="1" type="noConversion"/>
  </si>
  <si>
    <t>LED</t>
    <phoneticPr fontId="1" type="noConversion"/>
  </si>
  <si>
    <t>贴片二极管</t>
    <phoneticPr fontId="1" type="noConversion"/>
  </si>
  <si>
    <t>贴片三极管</t>
    <phoneticPr fontId="1" type="noConversion"/>
  </si>
  <si>
    <t>贴片LED 红</t>
    <phoneticPr fontId="1" type="noConversion"/>
  </si>
  <si>
    <t>贴片LED 蓝</t>
    <phoneticPr fontId="1" type="noConversion"/>
  </si>
  <si>
    <t>贴片芯片</t>
    <phoneticPr fontId="1" type="noConversion"/>
  </si>
  <si>
    <t>直插底座</t>
    <phoneticPr fontId="1" type="noConversion"/>
  </si>
  <si>
    <t>JNET</t>
    <phoneticPr fontId="1" type="noConversion"/>
  </si>
  <si>
    <t>RJ45</t>
    <phoneticPr fontId="1" type="noConversion"/>
  </si>
  <si>
    <t>直插带灯网口</t>
    <phoneticPr fontId="1" type="noConversion"/>
  </si>
  <si>
    <t>R-RJ45R10P-D008品牌: Ckmtw(灿科盟)立创编码：C17179583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</si>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</sst>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¥&quot;* #,##0.00_ ;_ &quot;¥&quot;* \-#,##0.00_ ;_ &quot;¥&quot;* &quot;-&quot;??_ ;_ @_ "/>
    <numFmt numFmtId="177" formatCode="_(&quot;$&quot;* #,##0.0000_);_(&quot;$&quot;* \(#,##0.0000\);_(&quot;$&quot;* &quot;-&quot;??_);_(@_)"/>
  </numFmts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8"/>
      <name val="等线"/>
      <family val="3"/>
      <charset val="134"/>
      <scheme val="minor"/>
    </font>
    <font>
      <sz val="8"/>
      <name val="等线"/>
      <family val="3"/>
      <charset val="134"/>
      <scheme val="minor"/>
    </font>
    <font>
      <u/>
      <sz val="8"/>
      <name val="等线"/>
      <family val="3"/>
      <charset val="134"/>
      <scheme val="minor"/>
    </font>
    <font>
      <sz val="8"/>
      <color rgb="FF000000"/>
      <name val="Segoe UI"/>
      <family val="2"/>
    </font>
    <font>
      <sz val="8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4" fontId="2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49" fontId="4" fillId="5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177" fontId="4" fillId="0" borderId="1" xfId="1" applyNumberFormat="1" applyFont="1" applyBorder="1" applyAlignment="1">
      <alignment horizontal="center"/>
    </xf>
    <xf numFmtId="177" fontId="4" fillId="5" borderId="1" xfId="1" applyNumberFormat="1" applyFont="1" applyFill="1" applyBorder="1" applyAlignment="1">
      <alignment horizontal="center"/>
    </xf>
    <xf numFmtId="0" fontId="4" fillId="0" borderId="1" xfId="1" applyNumberFormat="1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6" fillId="0" borderId="1" xfId="0" quotePrefix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quotePrefix="1" applyFont="1" applyBorder="1" applyAlignment="1">
      <alignment horizontal="left" vertical="center"/>
    </xf>
    <xf numFmtId="0" fontId="7" fillId="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9CBD8-9B02-4E6F-811A-F1DAD261F5E5}">
  <dimension ref="A1:D15"/>
  <sheetViews>
    <sheetView workbookViewId="0">
      <selection activeCell="A9" sqref="A9"/>
    </sheetView>
  </sheetViews>
  <sheetFormatPr defaultRowHeight="14.25" x14ac:dyDescent="0.2"/>
  <cols>
    <col min="1" max="1" width="28.75" bestFit="1" customWidth="1"/>
    <col min="2" max="4" width="17.375" customWidth="1"/>
  </cols>
  <sheetData>
    <row r="1" spans="1:4" s="4" customFormat="1" x14ac:dyDescent="0.2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2" t="s">
        <v>4</v>
      </c>
      <c r="B2" s="2" t="s">
        <v>5</v>
      </c>
      <c r="C2" s="2" t="s">
        <v>6</v>
      </c>
      <c r="D2" s="1">
        <v>1</v>
      </c>
    </row>
    <row r="3" spans="1:4" x14ac:dyDescent="0.2">
      <c r="A3" s="2" t="s">
        <v>7</v>
      </c>
      <c r="B3" s="2" t="s">
        <v>8</v>
      </c>
      <c r="C3" s="2" t="s">
        <v>9</v>
      </c>
      <c r="D3" s="1">
        <v>1</v>
      </c>
    </row>
    <row r="4" spans="1:4" x14ac:dyDescent="0.2">
      <c r="A4" s="2" t="s">
        <v>10</v>
      </c>
      <c r="B4" s="2" t="s">
        <v>11</v>
      </c>
      <c r="C4" s="2" t="s">
        <v>9</v>
      </c>
      <c r="D4" s="1">
        <v>1</v>
      </c>
    </row>
    <row r="5" spans="1:4" x14ac:dyDescent="0.2">
      <c r="A5" s="2" t="s">
        <v>12</v>
      </c>
      <c r="B5" s="2" t="s">
        <v>13</v>
      </c>
      <c r="C5" s="2" t="s">
        <v>12</v>
      </c>
      <c r="D5" s="1">
        <v>1</v>
      </c>
    </row>
    <row r="6" spans="1:4" x14ac:dyDescent="0.2">
      <c r="A6" s="2" t="s">
        <v>14</v>
      </c>
      <c r="B6" s="2" t="s">
        <v>15</v>
      </c>
      <c r="C6" s="2" t="s">
        <v>16</v>
      </c>
      <c r="D6" s="1">
        <v>1</v>
      </c>
    </row>
    <row r="7" spans="1:4" x14ac:dyDescent="0.2">
      <c r="A7" s="2" t="s">
        <v>17</v>
      </c>
      <c r="B7" s="2" t="s">
        <v>18</v>
      </c>
      <c r="C7" s="2" t="s">
        <v>19</v>
      </c>
      <c r="D7" s="1">
        <v>1</v>
      </c>
    </row>
    <row r="8" spans="1:4" x14ac:dyDescent="0.2">
      <c r="A8" s="2" t="s">
        <v>20</v>
      </c>
      <c r="B8" s="2" t="s">
        <v>21</v>
      </c>
      <c r="C8" s="2" t="s">
        <v>6</v>
      </c>
      <c r="D8" s="1">
        <v>1</v>
      </c>
    </row>
    <row r="9" spans="1:4" x14ac:dyDescent="0.2">
      <c r="A9" s="2" t="s">
        <v>22</v>
      </c>
      <c r="B9" s="2" t="s">
        <v>22</v>
      </c>
      <c r="C9" s="2" t="s">
        <v>23</v>
      </c>
      <c r="D9" s="1">
        <v>1</v>
      </c>
    </row>
    <row r="10" spans="1:4" x14ac:dyDescent="0.2">
      <c r="A10" s="2" t="s">
        <v>24</v>
      </c>
      <c r="B10" s="2" t="s">
        <v>25</v>
      </c>
      <c r="C10" s="2" t="s">
        <v>26</v>
      </c>
      <c r="D10" s="1">
        <v>2</v>
      </c>
    </row>
    <row r="11" spans="1:4" x14ac:dyDescent="0.2">
      <c r="A11" s="2" t="s">
        <v>27</v>
      </c>
      <c r="B11" s="2" t="s">
        <v>28</v>
      </c>
      <c r="C11" s="2" t="s">
        <v>26</v>
      </c>
      <c r="D11" s="1">
        <v>2</v>
      </c>
    </row>
    <row r="12" spans="1:4" x14ac:dyDescent="0.2">
      <c r="A12" s="2" t="s">
        <v>29</v>
      </c>
      <c r="B12" s="2" t="s">
        <v>30</v>
      </c>
      <c r="C12" s="2" t="s">
        <v>9</v>
      </c>
      <c r="D12" s="1">
        <v>2</v>
      </c>
    </row>
    <row r="13" spans="1:4" x14ac:dyDescent="0.2">
      <c r="A13" s="2" t="s">
        <v>31</v>
      </c>
      <c r="B13" s="2" t="s">
        <v>32</v>
      </c>
      <c r="C13" s="2" t="s">
        <v>9</v>
      </c>
      <c r="D13" s="1">
        <v>2</v>
      </c>
    </row>
    <row r="14" spans="1:4" x14ac:dyDescent="0.2">
      <c r="A14" s="2" t="s">
        <v>33</v>
      </c>
      <c r="B14" s="2" t="s">
        <v>34</v>
      </c>
      <c r="C14" s="2" t="s">
        <v>9</v>
      </c>
      <c r="D14" s="1">
        <v>1</v>
      </c>
    </row>
    <row r="15" spans="1:4" x14ac:dyDescent="0.2">
      <c r="A15" s="2" t="s">
        <v>35</v>
      </c>
      <c r="B15" s="2" t="s">
        <v>36</v>
      </c>
      <c r="C15" s="2" t="s">
        <v>37</v>
      </c>
      <c r="D15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9331C-35C4-49DA-A635-E0A3C96EEBC9}">
  <dimension ref="A1:AD16"/>
  <sheetViews>
    <sheetView tabSelected="1" topLeftCell="I1" zoomScale="115" zoomScaleNormal="115" workbookViewId="0">
      <selection activeCell="X5" sqref="X5"/>
    </sheetView>
  </sheetViews>
  <sheetFormatPr defaultRowHeight="14.25" x14ac:dyDescent="0.2"/>
  <cols>
    <col min="1" max="1" width="4.25" style="32" bestFit="1" customWidth="1"/>
    <col min="2" max="2" width="13" bestFit="1" customWidth="1"/>
    <col min="3" max="4" width="28.75" bestFit="1" customWidth="1"/>
    <col min="6" max="6" width="10" customWidth="1"/>
    <col min="16" max="16" width="7" bestFit="1" customWidth="1"/>
    <col min="17" max="17" width="11.25" bestFit="1" customWidth="1"/>
    <col min="28" max="28" width="55.5" customWidth="1"/>
  </cols>
  <sheetData>
    <row r="1" spans="1:30" s="14" customFormat="1" ht="11.25" x14ac:dyDescent="0.2">
      <c r="A1" s="5" t="s">
        <v>38</v>
      </c>
      <c r="B1" s="6"/>
      <c r="C1" s="7" t="s">
        <v>39</v>
      </c>
      <c r="D1" s="8"/>
      <c r="E1" s="7"/>
      <c r="F1" s="9" t="s">
        <v>40</v>
      </c>
      <c r="G1" s="9"/>
      <c r="H1" s="9"/>
      <c r="I1" s="9"/>
      <c r="J1" s="9"/>
      <c r="K1" s="9"/>
      <c r="L1" s="9"/>
      <c r="M1" s="10"/>
      <c r="N1" s="11" t="s">
        <v>41</v>
      </c>
      <c r="O1" s="11"/>
      <c r="P1" s="12" t="s">
        <v>42</v>
      </c>
      <c r="Q1" s="12"/>
      <c r="R1" s="12"/>
      <c r="S1" s="12"/>
      <c r="T1" s="12"/>
      <c r="U1" s="12"/>
      <c r="V1" s="12"/>
      <c r="W1" s="12"/>
      <c r="X1" s="13" t="s">
        <v>43</v>
      </c>
      <c r="Y1" s="13"/>
      <c r="Z1" s="13"/>
      <c r="AA1" s="13"/>
    </row>
    <row r="2" spans="1:30" s="30" customFormat="1" ht="11.25" x14ac:dyDescent="0.2">
      <c r="A2" s="33" t="s">
        <v>44</v>
      </c>
      <c r="B2" s="17" t="s">
        <v>45</v>
      </c>
      <c r="C2" s="15" t="s">
        <v>46</v>
      </c>
      <c r="D2" s="16" t="s">
        <v>47</v>
      </c>
      <c r="E2" s="18" t="s">
        <v>48</v>
      </c>
      <c r="F2" s="15" t="s">
        <v>49</v>
      </c>
      <c r="G2" s="16" t="s">
        <v>50</v>
      </c>
      <c r="H2" s="15" t="s">
        <v>51</v>
      </c>
      <c r="I2" s="16" t="s">
        <v>52</v>
      </c>
      <c r="J2" s="16" t="s">
        <v>53</v>
      </c>
      <c r="K2" s="19" t="s">
        <v>54</v>
      </c>
      <c r="L2" s="20" t="s">
        <v>55</v>
      </c>
      <c r="M2" s="21" t="s">
        <v>56</v>
      </c>
      <c r="N2" s="15" t="s">
        <v>57</v>
      </c>
      <c r="O2" s="22" t="s">
        <v>58</v>
      </c>
      <c r="P2" s="23" t="s">
        <v>59</v>
      </c>
      <c r="Q2" s="24" t="s">
        <v>60</v>
      </c>
      <c r="R2" s="25" t="s">
        <v>61</v>
      </c>
      <c r="S2" s="26" t="s">
        <v>62</v>
      </c>
      <c r="T2" s="27" t="s">
        <v>63</v>
      </c>
      <c r="U2" s="27" t="s">
        <v>64</v>
      </c>
      <c r="V2" s="27" t="s">
        <v>65</v>
      </c>
      <c r="W2" s="26" t="s">
        <v>66</v>
      </c>
      <c r="X2" s="27" t="s">
        <v>67</v>
      </c>
      <c r="Y2" s="27" t="s">
        <v>68</v>
      </c>
      <c r="Z2" s="28" t="s">
        <v>69</v>
      </c>
      <c r="AA2" s="29" t="s">
        <v>70</v>
      </c>
      <c r="AB2" s="14" t="s">
        <v>93</v>
      </c>
      <c r="AC2" s="14"/>
      <c r="AD2" s="14"/>
    </row>
    <row r="3" spans="1:30" x14ac:dyDescent="0.2">
      <c r="A3" s="34">
        <v>1</v>
      </c>
      <c r="B3" s="1" t="s">
        <v>79</v>
      </c>
      <c r="C3" s="2" t="s">
        <v>71</v>
      </c>
      <c r="D3" s="2" t="s">
        <v>29</v>
      </c>
      <c r="E3" s="1"/>
      <c r="F3" s="35"/>
      <c r="G3" s="35"/>
      <c r="H3" s="35"/>
      <c r="I3" s="35"/>
      <c r="J3" s="35"/>
      <c r="K3" s="35"/>
      <c r="L3" s="35"/>
      <c r="M3" s="36">
        <f t="shared" ref="M3:M16" si="0">K3*P3</f>
        <v>0</v>
      </c>
      <c r="N3" s="35"/>
      <c r="O3" s="35"/>
      <c r="P3" s="31">
        <f>LEN(Q3)-LEN(SUBSTITUTE(Q3,",",""))+1</f>
        <v>2</v>
      </c>
      <c r="Q3" s="2" t="s">
        <v>30</v>
      </c>
      <c r="R3" s="1">
        <v>2</v>
      </c>
      <c r="S3" s="1">
        <v>1</v>
      </c>
      <c r="T3" s="1">
        <v>0</v>
      </c>
      <c r="U3" s="35"/>
      <c r="V3" s="35"/>
      <c r="W3" s="37">
        <v>1</v>
      </c>
      <c r="X3" s="37">
        <v>1.0999999999999999E-2</v>
      </c>
      <c r="Y3" s="37">
        <v>0.04</v>
      </c>
      <c r="Z3" s="37">
        <f>S3*X3*P3*R3+T3*Y3*P3*R3</f>
        <v>4.3999999999999997E-2</v>
      </c>
      <c r="AA3" s="37">
        <f>S3*X3*P3*R3*W3+T3*Y3*P3*R3*W3</f>
        <v>4.3999999999999997E-2</v>
      </c>
    </row>
    <row r="4" spans="1:30" x14ac:dyDescent="0.2">
      <c r="A4" s="34">
        <v>2</v>
      </c>
      <c r="B4" s="1" t="s">
        <v>79</v>
      </c>
      <c r="C4" s="2" t="s">
        <v>71</v>
      </c>
      <c r="D4" s="2" t="s">
        <v>31</v>
      </c>
      <c r="E4" s="1"/>
      <c r="F4" s="1"/>
      <c r="G4" s="1"/>
      <c r="H4" s="1"/>
      <c r="I4" s="1"/>
      <c r="J4" s="1"/>
      <c r="K4" s="1"/>
      <c r="L4" s="1"/>
      <c r="M4" s="36">
        <f t="shared" si="0"/>
        <v>0</v>
      </c>
      <c r="N4" s="1"/>
      <c r="O4" s="1"/>
      <c r="P4" s="31">
        <f>LEN(Q4)-LEN(SUBSTITUTE(Q4,",",""))+1</f>
        <v>2</v>
      </c>
      <c r="Q4" s="2" t="s">
        <v>32</v>
      </c>
      <c r="R4" s="1">
        <v>2</v>
      </c>
      <c r="S4" s="1">
        <v>1</v>
      </c>
      <c r="T4" s="1">
        <v>0</v>
      </c>
      <c r="U4" s="35"/>
      <c r="V4" s="35"/>
      <c r="W4" s="37">
        <v>1</v>
      </c>
      <c r="X4" s="37">
        <v>1.0999999999999999E-2</v>
      </c>
      <c r="Y4" s="37">
        <v>0.04</v>
      </c>
      <c r="Z4" s="37">
        <f t="shared" ref="Z4:Z16" si="1">S4*X4*P4*R4+T4*Y4*P4*R4</f>
        <v>4.3999999999999997E-2</v>
      </c>
      <c r="AA4" s="37">
        <f t="shared" ref="AA4:AA16" si="2">S4*X4*P4*R4*W4+T4*Y4*P4*R4*W4</f>
        <v>4.3999999999999997E-2</v>
      </c>
    </row>
    <row r="5" spans="1:30" x14ac:dyDescent="0.2">
      <c r="A5" s="34">
        <v>3</v>
      </c>
      <c r="B5" s="1" t="s">
        <v>79</v>
      </c>
      <c r="C5" s="2" t="s">
        <v>71</v>
      </c>
      <c r="D5" s="2" t="s">
        <v>33</v>
      </c>
      <c r="E5" s="1"/>
      <c r="F5" s="1"/>
      <c r="G5" s="1"/>
      <c r="H5" s="1"/>
      <c r="I5" s="1"/>
      <c r="J5" s="1"/>
      <c r="K5" s="1"/>
      <c r="L5" s="1"/>
      <c r="M5" s="36">
        <f t="shared" si="0"/>
        <v>0</v>
      </c>
      <c r="N5" s="1"/>
      <c r="O5" s="1"/>
      <c r="P5" s="31">
        <f>LEN(Q5)-LEN(SUBSTITUTE(Q5,",",""))+1</f>
        <v>1</v>
      </c>
      <c r="Q5" s="2" t="s">
        <v>34</v>
      </c>
      <c r="R5" s="1">
        <v>2</v>
      </c>
      <c r="S5" s="1">
        <v>1</v>
      </c>
      <c r="T5" s="1">
        <v>0</v>
      </c>
      <c r="U5" s="35"/>
      <c r="V5" s="35"/>
      <c r="W5" s="37">
        <v>1</v>
      </c>
      <c r="X5" s="37">
        <v>1.0999999999999999E-2</v>
      </c>
      <c r="Y5" s="37">
        <v>0.04</v>
      </c>
      <c r="Z5" s="37">
        <f t="shared" si="1"/>
        <v>2.1999999999999999E-2</v>
      </c>
      <c r="AA5" s="37">
        <f t="shared" si="2"/>
        <v>2.1999999999999999E-2</v>
      </c>
    </row>
    <row r="6" spans="1:30" x14ac:dyDescent="0.2">
      <c r="A6" s="34">
        <v>4</v>
      </c>
      <c r="B6" s="1" t="s">
        <v>80</v>
      </c>
      <c r="C6" s="2" t="s">
        <v>78</v>
      </c>
      <c r="D6" s="2" t="s">
        <v>7</v>
      </c>
      <c r="E6" s="1"/>
      <c r="F6" s="1"/>
      <c r="G6" s="1"/>
      <c r="H6" s="1"/>
      <c r="I6" s="1"/>
      <c r="J6" s="1"/>
      <c r="K6" s="1"/>
      <c r="L6" s="1"/>
      <c r="M6" s="36">
        <f t="shared" si="0"/>
        <v>0</v>
      </c>
      <c r="N6" s="1"/>
      <c r="O6" s="1"/>
      <c r="P6" s="31">
        <f t="shared" ref="P6:P14" si="3">LEN(Q6)-LEN(SUBSTITUTE(Q6,",",""))+1</f>
        <v>1</v>
      </c>
      <c r="Q6" s="2" t="s">
        <v>8</v>
      </c>
      <c r="R6" s="1">
        <v>2</v>
      </c>
      <c r="S6" s="1">
        <v>1</v>
      </c>
      <c r="T6" s="1">
        <v>0</v>
      </c>
      <c r="U6" s="35"/>
      <c r="V6" s="35"/>
      <c r="W6" s="37">
        <v>1</v>
      </c>
      <c r="X6" s="37">
        <v>1.0999999999999999E-2</v>
      </c>
      <c r="Y6" s="37">
        <v>0.04</v>
      </c>
      <c r="Z6" s="37">
        <f t="shared" si="1"/>
        <v>2.1999999999999999E-2</v>
      </c>
      <c r="AA6" s="37">
        <f t="shared" si="2"/>
        <v>2.1999999999999999E-2</v>
      </c>
    </row>
    <row r="7" spans="1:30" x14ac:dyDescent="0.2">
      <c r="A7" s="34">
        <v>5</v>
      </c>
      <c r="B7" s="1" t="s">
        <v>80</v>
      </c>
      <c r="C7" s="2" t="s">
        <v>78</v>
      </c>
      <c r="D7" s="2" t="s">
        <v>10</v>
      </c>
      <c r="E7" s="1"/>
      <c r="F7" s="1"/>
      <c r="G7" s="1"/>
      <c r="H7" s="1"/>
      <c r="I7" s="1"/>
      <c r="J7" s="1"/>
      <c r="K7" s="1"/>
      <c r="L7" s="1"/>
      <c r="M7" s="36">
        <f t="shared" si="0"/>
        <v>0</v>
      </c>
      <c r="N7" s="1"/>
      <c r="O7" s="1"/>
      <c r="P7" s="31">
        <f t="shared" si="3"/>
        <v>1</v>
      </c>
      <c r="Q7" s="2" t="s">
        <v>11</v>
      </c>
      <c r="R7" s="1">
        <v>2</v>
      </c>
      <c r="S7" s="1">
        <v>1</v>
      </c>
      <c r="T7" s="1">
        <v>0</v>
      </c>
      <c r="U7" s="35"/>
      <c r="V7" s="35"/>
      <c r="W7" s="37">
        <v>1</v>
      </c>
      <c r="X7" s="37">
        <v>1.0999999999999999E-2</v>
      </c>
      <c r="Y7" s="37">
        <v>0.04</v>
      </c>
      <c r="Z7" s="37">
        <f t="shared" si="1"/>
        <v>2.1999999999999999E-2</v>
      </c>
      <c r="AA7" s="37">
        <f t="shared" si="2"/>
        <v>2.1999999999999999E-2</v>
      </c>
    </row>
    <row r="8" spans="1:30" x14ac:dyDescent="0.2">
      <c r="A8" s="34">
        <v>6</v>
      </c>
      <c r="B8" s="2" t="s">
        <v>85</v>
      </c>
      <c r="C8" s="2" t="s">
        <v>81</v>
      </c>
      <c r="D8" s="2" t="s">
        <v>82</v>
      </c>
      <c r="E8" s="1"/>
      <c r="F8" s="1"/>
      <c r="G8" s="1"/>
      <c r="H8" s="1"/>
      <c r="I8" s="1"/>
      <c r="J8" s="1"/>
      <c r="K8" s="1"/>
      <c r="L8" s="1"/>
      <c r="M8" s="36">
        <f t="shared" si="0"/>
        <v>0</v>
      </c>
      <c r="N8" s="1"/>
      <c r="O8" s="1"/>
      <c r="P8" s="31">
        <f>LEN(Q8)-LEN(SUBSTITUTE(Q8,",",""))+1</f>
        <v>1</v>
      </c>
      <c r="Q8" s="2" t="s">
        <v>76</v>
      </c>
      <c r="R8" s="1">
        <v>2</v>
      </c>
      <c r="S8" s="1">
        <v>1</v>
      </c>
      <c r="T8" s="1">
        <v>0</v>
      </c>
      <c r="U8" s="35"/>
      <c r="V8" s="35"/>
      <c r="W8" s="37">
        <v>1</v>
      </c>
      <c r="X8" s="37">
        <v>1.0999999999999999E-2</v>
      </c>
      <c r="Y8" s="37">
        <v>0.04</v>
      </c>
      <c r="Z8" s="37">
        <f t="shared" si="1"/>
        <v>2.1999999999999999E-2</v>
      </c>
      <c r="AA8" s="37">
        <f t="shared" si="2"/>
        <v>2.1999999999999999E-2</v>
      </c>
    </row>
    <row r="9" spans="1:30" x14ac:dyDescent="0.2">
      <c r="A9" s="34">
        <v>7</v>
      </c>
      <c r="B9" s="2" t="s">
        <v>86</v>
      </c>
      <c r="C9" s="2" t="s">
        <v>6</v>
      </c>
      <c r="D9" s="2" t="s">
        <v>4</v>
      </c>
      <c r="E9" s="1"/>
      <c r="F9" s="1"/>
      <c r="G9" s="1"/>
      <c r="H9" s="1"/>
      <c r="I9" s="1"/>
      <c r="J9" s="1"/>
      <c r="K9" s="1"/>
      <c r="L9" s="1"/>
      <c r="M9" s="36">
        <f t="shared" si="0"/>
        <v>0</v>
      </c>
      <c r="N9" s="1"/>
      <c r="O9" s="1"/>
      <c r="P9" s="31">
        <f>LEN(Q9)-LEN(SUBSTITUTE(Q9,",",""))+1</f>
        <v>1</v>
      </c>
      <c r="Q9" s="2" t="s">
        <v>77</v>
      </c>
      <c r="R9" s="1">
        <v>2</v>
      </c>
      <c r="S9" s="1">
        <v>1</v>
      </c>
      <c r="T9" s="1">
        <v>0</v>
      </c>
      <c r="U9" s="35"/>
      <c r="V9" s="35"/>
      <c r="W9" s="37">
        <v>1</v>
      </c>
      <c r="X9" s="37">
        <v>1.0999999999999999E-2</v>
      </c>
      <c r="Y9" s="37">
        <v>0.04</v>
      </c>
      <c r="Z9" s="37">
        <f t="shared" si="1"/>
        <v>2.1999999999999999E-2</v>
      </c>
      <c r="AA9" s="37">
        <f t="shared" si="2"/>
        <v>2.1999999999999999E-2</v>
      </c>
    </row>
    <row r="10" spans="1:30" x14ac:dyDescent="0.2">
      <c r="A10" s="34">
        <v>8</v>
      </c>
      <c r="B10" s="1" t="s">
        <v>83</v>
      </c>
      <c r="C10" s="2" t="s">
        <v>12</v>
      </c>
      <c r="D10" s="2" t="s">
        <v>12</v>
      </c>
      <c r="E10" s="1"/>
      <c r="F10" s="1"/>
      <c r="G10" s="1"/>
      <c r="H10" s="1"/>
      <c r="I10" s="1"/>
      <c r="J10" s="1"/>
      <c r="K10" s="1"/>
      <c r="L10" s="1"/>
      <c r="M10" s="36">
        <f t="shared" si="0"/>
        <v>0</v>
      </c>
      <c r="N10" s="1"/>
      <c r="O10" s="1"/>
      <c r="P10" s="31">
        <f>LEN(Q10)-LEN(SUBSTITUTE(Q10,",",""))+1</f>
        <v>1</v>
      </c>
      <c r="Q10" s="2" t="s">
        <v>75</v>
      </c>
      <c r="R10" s="1">
        <v>2</v>
      </c>
      <c r="S10" s="1">
        <v>1</v>
      </c>
      <c r="T10" s="1">
        <v>0</v>
      </c>
      <c r="U10" s="35"/>
      <c r="V10" s="35"/>
      <c r="W10" s="37">
        <v>1</v>
      </c>
      <c r="X10" s="37">
        <v>1.0999999999999999E-2</v>
      </c>
      <c r="Y10" s="37">
        <v>0.04</v>
      </c>
      <c r="Z10" s="37">
        <f t="shared" si="1"/>
        <v>2.1999999999999999E-2</v>
      </c>
      <c r="AA10" s="37">
        <f t="shared" si="2"/>
        <v>2.1999999999999999E-2</v>
      </c>
    </row>
    <row r="11" spans="1:30" x14ac:dyDescent="0.2">
      <c r="A11" s="34">
        <v>9</v>
      </c>
      <c r="B11" s="1" t="s">
        <v>84</v>
      </c>
      <c r="C11" s="2" t="s">
        <v>26</v>
      </c>
      <c r="D11" s="2" t="s">
        <v>24</v>
      </c>
      <c r="E11" s="1"/>
      <c r="F11" s="1"/>
      <c r="G11" s="1"/>
      <c r="H11" s="1"/>
      <c r="I11" s="1"/>
      <c r="J11" s="1"/>
      <c r="K11" s="1"/>
      <c r="L11" s="1"/>
      <c r="M11" s="36">
        <f t="shared" si="0"/>
        <v>0</v>
      </c>
      <c r="N11" s="1"/>
      <c r="O11" s="1"/>
      <c r="P11" s="31">
        <f>LEN(Q11)-LEN(SUBSTITUTE(Q11,",",""))+1</f>
        <v>2</v>
      </c>
      <c r="Q11" s="2" t="s">
        <v>25</v>
      </c>
      <c r="R11" s="1">
        <v>3</v>
      </c>
      <c r="S11" s="1">
        <v>1</v>
      </c>
      <c r="T11" s="1">
        <v>0</v>
      </c>
      <c r="U11" s="35"/>
      <c r="V11" s="35"/>
      <c r="W11" s="37">
        <v>1</v>
      </c>
      <c r="X11" s="37">
        <v>1.0999999999999999E-2</v>
      </c>
      <c r="Y11" s="37">
        <v>0.04</v>
      </c>
      <c r="Z11" s="37">
        <f t="shared" si="1"/>
        <v>6.6000000000000003E-2</v>
      </c>
      <c r="AA11" s="37">
        <f t="shared" si="2"/>
        <v>6.6000000000000003E-2</v>
      </c>
    </row>
    <row r="12" spans="1:30" x14ac:dyDescent="0.2">
      <c r="A12" s="34">
        <v>10</v>
      </c>
      <c r="B12" s="1" t="s">
        <v>84</v>
      </c>
      <c r="C12" s="2" t="s">
        <v>26</v>
      </c>
      <c r="D12" s="2" t="s">
        <v>72</v>
      </c>
      <c r="E12" s="1"/>
      <c r="F12" s="1"/>
      <c r="G12" s="1"/>
      <c r="H12" s="1"/>
      <c r="I12" s="1"/>
      <c r="J12" s="1"/>
      <c r="K12" s="1"/>
      <c r="L12" s="1"/>
      <c r="M12" s="36">
        <f t="shared" si="0"/>
        <v>0</v>
      </c>
      <c r="N12" s="1"/>
      <c r="O12" s="1"/>
      <c r="P12" s="31">
        <f>LEN(Q12)-LEN(SUBSTITUTE(Q12,",",""))+1</f>
        <v>2</v>
      </c>
      <c r="Q12" s="2" t="s">
        <v>73</v>
      </c>
      <c r="R12" s="1">
        <v>3</v>
      </c>
      <c r="S12" s="1">
        <v>1</v>
      </c>
      <c r="T12" s="1">
        <v>0</v>
      </c>
      <c r="U12" s="35"/>
      <c r="V12" s="35"/>
      <c r="W12" s="37">
        <v>1</v>
      </c>
      <c r="X12" s="37">
        <v>1.0999999999999999E-2</v>
      </c>
      <c r="Y12" s="37">
        <v>0.04</v>
      </c>
      <c r="Z12" s="37">
        <f t="shared" si="1"/>
        <v>6.6000000000000003E-2</v>
      </c>
      <c r="AA12" s="37">
        <f t="shared" si="2"/>
        <v>6.6000000000000003E-2</v>
      </c>
    </row>
    <row r="13" spans="1:30" x14ac:dyDescent="0.2">
      <c r="A13" s="34">
        <v>11</v>
      </c>
      <c r="B13" s="1" t="s">
        <v>87</v>
      </c>
      <c r="C13" s="2" t="s">
        <v>16</v>
      </c>
      <c r="D13" s="2" t="s">
        <v>14</v>
      </c>
      <c r="E13" s="1"/>
      <c r="F13" s="1"/>
      <c r="G13" s="1"/>
      <c r="H13" s="1"/>
      <c r="I13" s="1"/>
      <c r="J13" s="1"/>
      <c r="K13" s="1"/>
      <c r="L13" s="1"/>
      <c r="M13" s="36">
        <f t="shared" si="0"/>
        <v>0</v>
      </c>
      <c r="N13" s="1"/>
      <c r="O13" s="1"/>
      <c r="P13" s="31">
        <f t="shared" si="3"/>
        <v>1</v>
      </c>
      <c r="Q13" s="2" t="s">
        <v>74</v>
      </c>
      <c r="R13" s="1">
        <v>4</v>
      </c>
      <c r="S13" s="1">
        <v>1</v>
      </c>
      <c r="T13" s="1">
        <v>0</v>
      </c>
      <c r="U13" s="35"/>
      <c r="V13" s="35"/>
      <c r="W13" s="37">
        <v>1</v>
      </c>
      <c r="X13" s="37">
        <v>1.0999999999999999E-2</v>
      </c>
      <c r="Y13" s="37">
        <v>0.04</v>
      </c>
      <c r="Z13" s="37">
        <f t="shared" si="1"/>
        <v>4.3999999999999997E-2</v>
      </c>
      <c r="AA13" s="37">
        <f t="shared" si="2"/>
        <v>4.3999999999999997E-2</v>
      </c>
    </row>
    <row r="14" spans="1:30" x14ac:dyDescent="0.2">
      <c r="A14" s="34">
        <v>12</v>
      </c>
      <c r="B14" s="1" t="s">
        <v>87</v>
      </c>
      <c r="C14" s="2" t="s">
        <v>37</v>
      </c>
      <c r="D14" s="2" t="s">
        <v>35</v>
      </c>
      <c r="E14" s="1"/>
      <c r="F14" s="1"/>
      <c r="G14" s="1"/>
      <c r="H14" s="1"/>
      <c r="I14" s="1"/>
      <c r="J14" s="1"/>
      <c r="K14" s="1"/>
      <c r="L14" s="1"/>
      <c r="M14" s="36">
        <f t="shared" si="0"/>
        <v>0</v>
      </c>
      <c r="N14" s="1"/>
      <c r="O14" s="1"/>
      <c r="P14" s="31">
        <f t="shared" si="3"/>
        <v>1</v>
      </c>
      <c r="Q14" s="2" t="s">
        <v>36</v>
      </c>
      <c r="R14" s="1">
        <v>16</v>
      </c>
      <c r="S14" s="1">
        <v>1</v>
      </c>
      <c r="T14" s="1">
        <v>0</v>
      </c>
      <c r="U14" s="35"/>
      <c r="V14" s="35"/>
      <c r="W14" s="37">
        <v>1</v>
      </c>
      <c r="X14" s="37">
        <v>1.0999999999999999E-2</v>
      </c>
      <c r="Y14" s="37">
        <v>0.04</v>
      </c>
      <c r="Z14" s="37">
        <f t="shared" si="1"/>
        <v>0.17599999999999999</v>
      </c>
      <c r="AA14" s="37">
        <f t="shared" si="2"/>
        <v>0.17599999999999999</v>
      </c>
    </row>
    <row r="15" spans="1:30" x14ac:dyDescent="0.2">
      <c r="A15" s="34">
        <v>13</v>
      </c>
      <c r="B15" s="1" t="s">
        <v>88</v>
      </c>
      <c r="C15" s="2" t="s">
        <v>19</v>
      </c>
      <c r="D15" s="2" t="s">
        <v>17</v>
      </c>
      <c r="E15" s="1"/>
      <c r="F15" s="1"/>
      <c r="G15" s="1"/>
      <c r="H15" s="1"/>
      <c r="I15" s="1"/>
      <c r="J15" s="1"/>
      <c r="K15" s="1"/>
      <c r="L15" s="1"/>
      <c r="M15" s="36">
        <f t="shared" si="0"/>
        <v>0</v>
      </c>
      <c r="N15" s="1"/>
      <c r="O15" s="1"/>
      <c r="P15" s="31">
        <f>LEN(Q15)-LEN(SUBSTITUTE(Q15,",",""))+1</f>
        <v>1</v>
      </c>
      <c r="Q15" s="2" t="s">
        <v>89</v>
      </c>
      <c r="R15" s="1">
        <v>18</v>
      </c>
      <c r="S15" s="1">
        <v>0</v>
      </c>
      <c r="T15" s="1">
        <v>1</v>
      </c>
      <c r="U15" s="35"/>
      <c r="V15" s="35"/>
      <c r="W15" s="37">
        <v>1</v>
      </c>
      <c r="X15" s="37">
        <v>1.0999999999999999E-2</v>
      </c>
      <c r="Y15" s="37">
        <v>0.04</v>
      </c>
      <c r="Z15" s="37">
        <f t="shared" si="1"/>
        <v>0.72</v>
      </c>
      <c r="AA15" s="37">
        <f t="shared" si="2"/>
        <v>0.72</v>
      </c>
    </row>
    <row r="16" spans="1:30" x14ac:dyDescent="0.2">
      <c r="A16" s="34">
        <v>14</v>
      </c>
      <c r="B16" s="1" t="s">
        <v>91</v>
      </c>
      <c r="C16" s="2" t="s">
        <v>90</v>
      </c>
      <c r="D16" s="2" t="s">
        <v>90</v>
      </c>
      <c r="E16" s="1"/>
      <c r="F16" s="38" t="s">
        <v>92</v>
      </c>
      <c r="G16" s="1"/>
      <c r="H16" s="1"/>
      <c r="I16" s="1"/>
      <c r="J16" s="1"/>
      <c r="K16" s="1"/>
      <c r="L16" s="1"/>
      <c r="M16" s="36">
        <f t="shared" si="0"/>
        <v>0</v>
      </c>
      <c r="N16" s="1"/>
      <c r="O16" s="1"/>
      <c r="P16" s="31">
        <f>LEN(Q16)-LEN(SUBSTITUTE(Q16,",",""))+1</f>
        <v>1</v>
      </c>
      <c r="Q16" s="2" t="s">
        <v>90</v>
      </c>
      <c r="R16" s="1">
        <v>16</v>
      </c>
      <c r="S16" s="1">
        <v>0</v>
      </c>
      <c r="T16" s="1">
        <v>1</v>
      </c>
      <c r="U16" s="35"/>
      <c r="V16" s="35"/>
      <c r="W16" s="37">
        <v>1</v>
      </c>
      <c r="X16" s="37">
        <v>1.0999999999999999E-2</v>
      </c>
      <c r="Y16" s="37">
        <v>0.04</v>
      </c>
      <c r="Z16" s="37">
        <f t="shared" si="1"/>
        <v>0.64</v>
      </c>
      <c r="AA16" s="37">
        <f>S16*X16*P16*R16*W16+T16*Y16*P16*R16*W16</f>
        <v>0.64</v>
      </c>
    </row>
  </sheetData>
  <mergeCells count="6">
    <mergeCell ref="A1:B1"/>
    <mergeCell ref="C1:E1"/>
    <mergeCell ref="F1:L1"/>
    <mergeCell ref="N1:O1"/>
    <mergeCell ref="P1:W1"/>
    <mergeCell ref="X1:AA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Free Documents</vt:lpstr>
      <vt:lpstr>Sheet1</vt:lpstr>
      <vt:lpstr>'Free Documents'!Print_Titles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choulei</dc:creator>
  <cp:lastModifiedBy>choulei</cp:lastModifiedBy>
  <dcterms:created xsi:type="dcterms:W3CDTF">2024-06-08T06:39:58Z</dcterms:created>
  <dcterms:modified xsi:type="dcterms:W3CDTF">2024-06-08T07:25:13Z</dcterms:modified>
</cp:coreProperties>
</file>