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houlei\Desktop\"/>
    </mc:Choice>
  </mc:AlternateContent>
  <xr:revisionPtr revIDLastSave="0" documentId="13_ncr:1_{0FA8323F-6C94-45C1-8064-177B9FF31A6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" i="3"/>
  <c r="H35" i="3"/>
  <c r="H37" i="3"/>
  <c r="H40" i="3"/>
  <c r="H41" i="3"/>
  <c r="E30" i="3"/>
  <c r="E33" i="3"/>
  <c r="E35" i="3"/>
  <c r="E36" i="3"/>
  <c r="E37" i="3"/>
  <c r="D40" i="3"/>
  <c r="D41" i="3"/>
  <c r="D44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B18" i="5" s="1"/>
  <c r="I19" i="1"/>
  <c r="I20" i="1"/>
  <c r="I21" i="1"/>
  <c r="I22" i="1"/>
  <c r="B22" i="5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A3" i="3"/>
  <c r="C3" i="3"/>
  <c r="A4" i="3"/>
  <c r="C4" i="3"/>
  <c r="H4" i="3" s="1"/>
  <c r="A5" i="3"/>
  <c r="C5" i="3"/>
  <c r="A6" i="3"/>
  <c r="C6" i="3"/>
  <c r="A7" i="3"/>
  <c r="C7" i="3"/>
  <c r="H7" i="3" s="1"/>
  <c r="A8" i="3"/>
  <c r="C8" i="3"/>
  <c r="A9" i="3"/>
  <c r="C9" i="3"/>
  <c r="A10" i="3"/>
  <c r="C10" i="3"/>
  <c r="E10" i="3" s="1"/>
  <c r="A11" i="3"/>
  <c r="C11" i="3"/>
  <c r="E11" i="3" s="1"/>
  <c r="A12" i="3"/>
  <c r="C12" i="3"/>
  <c r="I12" i="3"/>
  <c r="A13" i="3"/>
  <c r="C13" i="3"/>
  <c r="E13" i="3" s="1"/>
  <c r="A14" i="3"/>
  <c r="C14" i="3"/>
  <c r="A15" i="3"/>
  <c r="C15" i="3"/>
  <c r="J15" i="3"/>
  <c r="A16" i="3"/>
  <c r="C16" i="3"/>
  <c r="D16" i="3" s="1"/>
  <c r="A17" i="3"/>
  <c r="C17" i="3"/>
  <c r="H17" i="3" s="1"/>
  <c r="A18" i="3"/>
  <c r="C18" i="3"/>
  <c r="A19" i="3"/>
  <c r="C19" i="3"/>
  <c r="H19" i="3" s="1"/>
  <c r="A20" i="3"/>
  <c r="C20" i="3"/>
  <c r="A21" i="3"/>
  <c r="C21" i="3"/>
  <c r="A22" i="3"/>
  <c r="C22" i="3"/>
  <c r="H22" i="3" s="1"/>
  <c r="A23" i="3"/>
  <c r="C23" i="3"/>
  <c r="E23" i="3" s="1"/>
  <c r="A24" i="3"/>
  <c r="C24" i="3"/>
  <c r="I24" i="3"/>
  <c r="A25" i="3"/>
  <c r="C25" i="3"/>
  <c r="E25" i="3" s="1"/>
  <c r="A26" i="3"/>
  <c r="C26" i="3"/>
  <c r="A27" i="3"/>
  <c r="C27" i="3"/>
  <c r="J27" i="3"/>
  <c r="A28" i="3"/>
  <c r="C28" i="3"/>
  <c r="D28" i="3" s="1"/>
  <c r="A29" i="3"/>
  <c r="C29" i="3"/>
  <c r="A30" i="3"/>
  <c r="C30" i="3"/>
  <c r="A31" i="3"/>
  <c r="C31" i="3"/>
  <c r="H31" i="3" s="1"/>
  <c r="A32" i="3"/>
  <c r="C32" i="3"/>
  <c r="A33" i="3"/>
  <c r="C33" i="3"/>
  <c r="A34" i="3"/>
  <c r="C34" i="3"/>
  <c r="D34" i="3" s="1"/>
  <c r="A35" i="3"/>
  <c r="C35" i="3"/>
  <c r="D35" i="3" s="1"/>
  <c r="A36" i="3"/>
  <c r="C36" i="3"/>
  <c r="A37" i="3"/>
  <c r="C37" i="3"/>
  <c r="D37" i="3" s="1"/>
  <c r="A38" i="3"/>
  <c r="C38" i="3"/>
  <c r="E38" i="3" s="1"/>
  <c r="A39" i="3"/>
  <c r="C39" i="3"/>
  <c r="J39" i="3"/>
  <c r="A40" i="3"/>
  <c r="C40" i="3"/>
  <c r="E40" i="3" s="1"/>
  <c r="A41" i="3"/>
  <c r="C41" i="3"/>
  <c r="A42" i="3"/>
  <c r="C42" i="3"/>
  <c r="A43" i="3"/>
  <c r="C43" i="3"/>
  <c r="H43" i="3" s="1"/>
  <c r="A44" i="3"/>
  <c r="C44" i="3"/>
  <c r="H44" i="3" s="1"/>
  <c r="A45" i="3"/>
  <c r="C45" i="3"/>
  <c r="C2" i="3"/>
  <c r="D2" i="3" s="1"/>
  <c r="A2" i="3"/>
  <c r="J19" i="3" l="1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J25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J24" i="3"/>
  <c r="J12" i="3"/>
  <c r="J31" i="3"/>
  <c r="I36" i="3"/>
  <c r="J37" i="3"/>
  <c r="J43" i="3"/>
  <c r="J36" i="3"/>
  <c r="J9" i="3"/>
  <c r="I9" i="3"/>
  <c r="I39" i="3"/>
  <c r="I27" i="3"/>
  <c r="I15" i="3"/>
  <c r="J34" i="3"/>
  <c r="J22" i="3"/>
  <c r="B2" i="5"/>
  <c r="J21" i="3"/>
  <c r="J6" i="3"/>
  <c r="I45" i="3"/>
  <c r="I21" i="3"/>
  <c r="I33" i="3"/>
  <c r="I6" i="3"/>
  <c r="J40" i="3"/>
  <c r="J28" i="3"/>
  <c r="J16" i="3"/>
  <c r="J3" i="3"/>
  <c r="J45" i="3"/>
  <c r="J33" i="3"/>
  <c r="J42" i="3"/>
  <c r="J30" i="3"/>
  <c r="J18" i="3"/>
  <c r="I3" i="3"/>
  <c r="I42" i="3"/>
  <c r="I30" i="3"/>
  <c r="I18" i="3"/>
  <c r="I43" i="3"/>
  <c r="I25" i="3"/>
  <c r="I22" i="3"/>
  <c r="J44" i="3"/>
  <c r="J41" i="3"/>
  <c r="J38" i="3"/>
  <c r="J35" i="3"/>
  <c r="J32" i="3"/>
  <c r="J29" i="3"/>
  <c r="J26" i="3"/>
  <c r="J23" i="3"/>
  <c r="J20" i="3"/>
  <c r="J17" i="3"/>
  <c r="J14" i="3"/>
  <c r="J11" i="3"/>
  <c r="J8" i="3"/>
  <c r="J5" i="3"/>
  <c r="I44" i="3"/>
  <c r="I41" i="3"/>
  <c r="I38" i="3"/>
  <c r="I35" i="3"/>
  <c r="I32" i="3"/>
  <c r="I29" i="3"/>
  <c r="I26" i="3"/>
  <c r="I23" i="3"/>
  <c r="I20" i="3"/>
  <c r="I17" i="3"/>
  <c r="I14" i="3"/>
  <c r="I11" i="3"/>
  <c r="I8" i="3"/>
  <c r="I5" i="3"/>
  <c r="J13" i="3"/>
  <c r="J7" i="3"/>
  <c r="I37" i="3"/>
  <c r="I31" i="3"/>
  <c r="I28" i="3"/>
  <c r="I19" i="3"/>
  <c r="I16" i="3"/>
  <c r="I13" i="3"/>
  <c r="I10" i="3"/>
  <c r="I7" i="3"/>
  <c r="J10" i="3"/>
  <c r="J4" i="3"/>
  <c r="I40" i="3"/>
  <c r="I34" i="3"/>
  <c r="I4" i="3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I2" i="3"/>
  <c r="B35" i="5"/>
  <c r="B23" i="5"/>
  <c r="B11" i="5"/>
  <c r="B4" i="5"/>
  <c r="B14" i="5"/>
  <c r="B34" i="5"/>
  <c r="B10" i="5"/>
  <c r="J2" i="3"/>
</calcChain>
</file>

<file path=xl/sharedStrings.xml><?xml version="1.0" encoding="utf-8"?>
<sst xmlns="http://schemas.openxmlformats.org/spreadsheetml/2006/main" count="754" uniqueCount="306">
  <si>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</si>
  <si>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</si>
  <si>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</si>
  <si>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</si>
  <si>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</si>
  <si>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</si>
  <si>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</si>
  <si>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</si>
  <si>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</si>
  <si>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</si>
  <si>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</si>
  <si>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</si>
  <si>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</si>
  <si>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</si>
  <si>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</si>
  <si>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</si>
  <si>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</si>
  <si>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</si>
  <si>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</si>
  <si>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</si>
  <si>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</si>
  <si>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</si>
  <si>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</si>
  <si>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</si>
  <si>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</si>
  <si>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</si>
  <si>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//从出厂参数区恢复参数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</si>
  <si>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</si>
  <si>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</si>
  <si>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</si>
  <si>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</si>
  <si>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</si>
  <si>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</si>
  <si>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</si>
  <si>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</si>
  <si>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</si>
  <si>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</si>
  <si>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</si>
  <si>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</si>
  <si>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</si>
  <si>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</si>
  <si>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</si>
  <si>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</si>
  <si>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</si>
  <si>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</si>
  <si>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</si>
  <si>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</si>
  <si>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</si>
  <si>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</si>
  <si>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</si>
  <si>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</si>
  <si>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</si>
  <si>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</si>
  <si>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</si>
  <si>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</si>
  <si>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</si>
  <si>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</si>
  <si>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</si>
  <si>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</si>
  <si>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</si>
  <si>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</si>
  <si>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</si>
  <si>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</si>
  <si>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</si>
  <si>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</si>
  <si>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</si>
  <si>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</si>
  <si>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</si>
  <si>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</si>
  <si>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</si>
  <si>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</si>
  <si>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</si>
  <si>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</si>
  <si>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</si>
  <si>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</si>
  <si>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</si>
  <si>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</si>
  <si>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</si>
  <si>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</si>
  <si>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</si>
  <si>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</si>
  <si>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</si>
  <si>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</si>
  <si>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</si>
  <si>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</si>
  <si>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</si>
  <si>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</si>
  <si>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</si>
  <si>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</si>
  <si>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</si>
  <si>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</si>
  <si>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</si>
  <si>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</si>
  <si>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</si>
  <si>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</si>
  <si>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</si>
  <si>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</si>
  <si>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</si>
  <si>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</si>
  <si>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</si>
  <si>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</si>
  <si>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</si>
  <si>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</si>
  <si>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</si>
  <si>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</si>
  <si>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</si>
  <si>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</si>
  <si>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</si>
  <si>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</si>
  <si>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</si>
  <si>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</si>
  <si>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</si>
  <si>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</si>
  <si>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</si>
  <si>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</si>
  <si>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</si>
  <si>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</si>
  <si>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</si>
  <si>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</si>
  <si>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</si>
  <si>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</si>
  <si>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</si>
  <si>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</si>
  <si>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</si>
  <si>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</si>
  <si>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</si>
  <si>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</si>
  <si>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</si>
  <si>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</si>
  <si>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</si>
  <si>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</si>
  <si>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</si>
  <si>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</si>
  <si>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</si>
  <si>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</si>
  <si>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</si>
  <si>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</si>
  <si>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</si>
  <si>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</si>
  <si>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</si>
  <si>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</si>
  <si>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AT+MQTTPUBCUSEN=ON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</si>
  <si>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</si>
  <si>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</si>
  <si>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</si>
  <si>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</si>
  <si>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</si>
  <si>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</si>
  <si>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</si>
  <si>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</si>
  <si>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</si>
  <si>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</si>
  <si>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</si>
  <si>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</si>
  <si>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</si>
  <si>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</si>
  <si>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</si>
  <si>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</si>
  <si>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</si>
  <si>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</si>
  <si>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</si>
  <si>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</si>
  <si>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</si>
  <si>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</si>
  <si>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</si>
  <si>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</si>
  <si>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</si>
  <si>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</si>
  <si>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</si>
  <si>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</si>
  <si>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</si>
  <si>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</si>
  <si>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</si>
  <si>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</si>
  <si>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</si>
  <si>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</si>
  <si>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</si>
  <si>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</si>
  <si>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</si>
  <si>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</si>
  <si>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</si>
  <si>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</si>
  <si>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</si>
  <si>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</si>
  <si>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</si>
  <si>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</si>
  <si>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</si>
  <si>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</si>
  <si>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</si>
  <si>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</si>
  <si>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</si>
  <si>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</si>
  <si>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</si>
  <si>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</si>
  <si>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</si>
  <si>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</si>
  <si>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</si>
  <si>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</si>
  <si>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</si>
  <si>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</si>
  <si>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</si>
  <si>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</si>
  <si>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</si>
  <si>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</si>
  <si>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</si>
  <si>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</si>
  <si>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退出AT命令模式，进入透传模式=0</t>
  </si>
  <si>
    <t>进入ATCmd模式=0</t>
  </si>
  <si>
    <t>+++</t>
  </si>
  <si>
    <t>确认进入AT模式=0</t>
  </si>
  <si>
    <t>查询模块固件版本=0</t>
  </si>
  <si>
    <t>回显使能=0</t>
  </si>
  <si>
    <t>N号串口接口参数=0</t>
  </si>
  <si>
    <t>AT+UART2=115200,8,1,NONE,NFC</t>
  </si>
  <si>
    <t>连接前是否清理串口缓存=0</t>
  </si>
  <si>
    <t>模块DNS获取方式=0</t>
  </si>
  <si>
    <t>AT+DNSTYPE=AUTO</t>
  </si>
  <si>
    <t>模块获取到的WAN口IP（DHCP/STATIC）=0</t>
  </si>
  <si>
    <t>AT+WANN=STATIC,192.168.1.117,255.255.255.0,192.168.1.1</t>
  </si>
  <si>
    <t>WebSocket端口号=0</t>
  </si>
  <si>
    <t>AT+WEBSOCKPORT1=6432</t>
  </si>
  <si>
    <t>N号串口的最大连接数量=0</t>
  </si>
  <si>
    <t>AT+MAXSK2=1</t>
  </si>
  <si>
    <t>N号串口的TCPS超过最大连接数的工作模式=0</t>
  </si>
  <si>
    <t>AT+TCPSE2=KICK</t>
  </si>
  <si>
    <t>N号串口的socket状态（M参数为socket号）=0</t>
  </si>
  <si>
    <t>AT+SOCKA2=TCPC,59.110.170.225,1883</t>
  </si>
  <si>
    <t>查询N号串口的socketM的连接状态=0</t>
  </si>
  <si>
    <t>AT+SOCKLKA1</t>
  </si>
  <si>
    <t>MQTT网关功能状态=0</t>
  </si>
  <si>
    <t>MQTTsocket连接本地端口号=0</t>
  </si>
  <si>
    <t>AT+MQTTLPORT=0</t>
  </si>
  <si>
    <t>MQTT连接验证开启状态=0</t>
  </si>
  <si>
    <t>MQTT客户端ID=0</t>
  </si>
  <si>
    <t>AT+MQTTCID=HY_ql</t>
  </si>
  <si>
    <t>MQTT用户名=0</t>
  </si>
  <si>
    <t>AT+MQTTUSER=ql</t>
  </si>
  <si>
    <t>MQTT用户密码=0</t>
  </si>
  <si>
    <t>AT+MQTTPSW=ql</t>
  </si>
  <si>
    <t>MQTT主题发布自定义模式=0</t>
  </si>
  <si>
    <t>MQTT的预置发布主题信息=0</t>
  </si>
  <si>
    <t>AT+MQTTPUB=1,OFF,/hy/gw/02345678903,0,1,0,OFF,2</t>
  </si>
  <si>
    <t>MQTT的预置订阅主题信息=0</t>
  </si>
  <si>
    <t>AT+MQTTSUB=1,ON,/hy/gw,0,0,&amp;#44,2</t>
  </si>
  <si>
    <t>MQTT网关功能的服务器IP地址，端口号=0</t>
  </si>
  <si>
    <t>模块名称=0</t>
  </si>
  <si>
    <t>WebSocket的方向=0</t>
  </si>
  <si>
    <t>将当前参数保存为用户默认参数=0</t>
  </si>
  <si>
    <t>设备重启=0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</si>
  <si>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</si>
  <si>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</si>
  <si>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</si>
  <si>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</si>
  <si>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</si>
  <si>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</si>
  <si>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</si>
  <si>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</si>
  <si>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</si>
  <si>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</si>
  <si>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</si>
  <si>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</si>
  <si>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</si>
  <si>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</si>
  <si>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</si>
  <si>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</si>
  <si>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</si>
  <si>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</si>
  <si>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</si>
  <si>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</si>
  <si>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</si>
  <si>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</si>
  <si>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</si>
  <si>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</si>
  <si>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</si>
  <si>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</si>
  <si>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</si>
  <si>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</si>
  <si>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</si>
  <si>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</si>
  <si>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</si>
  <si>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</si>
  <si>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</si>
  <si>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</si>
  <si>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</si>
  <si>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</si>
  <si>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</si>
  <si>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</si>
  <si>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</si>
  <si>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</si>
  <si>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</si>
  <si>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</si>
  <si>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|21</t>
  </si>
  <si>
    <t>|21|</t>
  </si>
  <si>
    <t>|22</t>
  </si>
  <si>
    <t>|22|</t>
  </si>
  <si>
    <t>|23</t>
  </si>
  <si>
    <t>|23|</t>
  </si>
  <si>
    <t>|24</t>
  </si>
  <si>
    <t>|24|</t>
  </si>
  <si>
    <t>|25</t>
  </si>
  <si>
    <t>|25|</t>
  </si>
  <si>
    <t>|26</t>
  </si>
  <si>
    <t>|26|</t>
  </si>
  <si>
    <t>|27</t>
  </si>
  <si>
    <t>|27|</t>
  </si>
  <si>
    <t>AT+MQTTCID=HY_QL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</si>
</sst>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C1" zoomScaleNormal="100" workbookViewId="0">
      <selection activeCell="H19" sqref="H19"/>
    </sheetView>
  </sheetViews>
  <sheetFormatPr defaultColWidth="9" defaultRowHeight="14.25" x14ac:dyDescent="0.2"/>
  <cols>
    <col min="1" max="1" width="56" style="3" bestFit="1" customWidth="1"/>
    <col min="2" max="2" width="10.875" style="3" customWidth="1"/>
    <col min="3" max="3" width="11.625" style="2" customWidth="1"/>
    <col min="4" max="4" width="23.5" style="2" customWidth="1"/>
    <col min="5" max="5" width="24.25" style="2" customWidth="1"/>
    <col min="6" max="6" width="9" style="2" customWidth="1"/>
    <col min="7" max="7" width="50" style="3" customWidth="1"/>
    <col min="8" max="8" width="52.62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3" t="s">
        <v>14</v>
      </c>
      <c r="I1" s="4" t="s">
        <v>4</v>
      </c>
    </row>
    <row r="2" spans="1:9" x14ac:dyDescent="0.2">
      <c r="A2" s="10" t="s">
        <v>79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81</v>
      </c>
      <c r="H2" s="6" t="s">
        <v>119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//退出AT命令模式，进入透传模式</v>
      </c>
    </row>
    <row r="3" spans="1:9" x14ac:dyDescent="0.2">
      <c r="A3" s="11" t="s">
        <v>80</v>
      </c>
      <c r="B3" s="4" t="s">
        <v>204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82</v>
      </c>
      <c r="H3" s="6" t="s">
        <v>208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//设置进入ATCmd模式</v>
      </c>
    </row>
    <row r="4" spans="1:9" x14ac:dyDescent="0.2">
      <c r="A4" s="11" t="s">
        <v>126</v>
      </c>
      <c r="B4" s="4" t="s">
        <v>202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120</v>
      </c>
      <c r="I4" s="4" t="str">
        <f t="shared" si="0"/>
        <v>//确认进入AT模式</v>
      </c>
    </row>
    <row r="5" spans="1:9" x14ac:dyDescent="0.2">
      <c r="A5" s="11" t="s">
        <v>125</v>
      </c>
      <c r="B5" s="4" t="s">
        <v>202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121</v>
      </c>
      <c r="I5" s="4" t="str">
        <f t="shared" si="0"/>
        <v>//查询模块固件版本</v>
      </c>
    </row>
    <row r="6" spans="1:9" x14ac:dyDescent="0.2">
      <c r="A6" s="11" t="s">
        <v>121</v>
      </c>
      <c r="B6" s="4" t="s">
        <v>202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27</v>
      </c>
      <c r="H6" s="6" t="s">
        <v>126</v>
      </c>
      <c r="I6" s="4" t="str">
        <f t="shared" si="0"/>
        <v>//查询/设置回显使能</v>
      </c>
    </row>
    <row r="7" spans="1:9" x14ac:dyDescent="0.2">
      <c r="A7" s="11" t="s">
        <v>119</v>
      </c>
      <c r="B7" s="4" t="s">
        <v>202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28</v>
      </c>
      <c r="H7" s="6" t="s">
        <v>213</v>
      </c>
      <c r="I7" s="4" t="str">
        <f t="shared" si="0"/>
        <v>//查询/设置N号串口接口参数</v>
      </c>
    </row>
    <row r="8" spans="1:9" x14ac:dyDescent="0.2">
      <c r="A8" s="6" t="s">
        <v>218</v>
      </c>
      <c r="B8" s="4" t="s">
        <v>202</v>
      </c>
      <c r="C8" s="8" t="s">
        <v>21</v>
      </c>
      <c r="D8" s="1" t="s">
        <v>12</v>
      </c>
      <c r="E8" s="1" t="s">
        <v>11</v>
      </c>
      <c r="F8" s="1">
        <v>1</v>
      </c>
      <c r="G8" s="4" t="s">
        <v>29</v>
      </c>
      <c r="H8" s="6" t="s">
        <v>127</v>
      </c>
      <c r="I8" s="4" t="str">
        <f t="shared" si="0"/>
        <v>//查询/设置连接前是否清理串口缓存</v>
      </c>
    </row>
    <row r="9" spans="1:9" x14ac:dyDescent="0.2">
      <c r="A9" s="6" t="s">
        <v>216</v>
      </c>
      <c r="B9" s="4" t="s">
        <v>202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30</v>
      </c>
      <c r="H9" s="6" t="s">
        <v>216</v>
      </c>
      <c r="I9" s="4" t="str">
        <f t="shared" si="0"/>
        <v>//查询/设置模块DNS获取方式</v>
      </c>
    </row>
    <row r="10" spans="1:9" x14ac:dyDescent="0.2">
      <c r="A10" s="11" t="s">
        <v>133</v>
      </c>
      <c r="B10" s="4" t="s">
        <v>202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31</v>
      </c>
      <c r="H10" s="6" t="s">
        <v>218</v>
      </c>
      <c r="I10" s="4" t="str">
        <f t="shared" si="0"/>
        <v>//查询/设置模块获取到的WAN口IP（DHCP/STATIC）</v>
      </c>
    </row>
    <row r="11" spans="1:9" x14ac:dyDescent="0.2">
      <c r="A11" s="11" t="s">
        <v>134</v>
      </c>
      <c r="B11" s="4" t="s">
        <v>202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32</v>
      </c>
      <c r="H11" s="6" t="s">
        <v>220</v>
      </c>
      <c r="I11" s="4" t="str">
        <f t="shared" si="0"/>
        <v>//查询/设置WebSocket端口号</v>
      </c>
    </row>
    <row r="12" spans="1:9" x14ac:dyDescent="0.2">
      <c r="A12" s="6" t="s">
        <v>213</v>
      </c>
      <c r="B12" s="4" t="s">
        <v>202</v>
      </c>
      <c r="C12" s="8" t="s">
        <v>21</v>
      </c>
      <c r="D12" s="1" t="s">
        <v>12</v>
      </c>
      <c r="E12" s="1" t="s">
        <v>11</v>
      </c>
      <c r="F12" s="1">
        <v>1</v>
      </c>
      <c r="G12" s="4" t="s">
        <v>84</v>
      </c>
      <c r="H12" s="6" t="s">
        <v>222</v>
      </c>
      <c r="I12" s="4" t="str">
        <f t="shared" si="0"/>
        <v>//查询/设置N号串口的最大连接数量</v>
      </c>
    </row>
    <row r="13" spans="1:9" x14ac:dyDescent="0.2">
      <c r="A13" s="11" t="s">
        <v>128</v>
      </c>
      <c r="B13" s="4" t="s">
        <v>202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92</v>
      </c>
      <c r="H13" s="6" t="s">
        <v>224</v>
      </c>
      <c r="I13" s="4" t="str">
        <f t="shared" si="0"/>
        <v>//查询/设置N号串口的TCPS超过最大连接数的工作模式</v>
      </c>
    </row>
    <row r="14" spans="1:9" x14ac:dyDescent="0.2">
      <c r="A14" s="11" t="s">
        <v>205</v>
      </c>
      <c r="B14" s="4" t="s">
        <v>202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93</v>
      </c>
      <c r="H14" s="6" t="s">
        <v>226</v>
      </c>
      <c r="I14" s="4" t="str">
        <f t="shared" si="0"/>
        <v>//查询/设置N号串口的socket状态（M参数为socket号）</v>
      </c>
    </row>
    <row r="15" spans="1:9" x14ac:dyDescent="0.2">
      <c r="A15" s="11" t="s">
        <v>129</v>
      </c>
      <c r="B15" s="4" t="s">
        <v>202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94</v>
      </c>
      <c r="H15" s="6" t="s">
        <v>228</v>
      </c>
      <c r="I15" s="4" t="str">
        <f t="shared" si="0"/>
        <v>//查询N号串口的socketM的连接状态</v>
      </c>
    </row>
    <row r="16" spans="1:9" x14ac:dyDescent="0.2">
      <c r="A16" s="11" t="s">
        <v>130</v>
      </c>
      <c r="B16" s="4" t="s">
        <v>202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96</v>
      </c>
      <c r="H16" s="6" t="s">
        <v>135</v>
      </c>
      <c r="I16" s="4" t="str">
        <f t="shared" si="0"/>
        <v>//查询/设置MQTT网关功能状态</v>
      </c>
    </row>
    <row r="17" spans="1:9" x14ac:dyDescent="0.2">
      <c r="A17" s="6" t="s">
        <v>226</v>
      </c>
      <c r="B17" s="4" t="s">
        <v>202</v>
      </c>
      <c r="C17" s="8" t="s">
        <v>21</v>
      </c>
      <c r="D17" s="1" t="s">
        <v>12</v>
      </c>
      <c r="E17" s="1" t="s">
        <v>11</v>
      </c>
      <c r="F17" s="1">
        <v>1</v>
      </c>
      <c r="G17" s="4" t="s">
        <v>203</v>
      </c>
      <c r="H17" s="6" t="s">
        <v>231</v>
      </c>
      <c r="I17" s="4" t="str">
        <f t="shared" si="0"/>
        <v>//查询/设置MQTTsocket连接本地端口号</v>
      </c>
    </row>
    <row r="18" spans="1:9" x14ac:dyDescent="0.2">
      <c r="A18" s="6" t="s">
        <v>228</v>
      </c>
      <c r="B18" s="4" t="s">
        <v>202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97</v>
      </c>
      <c r="H18" s="6" t="s">
        <v>137</v>
      </c>
      <c r="I18" s="4" t="str">
        <f t="shared" si="0"/>
        <v>//查询/设置MQTT连接验证开启状态</v>
      </c>
    </row>
    <row r="19" spans="1:9" ht="13.5" customHeight="1" x14ac:dyDescent="0.2">
      <c r="A19" s="6" t="s">
        <v>222</v>
      </c>
      <c r="B19" s="4" t="s">
        <v>202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98</v>
      </c>
      <c r="H19" s="6" t="s">
        <v>305</v>
      </c>
      <c r="I19" s="4" t="str">
        <f t="shared" si="0"/>
        <v>//查询/设置MQTT客户端ID</v>
      </c>
    </row>
    <row r="20" spans="1:9" x14ac:dyDescent="0.2">
      <c r="A20" s="6" t="s">
        <v>224</v>
      </c>
      <c r="B20" s="4" t="s">
        <v>202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99</v>
      </c>
      <c r="H20" s="6" t="s">
        <v>236</v>
      </c>
      <c r="I20" s="4" t="str">
        <f t="shared" si="0"/>
        <v>//查询/设置MQTT用户名</v>
      </c>
    </row>
    <row r="21" spans="1:9" x14ac:dyDescent="0.2">
      <c r="A21" s="11" t="s">
        <v>131</v>
      </c>
      <c r="B21" s="4" t="s">
        <v>202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103</v>
      </c>
      <c r="H21" s="6" t="s">
        <v>238</v>
      </c>
      <c r="I21" s="4" t="str">
        <f t="shared" si="0"/>
        <v>//查询/设置MQTT用户密码</v>
      </c>
    </row>
    <row r="22" spans="1:9" x14ac:dyDescent="0.2">
      <c r="A22" s="11" t="s">
        <v>122</v>
      </c>
      <c r="B22" s="4" t="s">
        <v>202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104</v>
      </c>
      <c r="H22" s="6" t="s">
        <v>141</v>
      </c>
      <c r="I22" s="4" t="str">
        <f t="shared" si="0"/>
        <v>//查询/设置MQTT主题发布自定义模式</v>
      </c>
    </row>
    <row r="23" spans="1:9" x14ac:dyDescent="0.2">
      <c r="A23" s="11" t="s">
        <v>148</v>
      </c>
      <c r="B23" s="4" t="s">
        <v>202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105</v>
      </c>
      <c r="H23" s="6" t="s">
        <v>241</v>
      </c>
      <c r="I23" s="4" t="str">
        <f t="shared" si="0"/>
        <v>//查询/设置MQTT的预置发布主题信息</v>
      </c>
    </row>
    <row r="24" spans="1:9" x14ac:dyDescent="0.2">
      <c r="A24" s="11" t="s">
        <v>132</v>
      </c>
      <c r="B24" s="4" t="s">
        <v>202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106</v>
      </c>
      <c r="H24" s="6" t="s">
        <v>243</v>
      </c>
      <c r="I24" s="4" t="str">
        <f t="shared" si="0"/>
        <v>//查询/设置MQTT的预置订阅主题信息</v>
      </c>
    </row>
    <row r="25" spans="1:9" x14ac:dyDescent="0.2">
      <c r="A25" s="11" t="s">
        <v>149</v>
      </c>
      <c r="B25" s="4" t="s">
        <v>202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107</v>
      </c>
      <c r="H25" s="6" t="s">
        <v>138</v>
      </c>
      <c r="I25" s="4" t="str">
        <f t="shared" si="0"/>
        <v>//查询/设置MQTT网关功能的服务器IP地址，端口号</v>
      </c>
    </row>
    <row r="26" spans="1:9" x14ac:dyDescent="0.2">
      <c r="A26" s="11" t="s">
        <v>150</v>
      </c>
      <c r="B26" s="4" t="s">
        <v>202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108</v>
      </c>
      <c r="H26" s="6" t="s">
        <v>146</v>
      </c>
      <c r="I26" s="4" t="str">
        <f t="shared" si="0"/>
        <v>//查询/设置模块名称</v>
      </c>
    </row>
    <row r="27" spans="1:9" x14ac:dyDescent="0.2">
      <c r="A27" s="11" t="s">
        <v>151</v>
      </c>
      <c r="B27" s="4" t="s">
        <v>202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109</v>
      </c>
      <c r="H27" s="6" t="s">
        <v>147</v>
      </c>
      <c r="I27" s="4" t="str">
        <f t="shared" si="0"/>
        <v>//查询/设置WebSocket的方向</v>
      </c>
    </row>
    <row r="28" spans="1:9" x14ac:dyDescent="0.2">
      <c r="A28" s="11" t="s">
        <v>135</v>
      </c>
      <c r="B28" s="4" t="s">
        <v>202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33</v>
      </c>
      <c r="H28" s="6" t="s">
        <v>124</v>
      </c>
      <c r="I28" s="4" t="str">
        <f t="shared" si="0"/>
        <v>//设置将当前参数保存为用户默认参数</v>
      </c>
    </row>
    <row r="29" spans="1:9" x14ac:dyDescent="0.2">
      <c r="A29" s="11" t="s">
        <v>123</v>
      </c>
      <c r="B29" s="4" t="s">
        <v>202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34</v>
      </c>
      <c r="H29" s="6" t="s">
        <v>125</v>
      </c>
      <c r="I29" s="4" t="str">
        <f t="shared" si="0"/>
        <v>//设备重启</v>
      </c>
    </row>
    <row r="30" spans="1:9" x14ac:dyDescent="0.2">
      <c r="A30" s="6" t="s">
        <v>305</v>
      </c>
      <c r="B30" s="4" t="s">
        <v>202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35</v>
      </c>
      <c r="H30" s="14"/>
      <c r="I30" s="4" t="e">
        <f t="shared" si="0"/>
        <v>#N/A</v>
      </c>
    </row>
    <row r="31" spans="1:9" x14ac:dyDescent="0.2">
      <c r="A31" s="6" t="s">
        <v>138</v>
      </c>
      <c r="B31" s="4" t="s">
        <v>202</v>
      </c>
      <c r="C31" s="8" t="s">
        <v>21</v>
      </c>
      <c r="D31" s="1" t="s">
        <v>12</v>
      </c>
      <c r="E31" s="1" t="s">
        <v>11</v>
      </c>
      <c r="F31" s="1">
        <v>1</v>
      </c>
      <c r="G31" s="4" t="s">
        <v>36</v>
      </c>
      <c r="H31" s="14"/>
      <c r="I31" s="4" t="e">
        <f t="shared" si="0"/>
        <v>#N/A</v>
      </c>
    </row>
    <row r="32" spans="1:9" x14ac:dyDescent="0.2">
      <c r="A32" s="6" t="s">
        <v>231</v>
      </c>
      <c r="B32" s="4" t="s">
        <v>202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37</v>
      </c>
      <c r="H32" s="14"/>
      <c r="I32" s="4" t="e">
        <f t="shared" si="0"/>
        <v>#N/A</v>
      </c>
    </row>
    <row r="33" spans="1:9" x14ac:dyDescent="0.2">
      <c r="A33" s="11" t="s">
        <v>142</v>
      </c>
      <c r="B33" s="4" t="s">
        <v>202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38</v>
      </c>
      <c r="H33" s="14"/>
      <c r="I33" s="4" t="e">
        <f t="shared" si="0"/>
        <v>#N/A</v>
      </c>
    </row>
    <row r="34" spans="1:9" x14ac:dyDescent="0.2">
      <c r="A34" s="11" t="s">
        <v>143</v>
      </c>
      <c r="B34" s="4" t="s">
        <v>202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39</v>
      </c>
      <c r="H34" s="14"/>
      <c r="I34" s="4" t="e">
        <f t="shared" si="0"/>
        <v>#N/A</v>
      </c>
    </row>
    <row r="35" spans="1:9" x14ac:dyDescent="0.2">
      <c r="A35" s="11" t="s">
        <v>144</v>
      </c>
      <c r="B35" s="4" t="s">
        <v>202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40</v>
      </c>
      <c r="H35" s="14"/>
      <c r="I35" s="4" t="e">
        <f t="shared" si="0"/>
        <v>#N/A</v>
      </c>
    </row>
    <row r="36" spans="1:9" x14ac:dyDescent="0.2">
      <c r="A36" s="11" t="s">
        <v>136</v>
      </c>
      <c r="B36" s="4" t="s">
        <v>202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41</v>
      </c>
      <c r="H36" s="14"/>
      <c r="I36" s="4" t="e">
        <f t="shared" si="0"/>
        <v>#N/A</v>
      </c>
    </row>
    <row r="37" spans="1:9" x14ac:dyDescent="0.2">
      <c r="A37" s="6" t="s">
        <v>137</v>
      </c>
      <c r="B37" s="4" t="s">
        <v>202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42</v>
      </c>
      <c r="H37" s="14"/>
      <c r="I37" s="4" t="e">
        <f t="shared" si="0"/>
        <v>#N/A</v>
      </c>
    </row>
    <row r="38" spans="1:9" x14ac:dyDescent="0.2">
      <c r="A38" s="6" t="s">
        <v>236</v>
      </c>
      <c r="B38" s="4" t="s">
        <v>202</v>
      </c>
      <c r="C38" s="8" t="s">
        <v>21</v>
      </c>
      <c r="D38" s="1" t="s">
        <v>12</v>
      </c>
      <c r="E38" s="1" t="s">
        <v>11</v>
      </c>
      <c r="F38" s="1">
        <v>1</v>
      </c>
      <c r="G38" s="4" t="s">
        <v>43</v>
      </c>
      <c r="H38" s="14"/>
      <c r="I38" s="4" t="e">
        <f t="shared" si="0"/>
        <v>#N/A</v>
      </c>
    </row>
    <row r="39" spans="1:9" x14ac:dyDescent="0.2">
      <c r="A39" s="6" t="s">
        <v>238</v>
      </c>
      <c r="B39" s="4" t="s">
        <v>202</v>
      </c>
      <c r="C39" s="8" t="s">
        <v>21</v>
      </c>
      <c r="D39" s="1" t="s">
        <v>12</v>
      </c>
      <c r="E39" s="1" t="s">
        <v>11</v>
      </c>
      <c r="F39" s="1">
        <v>1</v>
      </c>
      <c r="G39" s="4" t="s">
        <v>44</v>
      </c>
      <c r="H39" s="14"/>
      <c r="I39" s="4" t="e">
        <f t="shared" si="0"/>
        <v>#N/A</v>
      </c>
    </row>
    <row r="40" spans="1:9" x14ac:dyDescent="0.2">
      <c r="A40" s="11" t="s">
        <v>139</v>
      </c>
      <c r="B40" s="4" t="s">
        <v>202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45</v>
      </c>
      <c r="H40" s="14"/>
      <c r="I40" s="4" t="e">
        <f t="shared" si="0"/>
        <v>#N/A</v>
      </c>
    </row>
    <row r="41" spans="1:9" x14ac:dyDescent="0.2">
      <c r="A41" s="11" t="s">
        <v>140</v>
      </c>
      <c r="B41" s="4" t="s">
        <v>202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46</v>
      </c>
      <c r="H41" s="14"/>
      <c r="I41" s="4" t="e">
        <f t="shared" si="0"/>
        <v>#N/A</v>
      </c>
    </row>
    <row r="42" spans="1:9" x14ac:dyDescent="0.2">
      <c r="A42" s="11" t="s">
        <v>145</v>
      </c>
      <c r="B42" s="4" t="s">
        <v>202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47</v>
      </c>
      <c r="H42" s="14"/>
      <c r="I42" s="4" t="e">
        <f t="shared" si="0"/>
        <v>#N/A</v>
      </c>
    </row>
    <row r="43" spans="1:9" x14ac:dyDescent="0.2">
      <c r="A43" s="6" t="s">
        <v>141</v>
      </c>
      <c r="B43" s="4" t="s">
        <v>202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48</v>
      </c>
      <c r="H43" s="14"/>
      <c r="I43" s="4" t="e">
        <f t="shared" si="0"/>
        <v>#N/A</v>
      </c>
    </row>
    <row r="44" spans="1:9" x14ac:dyDescent="0.2">
      <c r="A44" s="6" t="s">
        <v>241</v>
      </c>
      <c r="B44" s="4" t="s">
        <v>202</v>
      </c>
      <c r="C44" s="8" t="s">
        <v>21</v>
      </c>
      <c r="D44" s="1" t="s">
        <v>12</v>
      </c>
      <c r="E44" s="1" t="s">
        <v>11</v>
      </c>
      <c r="F44" s="1">
        <v>1</v>
      </c>
      <c r="G44" s="4" t="s">
        <v>49</v>
      </c>
      <c r="H44" s="14"/>
      <c r="I44" s="4" t="e">
        <f t="shared" si="0"/>
        <v>#N/A</v>
      </c>
    </row>
    <row r="45" spans="1:9" x14ac:dyDescent="0.2">
      <c r="A45" s="6" t="s">
        <v>243</v>
      </c>
      <c r="B45" s="4" t="s">
        <v>202</v>
      </c>
      <c r="C45" s="8" t="s">
        <v>21</v>
      </c>
      <c r="D45" s="1" t="s">
        <v>12</v>
      </c>
      <c r="E45" s="1" t="s">
        <v>11</v>
      </c>
      <c r="F45" s="1">
        <v>1</v>
      </c>
      <c r="G45" s="4" t="s">
        <v>50</v>
      </c>
      <c r="H45" s="14"/>
      <c r="I45" s="4" t="e">
        <f t="shared" si="0"/>
        <v>#N/A</v>
      </c>
    </row>
    <row r="46" spans="1:9" x14ac:dyDescent="0.2">
      <c r="A46" s="11" t="s">
        <v>152</v>
      </c>
      <c r="B46" s="4" t="s">
        <v>202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51</v>
      </c>
      <c r="H46" s="14"/>
      <c r="I46" s="4" t="e">
        <f t="shared" si="0"/>
        <v>#N/A</v>
      </c>
    </row>
    <row r="47" spans="1:9" x14ac:dyDescent="0.2">
      <c r="A47" s="11" t="s">
        <v>153</v>
      </c>
      <c r="B47" s="4" t="s">
        <v>202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52</v>
      </c>
      <c r="H47" s="14"/>
      <c r="I47" s="4" t="e">
        <f t="shared" si="0"/>
        <v>#N/A</v>
      </c>
    </row>
    <row r="48" spans="1:9" x14ac:dyDescent="0.2">
      <c r="A48" s="11" t="s">
        <v>154</v>
      </c>
      <c r="B48" s="4" t="s">
        <v>202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53</v>
      </c>
      <c r="H48" s="14"/>
      <c r="I48" s="4" t="e">
        <f t="shared" si="0"/>
        <v>#N/A</v>
      </c>
    </row>
    <row r="49" spans="1:9" x14ac:dyDescent="0.2">
      <c r="A49" s="11" t="s">
        <v>146</v>
      </c>
      <c r="B49" s="4" t="s">
        <v>202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54</v>
      </c>
      <c r="H49" s="14"/>
      <c r="I49" s="4" t="e">
        <f t="shared" si="0"/>
        <v>#N/A</v>
      </c>
    </row>
    <row r="50" spans="1:9" x14ac:dyDescent="0.2">
      <c r="A50" s="6" t="s">
        <v>220</v>
      </c>
      <c r="B50" s="4" t="s">
        <v>202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55</v>
      </c>
      <c r="H50" s="14"/>
      <c r="I50" s="4" t="e">
        <f t="shared" si="0"/>
        <v>#N/A</v>
      </c>
    </row>
    <row r="51" spans="1:9" x14ac:dyDescent="0.2">
      <c r="A51" s="11" t="s">
        <v>147</v>
      </c>
      <c r="B51" s="4" t="s">
        <v>202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56</v>
      </c>
      <c r="H51" s="14"/>
      <c r="I51" s="4" t="e">
        <f t="shared" si="0"/>
        <v>#N/A</v>
      </c>
    </row>
    <row r="52" spans="1:9" x14ac:dyDescent="0.2">
      <c r="A52" s="11" t="s">
        <v>127</v>
      </c>
      <c r="B52" s="4" t="s">
        <v>202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60</v>
      </c>
      <c r="H52" s="14"/>
      <c r="I52" s="4" t="e">
        <f t="shared" si="0"/>
        <v>#N/A</v>
      </c>
    </row>
    <row r="53" spans="1:9" x14ac:dyDescent="0.2">
      <c r="A53" s="11" t="s">
        <v>124</v>
      </c>
      <c r="B53" s="4" t="s">
        <v>202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76</v>
      </c>
      <c r="H53" s="14"/>
      <c r="I53" s="4" t="e">
        <f t="shared" si="0"/>
        <v>#N/A</v>
      </c>
    </row>
    <row r="54" spans="1:9" x14ac:dyDescent="0.2">
      <c r="A54" s="4" t="s">
        <v>155</v>
      </c>
      <c r="B54" s="4" t="s">
        <v>202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4"/>
      <c r="I54" s="4" t="e">
        <f t="shared" si="0"/>
        <v>#N/A</v>
      </c>
    </row>
    <row r="55" spans="1:9" x14ac:dyDescent="0.2">
      <c r="A55" s="4" t="s">
        <v>156</v>
      </c>
      <c r="B55" s="4" t="s">
        <v>202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83</v>
      </c>
      <c r="H55" s="14"/>
      <c r="I55" s="4" t="e">
        <f t="shared" si="0"/>
        <v>#N/A</v>
      </c>
    </row>
    <row r="56" spans="1:9" x14ac:dyDescent="0.2">
      <c r="A56" s="4" t="s">
        <v>157</v>
      </c>
      <c r="B56" s="4" t="s">
        <v>202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4"/>
      <c r="I56" s="4" t="e">
        <f t="shared" si="0"/>
        <v>#N/A</v>
      </c>
    </row>
    <row r="57" spans="1:9" x14ac:dyDescent="0.2">
      <c r="A57" s="4" t="s">
        <v>158</v>
      </c>
      <c r="B57" s="4" t="s">
        <v>202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26</v>
      </c>
      <c r="H57" s="14"/>
      <c r="I57" s="4" t="e">
        <f t="shared" si="0"/>
        <v>#N/A</v>
      </c>
    </row>
    <row r="58" spans="1:9" x14ac:dyDescent="0.2">
      <c r="A58" s="4" t="s">
        <v>159</v>
      </c>
      <c r="B58" s="4" t="s">
        <v>202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4"/>
      <c r="I58" s="4" t="e">
        <f t="shared" si="0"/>
        <v>#N/A</v>
      </c>
    </row>
    <row r="59" spans="1:9" x14ac:dyDescent="0.2">
      <c r="A59" s="4" t="s">
        <v>160</v>
      </c>
      <c r="B59" s="4" t="s">
        <v>202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85</v>
      </c>
      <c r="H59" s="14"/>
      <c r="I59" s="4" t="e">
        <f t="shared" si="0"/>
        <v>#N/A</v>
      </c>
    </row>
    <row r="60" spans="1:9" x14ac:dyDescent="0.2">
      <c r="A60" s="4" t="s">
        <v>161</v>
      </c>
      <c r="B60" s="4" t="s">
        <v>202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86</v>
      </c>
      <c r="H60" s="14"/>
      <c r="I60" s="4" t="e">
        <f t="shared" si="0"/>
        <v>#N/A</v>
      </c>
    </row>
    <row r="61" spans="1:9" x14ac:dyDescent="0.2">
      <c r="A61" s="4" t="s">
        <v>162</v>
      </c>
      <c r="B61" s="4" t="s">
        <v>202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87</v>
      </c>
      <c r="H61" s="14"/>
      <c r="I61" s="4" t="e">
        <f t="shared" si="0"/>
        <v>#N/A</v>
      </c>
    </row>
    <row r="62" spans="1:9" x14ac:dyDescent="0.2">
      <c r="A62" s="4" t="s">
        <v>163</v>
      </c>
      <c r="B62" s="4" t="s">
        <v>202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88</v>
      </c>
      <c r="H62" s="14"/>
      <c r="I62" s="4" t="e">
        <f t="shared" si="0"/>
        <v>#N/A</v>
      </c>
    </row>
    <row r="63" spans="1:9" x14ac:dyDescent="0.2">
      <c r="A63" s="4" t="s">
        <v>164</v>
      </c>
      <c r="B63" s="4" t="s">
        <v>202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89</v>
      </c>
      <c r="H63" s="14"/>
      <c r="I63" s="4" t="e">
        <f t="shared" si="0"/>
        <v>#N/A</v>
      </c>
    </row>
    <row r="64" spans="1:9" x14ac:dyDescent="0.2">
      <c r="A64" s="4" t="s">
        <v>165</v>
      </c>
      <c r="B64" s="4" t="s">
        <v>202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90</v>
      </c>
      <c r="H64" s="14"/>
      <c r="I64" s="4" t="e">
        <f t="shared" si="0"/>
        <v>#N/A</v>
      </c>
    </row>
    <row r="65" spans="1:9" x14ac:dyDescent="0.2">
      <c r="A65" s="4" t="s">
        <v>166</v>
      </c>
      <c r="B65" s="4" t="s">
        <v>202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91</v>
      </c>
      <c r="H65" s="14"/>
      <c r="I65" s="4" t="e">
        <f t="shared" si="0"/>
        <v>#N/A</v>
      </c>
    </row>
    <row r="66" spans="1:9" x14ac:dyDescent="0.2">
      <c r="A66" s="4" t="s">
        <v>167</v>
      </c>
      <c r="B66" s="4" t="s">
        <v>202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95</v>
      </c>
      <c r="H66" s="14"/>
      <c r="I66" s="4" t="e">
        <f t="shared" si="0"/>
        <v>#N/A</v>
      </c>
    </row>
    <row r="67" spans="1:9" x14ac:dyDescent="0.2">
      <c r="A67" s="4" t="s">
        <v>168</v>
      </c>
      <c r="B67" s="4" t="s">
        <v>202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100</v>
      </c>
      <c r="H67" s="14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169</v>
      </c>
      <c r="B68" s="4" t="s">
        <v>202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101</v>
      </c>
      <c r="H68" s="14"/>
      <c r="I68" s="4" t="e">
        <f t="shared" si="1"/>
        <v>#N/A</v>
      </c>
    </row>
    <row r="69" spans="1:9" x14ac:dyDescent="0.2">
      <c r="A69" s="4" t="s">
        <v>170</v>
      </c>
      <c r="B69" s="4" t="s">
        <v>202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102</v>
      </c>
      <c r="H69" s="14"/>
      <c r="I69" s="4" t="e">
        <f t="shared" si="1"/>
        <v>#N/A</v>
      </c>
    </row>
    <row r="70" spans="1:9" x14ac:dyDescent="0.2">
      <c r="A70" s="4" t="s">
        <v>171</v>
      </c>
      <c r="B70" s="4" t="s">
        <v>202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110</v>
      </c>
      <c r="H70" s="14"/>
      <c r="I70" s="4" t="e">
        <f t="shared" si="1"/>
        <v>#N/A</v>
      </c>
    </row>
    <row r="71" spans="1:9" x14ac:dyDescent="0.2">
      <c r="A71" s="4" t="s">
        <v>172</v>
      </c>
      <c r="B71" s="4" t="s">
        <v>202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111</v>
      </c>
      <c r="H71" s="14"/>
      <c r="I71" s="4" t="e">
        <f t="shared" si="1"/>
        <v>#N/A</v>
      </c>
    </row>
    <row r="72" spans="1:9" x14ac:dyDescent="0.2">
      <c r="A72" s="4" t="s">
        <v>173</v>
      </c>
      <c r="B72" s="4" t="s">
        <v>202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112</v>
      </c>
      <c r="H72" s="14"/>
      <c r="I72" s="4" t="e">
        <f t="shared" si="1"/>
        <v>#N/A</v>
      </c>
    </row>
    <row r="73" spans="1:9" x14ac:dyDescent="0.2">
      <c r="A73" s="4" t="s">
        <v>174</v>
      </c>
      <c r="B73" s="4" t="s">
        <v>202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113</v>
      </c>
      <c r="H73" s="14"/>
      <c r="I73" s="4" t="e">
        <f t="shared" si="1"/>
        <v>#N/A</v>
      </c>
    </row>
    <row r="74" spans="1:9" x14ac:dyDescent="0.2">
      <c r="A74" s="4" t="s">
        <v>175</v>
      </c>
      <c r="B74" s="4" t="s">
        <v>202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114</v>
      </c>
      <c r="H74" s="14"/>
      <c r="I74" s="4" t="e">
        <f t="shared" si="1"/>
        <v>#N/A</v>
      </c>
    </row>
    <row r="75" spans="1:9" x14ac:dyDescent="0.2">
      <c r="A75" s="4" t="s">
        <v>176</v>
      </c>
      <c r="B75" s="4" t="s">
        <v>202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115</v>
      </c>
      <c r="H75" s="14"/>
      <c r="I75" s="4" t="e">
        <f t="shared" si="1"/>
        <v>#N/A</v>
      </c>
    </row>
    <row r="76" spans="1:9" x14ac:dyDescent="0.2">
      <c r="A76" s="4" t="s">
        <v>177</v>
      </c>
      <c r="B76" s="4" t="s">
        <v>202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116</v>
      </c>
      <c r="H76" s="14"/>
      <c r="I76" s="4" t="e">
        <f t="shared" si="1"/>
        <v>#N/A</v>
      </c>
    </row>
    <row r="77" spans="1:9" x14ac:dyDescent="0.2">
      <c r="A77" s="4" t="s">
        <v>178</v>
      </c>
      <c r="B77" s="4" t="s">
        <v>202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117</v>
      </c>
      <c r="H77" s="14"/>
      <c r="I77" s="4" t="e">
        <f t="shared" si="1"/>
        <v>#N/A</v>
      </c>
    </row>
    <row r="78" spans="1:9" x14ac:dyDescent="0.2">
      <c r="A78" s="4" t="s">
        <v>179</v>
      </c>
      <c r="B78" s="4" t="s">
        <v>202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118</v>
      </c>
      <c r="H78" s="14"/>
      <c r="I78" s="4" t="e">
        <f t="shared" si="1"/>
        <v>#N/A</v>
      </c>
    </row>
    <row r="79" spans="1:9" x14ac:dyDescent="0.2">
      <c r="A79" s="4" t="s">
        <v>180</v>
      </c>
      <c r="B79" s="4" t="s">
        <v>202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57</v>
      </c>
      <c r="H79" s="14"/>
      <c r="I79" s="4" t="e">
        <f t="shared" si="1"/>
        <v>#N/A</v>
      </c>
    </row>
    <row r="80" spans="1:9" x14ac:dyDescent="0.2">
      <c r="A80" s="4" t="s">
        <v>181</v>
      </c>
      <c r="B80" s="4" t="s">
        <v>202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58</v>
      </c>
      <c r="H80" s="14"/>
      <c r="I80" s="4" t="e">
        <f t="shared" si="1"/>
        <v>#N/A</v>
      </c>
    </row>
    <row r="81" spans="1:9" x14ac:dyDescent="0.2">
      <c r="A81" s="4" t="s">
        <v>182</v>
      </c>
      <c r="B81" s="4" t="s">
        <v>202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59</v>
      </c>
      <c r="H81" s="14"/>
      <c r="I81" s="4" t="e">
        <f t="shared" si="1"/>
        <v>#N/A</v>
      </c>
    </row>
    <row r="82" spans="1:9" x14ac:dyDescent="0.2">
      <c r="A82" s="4" t="s">
        <v>183</v>
      </c>
      <c r="B82" s="4" t="s">
        <v>202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61</v>
      </c>
      <c r="H82" s="14"/>
      <c r="I82" s="4" t="e">
        <f t="shared" si="1"/>
        <v>#N/A</v>
      </c>
    </row>
    <row r="83" spans="1:9" x14ac:dyDescent="0.2">
      <c r="A83" s="4" t="s">
        <v>184</v>
      </c>
      <c r="B83" s="4" t="s">
        <v>202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62</v>
      </c>
      <c r="H83" s="14"/>
      <c r="I83" s="4" t="e">
        <f t="shared" si="1"/>
        <v>#N/A</v>
      </c>
    </row>
    <row r="84" spans="1:9" x14ac:dyDescent="0.2">
      <c r="A84" s="4" t="s">
        <v>185</v>
      </c>
      <c r="B84" s="4" t="s">
        <v>202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63</v>
      </c>
      <c r="H84" s="14"/>
      <c r="I84" s="4" t="e">
        <f t="shared" si="1"/>
        <v>#N/A</v>
      </c>
    </row>
    <row r="85" spans="1:9" x14ac:dyDescent="0.2">
      <c r="A85" s="4" t="s">
        <v>186</v>
      </c>
      <c r="B85" s="4" t="s">
        <v>202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64</v>
      </c>
      <c r="H85" s="14"/>
      <c r="I85" s="4" t="e">
        <f t="shared" si="1"/>
        <v>#N/A</v>
      </c>
    </row>
    <row r="86" spans="1:9" x14ac:dyDescent="0.2">
      <c r="A86" s="4" t="s">
        <v>187</v>
      </c>
      <c r="B86" s="4" t="s">
        <v>202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65</v>
      </c>
      <c r="H86" s="14"/>
      <c r="I86" s="4" t="e">
        <f t="shared" si="1"/>
        <v>#N/A</v>
      </c>
    </row>
    <row r="87" spans="1:9" x14ac:dyDescent="0.2">
      <c r="A87" s="4" t="s">
        <v>188</v>
      </c>
      <c r="B87" s="4" t="s">
        <v>202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66</v>
      </c>
      <c r="H87" s="14"/>
      <c r="I87" s="4" t="e">
        <f t="shared" si="1"/>
        <v>#N/A</v>
      </c>
    </row>
    <row r="88" spans="1:9" x14ac:dyDescent="0.2">
      <c r="A88" s="4" t="s">
        <v>189</v>
      </c>
      <c r="B88" s="4" t="s">
        <v>202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67</v>
      </c>
      <c r="H88" s="14"/>
      <c r="I88" s="4" t="e">
        <f t="shared" si="1"/>
        <v>#N/A</v>
      </c>
    </row>
    <row r="89" spans="1:9" x14ac:dyDescent="0.2">
      <c r="A89" s="4" t="s">
        <v>190</v>
      </c>
      <c r="B89" s="4" t="s">
        <v>202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64</v>
      </c>
      <c r="H89" s="14"/>
      <c r="I89" s="4" t="e">
        <f t="shared" si="1"/>
        <v>#N/A</v>
      </c>
    </row>
    <row r="90" spans="1:9" x14ac:dyDescent="0.2">
      <c r="A90" s="4" t="s">
        <v>191</v>
      </c>
      <c r="B90" s="4" t="s">
        <v>202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68</v>
      </c>
      <c r="H90" s="14"/>
      <c r="I90" s="4" t="e">
        <f t="shared" si="1"/>
        <v>#N/A</v>
      </c>
    </row>
    <row r="91" spans="1:9" x14ac:dyDescent="0.2">
      <c r="A91" s="4" t="s">
        <v>192</v>
      </c>
      <c r="B91" s="4" t="s">
        <v>202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69</v>
      </c>
      <c r="H91" s="14"/>
      <c r="I91" s="4" t="e">
        <f t="shared" si="1"/>
        <v>#N/A</v>
      </c>
    </row>
    <row r="92" spans="1:9" x14ac:dyDescent="0.2">
      <c r="A92" s="4" t="s">
        <v>193</v>
      </c>
      <c r="B92" s="4" t="s">
        <v>202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70</v>
      </c>
      <c r="H92" s="14"/>
      <c r="I92" s="4" t="e">
        <f t="shared" si="1"/>
        <v>#N/A</v>
      </c>
    </row>
    <row r="93" spans="1:9" x14ac:dyDescent="0.2">
      <c r="A93" s="4" t="s">
        <v>194</v>
      </c>
      <c r="B93" s="4" t="s">
        <v>202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71</v>
      </c>
      <c r="H93" s="14"/>
      <c r="I93" s="4" t="e">
        <f t="shared" si="1"/>
        <v>#N/A</v>
      </c>
    </row>
    <row r="94" spans="1:9" x14ac:dyDescent="0.2">
      <c r="A94" s="4" t="s">
        <v>195</v>
      </c>
      <c r="B94" s="4" t="s">
        <v>202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4"/>
      <c r="I94" s="4" t="e">
        <f t="shared" si="1"/>
        <v>#N/A</v>
      </c>
    </row>
    <row r="95" spans="1:9" x14ac:dyDescent="0.2">
      <c r="A95" s="4" t="s">
        <v>196</v>
      </c>
      <c r="B95" s="4" t="s">
        <v>202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72</v>
      </c>
      <c r="H95" s="14"/>
      <c r="I95" s="4" t="e">
        <f t="shared" si="1"/>
        <v>#N/A</v>
      </c>
    </row>
    <row r="96" spans="1:9" x14ac:dyDescent="0.2">
      <c r="A96" s="4" t="s">
        <v>197</v>
      </c>
      <c r="B96" s="4" t="s">
        <v>202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73</v>
      </c>
      <c r="H96" s="14"/>
      <c r="I96" s="4" t="e">
        <f t="shared" si="1"/>
        <v>#N/A</v>
      </c>
    </row>
    <row r="97" spans="1:9" x14ac:dyDescent="0.2">
      <c r="A97" s="4" t="s">
        <v>198</v>
      </c>
      <c r="B97" s="4" t="s">
        <v>202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74</v>
      </c>
      <c r="H97" s="14"/>
      <c r="I97" s="4" t="e">
        <f t="shared" si="1"/>
        <v>#N/A</v>
      </c>
    </row>
    <row r="98" spans="1:9" x14ac:dyDescent="0.2">
      <c r="A98" s="4" t="s">
        <v>199</v>
      </c>
      <c r="B98" s="4" t="s">
        <v>202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75</v>
      </c>
      <c r="H98" s="14"/>
      <c r="I98" s="4" t="e">
        <f t="shared" si="1"/>
        <v>#N/A</v>
      </c>
    </row>
    <row r="99" spans="1:9" x14ac:dyDescent="0.2">
      <c r="A99" s="4" t="s">
        <v>200</v>
      </c>
      <c r="B99" s="4" t="s">
        <v>202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77</v>
      </c>
      <c r="H99" s="14"/>
      <c r="I99" s="4" t="e">
        <f t="shared" si="1"/>
        <v>#N/A</v>
      </c>
    </row>
    <row r="100" spans="1:9" x14ac:dyDescent="0.2">
      <c r="A100" s="4" t="s">
        <v>201</v>
      </c>
      <c r="B100" s="4" t="s">
        <v>202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78</v>
      </c>
      <c r="H100" s="14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workbookViewId="0">
      <selection activeCell="H30" sqref="H30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IF(C3="""""",-1,A2+1)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"AT+ENTM\r\n"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IFERROR(VLOOKUP(MID(C2,2,LEN(C2)-2),AT指令表!A:F,4,0),"easyATCmdDataLoadFun")</f>
        <v>easyATCmdDataLoadFun</v>
      </c>
      <c r="J2" s="1" t="str">
        <f>IFERROR(VLOOKUP(MID(C2,2,LEN(C2)-2),AT指令表!A:F,5,0),"easyATCmdDataDoingFun")</f>
        <v>easyATCmdDataDoingFun</v>
      </c>
      <c r="K2" s="9" t="str">
        <f>IFERROR(AT指令表!I2,"")</f>
        <v>//退出AT命令模式，进入透传模式</v>
      </c>
    </row>
    <row r="3" spans="1:11" x14ac:dyDescent="0.2">
      <c r="A3" s="4">
        <f t="shared" ref="A3:A45" si="0">ROW(A2)-1</f>
        <v>1</v>
      </c>
      <c r="B3" s="1">
        <f t="shared" ref="B3:B45" si="1">IF(C4="""""",-1,A3+1)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"+++"</v>
      </c>
      <c r="D3" s="4" t="str">
        <f>IFERROR(VLOOKUP(MID(C3,2,LEN(C3)-IF(C3="""+++""",2,IF(C3="""a""",2,6))),AT指令表!A:B,2,0),"""""")</f>
        <v>"a"</v>
      </c>
      <c r="E3" s="1" t="str">
        <f>IFERROR(IF(VLOOKUP(MID(C3,2,LEN(C3)-IF(C3="""+++""",2,IF(C3="""a""",2,6))),AT指令表!A:F,6,0)=1,"true","false"),"error")</f>
        <v>true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IFERROR(VLOOKUP(MID(C3,2,LEN(C3)-2),AT指令表!A:F,4,0),"easyATCmdDataLoadFun")</f>
        <v>easyATCmdDataLoadFun</v>
      </c>
      <c r="J3" s="1" t="str">
        <f>IFERROR(VLOOKUP(MID(C3,2,LEN(C3)-2),AT指令表!A:F,5,0),"easyATCmdDataDoingFun")</f>
        <v>easyATCmdDataDoingFun</v>
      </c>
      <c r="K3" s="9" t="str">
        <f>IFERROR(AT指令表!I3,"")</f>
        <v>//设置进入ATCmd模式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IFERROR(VLOOKUP(MID(C4,2,LEN(C4)-2),AT指令表!A:F,4,0),"easyATCmdDataLoadFun")</f>
        <v>easyATCmdDataLoadFun</v>
      </c>
      <c r="J4" s="1" t="str">
        <f>IFERROR(VLOOKUP(MID(C4,2,LEN(C4)-2),AT指令表!A:F,5,0),"easyATCmdDataDoingFun")</f>
        <v>easyATCmdDataDoingFun</v>
      </c>
      <c r="K4" s="9" t="str">
        <f>IFERROR(AT指令表!I4,"")</f>
        <v>//确认进入AT模式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"AT+VER\r\n"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IFERROR(VLOOKUP(MID(C5,2,LEN(C5)-2),AT指令表!A:F,4,0),"easyATCmdDataLoadFun")</f>
        <v>easyATCmdDataLoadFun</v>
      </c>
      <c r="J5" s="1" t="str">
        <f>IFERROR(VLOOKUP(MID(C5,2,LEN(C5)-2),AT指令表!A:F,5,0),"easyATCmdDataDoingFun")</f>
        <v>easyATCmdDataDoingFun</v>
      </c>
      <c r="K5" s="9" t="str">
        <f>IFERROR(AT指令表!I5,"")</f>
        <v>//查询模块固件版本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"AT+E=ON\r\n"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IFERROR(VLOOKUP(MID(C6,2,LEN(C6)-2),AT指令表!A:F,4,0),"easyATCmdDataLoadFun")</f>
        <v>easyATCmdDataLoadFun</v>
      </c>
      <c r="J6" s="1" t="str">
        <f>IFERROR(VLOOKUP(MID(C6,2,LEN(C6)-2),AT指令表!A:F,5,0),"easyATCmdDataDoingFun")</f>
        <v>easyATCmdDataDoingFun</v>
      </c>
      <c r="K6" s="9" t="str">
        <f>IFERROR(AT指令表!I6,"")</f>
        <v>//查询/设置回显使能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"AT+UART2=115200,8,1,NONE,NFC\r\n"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IFERROR(VLOOKUP(MID(C7,2,LEN(C7)-2),AT指令表!A:F,4,0),"easyATCmdDataLoadFun")</f>
        <v>easyATCmdDataLoadFun</v>
      </c>
      <c r="J7" s="1" t="str">
        <f>IFERROR(VLOOKUP(MID(C7,2,LEN(C7)-2),AT指令表!A:F,5,0),"easyATCmdDataDoingFun")</f>
        <v>easyATCmdDataDoingFun</v>
      </c>
      <c r="K7" s="9" t="str">
        <f>IFERROR(AT指令表!I7,"")</f>
        <v>//查询/设置N号串口接口参数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"AT+UARTCLBUF=ON\r\n"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IFERROR(VLOOKUP(MID(C8,2,LEN(C8)-2),AT指令表!A:F,4,0),"easyATCmdDataLoadFun")</f>
        <v>easyATCmdDataLoadFun</v>
      </c>
      <c r="J8" s="1" t="str">
        <f>IFERROR(VLOOKUP(MID(C8,2,LEN(C8)-2),AT指令表!A:F,5,0),"easyATCmdDataDoingFun")</f>
        <v>easyATCmdDataDoingFun</v>
      </c>
      <c r="K8" s="9" t="str">
        <f>IFERROR(AT指令表!I8,"")</f>
        <v>//查询/设置连接前是否清理串口缓存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"AT+DNSTYPE=AUTO\r\n"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IFERROR(VLOOKUP(MID(C9,2,LEN(C9)-2),AT指令表!A:F,4,0),"easyATCmdDataLoadFun")</f>
        <v>easyATCmdDataLoadFun</v>
      </c>
      <c r="J9" s="1" t="str">
        <f>IFERROR(VLOOKUP(MID(C9,2,LEN(C9)-2),AT指令表!A:F,5,0),"easyATCmdDataDoingFun")</f>
        <v>easyATCmdDataDoingFun</v>
      </c>
      <c r="K9" s="9" t="str">
        <f>IFERROR(AT指令表!I9,"")</f>
        <v>//查询/设置模块DNS获取方式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"AT+WANN=STATIC,192.168.1.117,255.255.255.0,192.168.1.1\r\n"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IFERROR(VLOOKUP(MID(C10,2,LEN(C10)-2),AT指令表!A:F,4,0),"easyATCmdDataLoadFun")</f>
        <v>easyATCmdDataLoadFun</v>
      </c>
      <c r="J10" s="1" t="str">
        <f>IFERROR(VLOOKUP(MID(C10,2,LEN(C10)-2),AT指令表!A:F,5,0),"easyATCmdDataDoingFun")</f>
        <v>easyATCmdDataDoingFun</v>
      </c>
      <c r="K10" s="9" t="str">
        <f>IFERROR(AT指令表!I10,"")</f>
        <v>//查询/设置模块获取到的WAN口IP（DHCP/STATIC）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"AT+WEBSOCKPORT1=6432\r\n"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IFERROR(VLOOKUP(MID(C11,2,LEN(C11)-2),AT指令表!A:F,4,0),"easyATCmdDataLoadFun")</f>
        <v>easyATCmdDataLoadFun</v>
      </c>
      <c r="J11" s="1" t="str">
        <f>IFERROR(VLOOKUP(MID(C11,2,LEN(C11)-2),AT指令表!A:F,5,0),"easyATCmdDataDoingFun")</f>
        <v>easyATCmdDataDoingFun</v>
      </c>
      <c r="K11" s="9" t="str">
        <f>IFERROR(AT指令表!I11,"")</f>
        <v>//查询/设置WebSocket端口号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"AT+MAXSK2=1\r\n"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IFERROR(VLOOKUP(MID(C12,2,LEN(C12)-2),AT指令表!A:F,4,0),"easyATCmdDataLoadFun")</f>
        <v>easyATCmdDataLoadFun</v>
      </c>
      <c r="J12" s="1" t="str">
        <f>IFERROR(VLOOKUP(MID(C12,2,LEN(C12)-2),AT指令表!A:F,5,0),"easyATCmdDataDoingFun")</f>
        <v>easyATCmdDataDoingFun</v>
      </c>
      <c r="K12" s="9" t="str">
        <f>IFERROR(AT指令表!I12,"")</f>
        <v>//查询/设置N号串口的最大连接数量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"AT+TCPSE2=KICK\r\n"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IFERROR(VLOOKUP(MID(C13,2,LEN(C13)-2),AT指令表!A:F,4,0),"easyATCmdDataLoadFun")</f>
        <v>easyATCmdDataLoadFun</v>
      </c>
      <c r="J13" s="1" t="str">
        <f>IFERROR(VLOOKUP(MID(C13,2,LEN(C13)-2),AT指令表!A:F,5,0),"easyATCmdDataDoingFun")</f>
        <v>easyATCmdDataDoingFun</v>
      </c>
      <c r="K13" s="9" t="str">
        <f>IFERROR(AT指令表!I13,"")</f>
        <v>//查询/设置N号串口的TCPS超过最大连接数的工作模式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"AT+SOCKA2=TCPC,59.110.170.225,1883\r\n"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IFERROR(VLOOKUP(MID(C14,2,LEN(C14)-2),AT指令表!A:F,4,0),"easyATCmdDataLoadFun")</f>
        <v>easyATCmdDataLoadFun</v>
      </c>
      <c r="J14" s="1" t="str">
        <f>IFERROR(VLOOKUP(MID(C14,2,LEN(C14)-2),AT指令表!A:F,5,0),"easyATCmdDataDoingFun")</f>
        <v>easyATCmdDataDoingFun</v>
      </c>
      <c r="K14" s="9" t="str">
        <f>IFERROR(AT指令表!I14,"")</f>
        <v>//查询/设置N号串口的socket状态（M参数为socket号）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"AT+SOCKLKA1\r\n"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IFERROR(VLOOKUP(MID(C15,2,LEN(C15)-2),AT指令表!A:F,4,0),"easyATCmdDataLoadFun")</f>
        <v>easyATCmdDataLoadFun</v>
      </c>
      <c r="J15" s="1" t="str">
        <f>IFERROR(VLOOKUP(MID(C15,2,LEN(C15)-2),AT指令表!A:F,5,0),"easyATCmdDataDoingFun")</f>
        <v>easyATCmdDataDoingFun</v>
      </c>
      <c r="K15" s="9" t="str">
        <f>IFERROR(AT指令表!I15,"")</f>
        <v>//查询N号串口的socketM的连接状态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"AT+MQTTEN=ON\r\n"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IFERROR(VLOOKUP(MID(C16,2,LEN(C16)-2),AT指令表!A:F,4,0),"easyATCmdDataLoadFun")</f>
        <v>easyATCmdDataLoadFun</v>
      </c>
      <c r="J16" s="1" t="str">
        <f>IFERROR(VLOOKUP(MID(C16,2,LEN(C16)-2),AT指令表!A:F,5,0),"easyATCmdDataDoingFun")</f>
        <v>easyATCmdDataDoingFun</v>
      </c>
      <c r="K16" s="9" t="str">
        <f>IFERROR(AT指令表!I16,"")</f>
        <v>//查询/设置MQTT网关功能状态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"AT+MQTTLPORT=0\r\n"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IFERROR(VLOOKUP(MID(C17,2,LEN(C17)-2),AT指令表!A:F,4,0),"easyATCmdDataLoadFun")</f>
        <v>easyATCmdDataLoadFun</v>
      </c>
      <c r="J17" s="1" t="str">
        <f>IFERROR(VLOOKUP(MID(C17,2,LEN(C17)-2),AT指令表!A:F,5,0),"easyATCmdDataDoingFun")</f>
        <v>easyATCmdDataDoingFun</v>
      </c>
      <c r="K17" s="9" t="str">
        <f>IFERROR(AT指令表!I17,"")</f>
        <v>//查询/设置MQTTsocket连接本地端口号</v>
      </c>
    </row>
    <row r="18" spans="1:11" x14ac:dyDescent="0.2">
      <c r="A18" s="4">
        <f t="shared" si="0"/>
        <v>16</v>
      </c>
      <c r="B18" s="1">
        <f t="shared" si="1"/>
        <v>17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"AT+MQTTAUTH=ON\r\n"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IFERROR(VLOOKUP(MID(C18,2,LEN(C18)-2),AT指令表!A:F,4,0),"easyATCmdDataLoadFun")</f>
        <v>easyATCmdDataLoadFun</v>
      </c>
      <c r="J18" s="1" t="str">
        <f>IFERROR(VLOOKUP(MID(C18,2,LEN(C18)-2),AT指令表!A:F,5,0),"easyATCmdDataDoingFun")</f>
        <v>easyATCmdDataDoingFun</v>
      </c>
      <c r="K18" s="9" t="str">
        <f>IFERROR(AT指令表!I18,"")</f>
        <v>//查询/设置MQTT连接验证开启状态</v>
      </c>
    </row>
    <row r="19" spans="1:11" x14ac:dyDescent="0.2">
      <c r="A19" s="4">
        <f t="shared" si="0"/>
        <v>17</v>
      </c>
      <c r="B19" s="1">
        <f t="shared" si="1"/>
        <v>18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"AT+MQTTCID=HY_QL\r\n"</v>
      </c>
      <c r="D19" s="4" t="str">
        <f>IFERROR(VLOOKUP(MID(C19,2,LEN(C19)-IF(C19="""+++""",2,IF(C19="""a""",2,6))),AT指令表!A:B,2,0),"""""")</f>
        <v>"+OK"</v>
      </c>
      <c r="E19" s="1" t="str">
        <f>IFERROR(IF(VLOOKUP(MID(C19,2,LEN(C19)-IF(C19="""+++""",2,IF(C19="""a""",2,6))),AT指令表!A:F,6,0)=1,"true","false"),"error")</f>
        <v>true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false</v>
      </c>
      <c r="I19" s="1" t="str">
        <f>IFERROR(VLOOKUP(MID(C19,2,LEN(C19)-2),AT指令表!A:F,4,0),"easyATCmdDataLoadFun")</f>
        <v>easyATCmdDataLoadFun</v>
      </c>
      <c r="J19" s="1" t="str">
        <f>IFERROR(VLOOKUP(MID(C19,2,LEN(C19)-2),AT指令表!A:F,5,0),"easyATCmdDataDoingFun")</f>
        <v>easyATCmdDataDoingFun</v>
      </c>
      <c r="K19" s="9" t="str">
        <f>IFERROR(AT指令表!I19,"")</f>
        <v>//查询/设置MQTT客户端ID</v>
      </c>
    </row>
    <row r="20" spans="1:11" x14ac:dyDescent="0.2">
      <c r="A20" s="4">
        <f t="shared" si="0"/>
        <v>18</v>
      </c>
      <c r="B20" s="1">
        <f t="shared" si="1"/>
        <v>19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"AT+MQTTUSER=ql\r\n"</v>
      </c>
      <c r="D20" s="4" t="str">
        <f>IFERROR(VLOOKUP(MID(C20,2,LEN(C20)-IF(C20="""+++""",2,IF(C20="""a""",2,6))),AT指令表!A:B,2,0),"""""")</f>
        <v>"+OK"</v>
      </c>
      <c r="E20" s="1" t="str">
        <f>IFERROR(IF(VLOOKUP(MID(C20,2,LEN(C20)-IF(C20="""+++""",2,IF(C20="""a""",2,6))),AT指令表!A:F,6,0)=1,"true","false"),"error")</f>
        <v>true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false</v>
      </c>
      <c r="I20" s="1" t="str">
        <f>IFERROR(VLOOKUP(MID(C20,2,LEN(C20)-2),AT指令表!A:F,4,0),"easyATCmdDataLoadFun")</f>
        <v>easyATCmdDataLoadFun</v>
      </c>
      <c r="J20" s="1" t="str">
        <f>IFERROR(VLOOKUP(MID(C20,2,LEN(C20)-2),AT指令表!A:F,5,0),"easyATCmdDataDoingFun")</f>
        <v>easyATCmdDataDoingFun</v>
      </c>
      <c r="K20" s="9" t="str">
        <f>IFERROR(AT指令表!I20,"")</f>
        <v>//查询/设置MQTT用户名</v>
      </c>
    </row>
    <row r="21" spans="1:11" x14ac:dyDescent="0.2">
      <c r="A21" s="4">
        <f t="shared" si="0"/>
        <v>19</v>
      </c>
      <c r="B21" s="1">
        <f t="shared" si="1"/>
        <v>20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"AT+MQTTPSW=ql\r\n"</v>
      </c>
      <c r="D21" s="4" t="str">
        <f>IFERROR(VLOOKUP(MID(C21,2,LEN(C21)-IF(C21="""+++""",2,IF(C21="""a""",2,6))),AT指令表!A:B,2,0),"""""")</f>
        <v>"+OK"</v>
      </c>
      <c r="E21" s="1" t="str">
        <f>IFERROR(IF(VLOOKUP(MID(C21,2,LEN(C21)-IF(C21="""+++""",2,IF(C21="""a""",2,6))),AT指令表!A:F,6,0)=1,"true","false"),"error")</f>
        <v>true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false</v>
      </c>
      <c r="I21" s="1" t="str">
        <f>IFERROR(VLOOKUP(MID(C21,2,LEN(C21)-2),AT指令表!A:F,4,0),"easyATCmdDataLoadFun")</f>
        <v>easyATCmdDataLoadFun</v>
      </c>
      <c r="J21" s="1" t="str">
        <f>IFERROR(VLOOKUP(MID(C21,2,LEN(C21)-2),AT指令表!A:F,5,0),"easyATCmdDataDoingFun")</f>
        <v>easyATCmdDataDoingFun</v>
      </c>
      <c r="K21" s="9" t="str">
        <f>IFERROR(AT指令表!I21,"")</f>
        <v>//查询/设置MQTT用户密码</v>
      </c>
    </row>
    <row r="22" spans="1:11" x14ac:dyDescent="0.2">
      <c r="A22" s="4">
        <f t="shared" si="0"/>
        <v>20</v>
      </c>
      <c r="B22" s="1">
        <f t="shared" si="1"/>
        <v>21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"AT+MQTTPUBCUSEN=ON\r\n"</v>
      </c>
      <c r="D22" s="4" t="str">
        <f>IFERROR(VLOOKUP(MID(C22,2,LEN(C22)-IF(C22="""+++""",2,IF(C22="""a""",2,6))),AT指令表!A:B,2,0),"""""")</f>
        <v>"+OK"</v>
      </c>
      <c r="E22" s="1" t="str">
        <f>IFERROR(IF(VLOOKUP(MID(C22,2,LEN(C22)-IF(C22="""+++""",2,IF(C22="""a""",2,6))),AT指令表!A:F,6,0)=1,"true","false"),"error")</f>
        <v>true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false</v>
      </c>
      <c r="I22" s="1" t="str">
        <f>IFERROR(VLOOKUP(MID(C22,2,LEN(C22)-2),AT指令表!A:F,4,0),"easyATCmdDataLoadFun")</f>
        <v>easyATCmdDataLoadFun</v>
      </c>
      <c r="J22" s="1" t="str">
        <f>IFERROR(VLOOKUP(MID(C22,2,LEN(C22)-2),AT指令表!A:F,5,0),"easyATCmdDataDoingFun")</f>
        <v>easyATCmdDataDoingFun</v>
      </c>
      <c r="K22" s="9" t="str">
        <f>IFERROR(AT指令表!I22,"")</f>
        <v>//查询/设置MQTT主题发布自定义模式</v>
      </c>
    </row>
    <row r="23" spans="1:11" x14ac:dyDescent="0.2">
      <c r="A23" s="4">
        <f t="shared" si="0"/>
        <v>21</v>
      </c>
      <c r="B23" s="1">
        <f t="shared" si="1"/>
        <v>22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"AT+MQTTPUB=1,OFF,/hy/gw/02345678903,0,1,0,OFF,2\r\n"</v>
      </c>
      <c r="D23" s="4" t="str">
        <f>IFERROR(VLOOKUP(MID(C23,2,LEN(C23)-IF(C23="""+++""",2,IF(C23="""a""",2,6))),AT指令表!A:B,2,0),"""""")</f>
        <v>"+OK"</v>
      </c>
      <c r="E23" s="1" t="str">
        <f>IFERROR(IF(VLOOKUP(MID(C23,2,LEN(C23)-IF(C23="""+++""",2,IF(C23="""a""",2,6))),AT指令表!A:F,6,0)=1,"true","false"),"error")</f>
        <v>true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false</v>
      </c>
      <c r="I23" s="1" t="str">
        <f>IFERROR(VLOOKUP(MID(C23,2,LEN(C23)-2),AT指令表!A:F,4,0),"easyATCmdDataLoadFun")</f>
        <v>easyATCmdDataLoadFun</v>
      </c>
      <c r="J23" s="1" t="str">
        <f>IFERROR(VLOOKUP(MID(C23,2,LEN(C23)-2),AT指令表!A:F,5,0),"easyATCmdDataDoingFun")</f>
        <v>easyATCmdDataDoingFun</v>
      </c>
      <c r="K23" s="9" t="str">
        <f>IFERROR(AT指令表!I23,"")</f>
        <v>//查询/设置MQTT的预置发布主题信息</v>
      </c>
    </row>
    <row r="24" spans="1:11" x14ac:dyDescent="0.2">
      <c r="A24" s="4">
        <f t="shared" si="0"/>
        <v>22</v>
      </c>
      <c r="B24" s="1">
        <f t="shared" si="1"/>
        <v>23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"AT+MQTTSUB=1,ON,/hy/gw,0,0,&amp;#44,2\r\n"</v>
      </c>
      <c r="D24" s="4" t="str">
        <f>IFERROR(VLOOKUP(MID(C24,2,LEN(C24)-IF(C24="""+++""",2,IF(C24="""a""",2,6))),AT指令表!A:B,2,0),"""""")</f>
        <v>"+OK"</v>
      </c>
      <c r="E24" s="1" t="str">
        <f>IFERROR(IF(VLOOKUP(MID(C24,2,LEN(C24)-IF(C24="""+++""",2,IF(C24="""a""",2,6))),AT指令表!A:F,6,0)=1,"true","false"),"error")</f>
        <v>true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false</v>
      </c>
      <c r="I24" s="1" t="str">
        <f>IFERROR(VLOOKUP(MID(C24,2,LEN(C24)-2),AT指令表!A:F,4,0),"easyATCmdDataLoadFun")</f>
        <v>easyATCmdDataLoadFun</v>
      </c>
      <c r="J24" s="1" t="str">
        <f>IFERROR(VLOOKUP(MID(C24,2,LEN(C24)-2),AT指令表!A:F,5,0),"easyATCmdDataDoingFun")</f>
        <v>easyATCmdDataDoingFun</v>
      </c>
      <c r="K24" s="9" t="str">
        <f>IFERROR(AT指令表!I24,"")</f>
        <v>//查询/设置MQTT的预置订阅主题信息</v>
      </c>
    </row>
    <row r="25" spans="1:11" x14ac:dyDescent="0.2">
      <c r="A25" s="4">
        <f t="shared" si="0"/>
        <v>23</v>
      </c>
      <c r="B25" s="1">
        <f t="shared" si="1"/>
        <v>24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"AT+MQTTSER=59.110.170.225,1883\r\n"</v>
      </c>
      <c r="D25" s="4" t="str">
        <f>IFERROR(VLOOKUP(MID(C25,2,LEN(C25)-IF(C25="""+++""",2,IF(C25="""a""",2,6))),AT指令表!A:B,2,0),"""""")</f>
        <v>"+OK"</v>
      </c>
      <c r="E25" s="1" t="str">
        <f>IFERROR(IF(VLOOKUP(MID(C25,2,LEN(C25)-IF(C25="""+++""",2,IF(C25="""a""",2,6))),AT指令表!A:F,6,0)=1,"true","false"),"error")</f>
        <v>true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false</v>
      </c>
      <c r="I25" s="1" t="str">
        <f>IFERROR(VLOOKUP(MID(C25,2,LEN(C25)-2),AT指令表!A:F,4,0),"easyATCmdDataLoadFun")</f>
        <v>easyATCmdDataLoadFun</v>
      </c>
      <c r="J25" s="1" t="str">
        <f>IFERROR(VLOOKUP(MID(C25,2,LEN(C25)-2),AT指令表!A:F,5,0),"easyATCmdDataDoingFun")</f>
        <v>easyATCmdDataDoingFun</v>
      </c>
      <c r="K25" s="9" t="str">
        <f>IFERROR(AT指令表!I25,"")</f>
        <v>//查询/设置MQTT网关功能的服务器IP地址，端口号</v>
      </c>
    </row>
    <row r="26" spans="1:11" x14ac:dyDescent="0.2">
      <c r="A26" s="4">
        <f t="shared" si="0"/>
        <v>24</v>
      </c>
      <c r="B26" s="1">
        <f t="shared" si="1"/>
        <v>25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"AT+MID=NJHY\r\n"</v>
      </c>
      <c r="D26" s="4" t="str">
        <f>IFERROR(VLOOKUP(MID(C26,2,LEN(C26)-IF(C26="""+++""",2,IF(C26="""a""",2,6))),AT指令表!A:B,2,0),"""""")</f>
        <v>"+OK"</v>
      </c>
      <c r="E26" s="1" t="str">
        <f>IFERROR(IF(VLOOKUP(MID(C26,2,LEN(C26)-IF(C26="""+++""",2,IF(C26="""a""",2,6))),AT指令表!A:F,6,0)=1,"true","false"),"error")</f>
        <v>true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false</v>
      </c>
      <c r="I26" s="1" t="str">
        <f>IFERROR(VLOOKUP(MID(C26,2,LEN(C26)-2),AT指令表!A:F,4,0),"easyATCmdDataLoadFun")</f>
        <v>easyATCmdDataLoadFun</v>
      </c>
      <c r="J26" s="1" t="str">
        <f>IFERROR(VLOOKUP(MID(C26,2,LEN(C26)-2),AT指令表!A:F,5,0),"easyATCmdDataDoingFun")</f>
        <v>easyATCmdDataDoingFun</v>
      </c>
      <c r="K26" s="9" t="str">
        <f>IFERROR(AT指令表!I26,"")</f>
        <v>//查询/设置模块名称</v>
      </c>
    </row>
    <row r="27" spans="1:11" x14ac:dyDescent="0.2">
      <c r="A27" s="4">
        <f t="shared" si="0"/>
        <v>25</v>
      </c>
      <c r="B27" s="1">
        <f t="shared" si="1"/>
        <v>26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"AT+WEBPOINT=OFF\r\n"</v>
      </c>
      <c r="D27" s="4" t="str">
        <f>IFERROR(VLOOKUP(MID(C27,2,LEN(C27)-IF(C27="""+++""",2,IF(C27="""a""",2,6))),AT指令表!A:B,2,0),"""""")</f>
        <v>"+OK"</v>
      </c>
      <c r="E27" s="1" t="str">
        <f>IFERROR(IF(VLOOKUP(MID(C27,2,LEN(C27)-IF(C27="""+++""",2,IF(C27="""a""",2,6))),AT指令表!A:F,6,0)=1,"true","false"),"error")</f>
        <v>true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false</v>
      </c>
      <c r="I27" s="1" t="str">
        <f>IFERROR(VLOOKUP(MID(C27,2,LEN(C27)-2),AT指令表!A:F,4,0),"easyATCmdDataLoadFun")</f>
        <v>easyATCmdDataLoadFun</v>
      </c>
      <c r="J27" s="1" t="str">
        <f>IFERROR(VLOOKUP(MID(C27,2,LEN(C27)-2),AT指令表!A:F,5,0),"easyATCmdDataDoingFun")</f>
        <v>easyATCmdDataDoingFun</v>
      </c>
      <c r="K27" s="9" t="str">
        <f>IFERROR(AT指令表!I27,"")</f>
        <v>//查询/设置WebSocket的方向</v>
      </c>
    </row>
    <row r="28" spans="1:11" x14ac:dyDescent="0.2">
      <c r="A28" s="4">
        <f t="shared" si="0"/>
        <v>26</v>
      </c>
      <c r="B28" s="1">
        <f t="shared" si="1"/>
        <v>27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"AT+CFGTF\r\n"</v>
      </c>
      <c r="D28" s="4" t="str">
        <f>IFERROR(VLOOKUP(MID(C28,2,LEN(C28)-IF(C28="""+++""",2,IF(C28="""a""",2,6))),AT指令表!A:B,2,0),"""""")</f>
        <v>"+OK"</v>
      </c>
      <c r="E28" s="1" t="str">
        <f>IFERROR(IF(VLOOKUP(MID(C28,2,LEN(C28)-IF(C28="""+++""",2,IF(C28="""a""",2,6))),AT指令表!A:F,6,0)=1,"true","false"),"error")</f>
        <v>true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false</v>
      </c>
      <c r="I28" s="1" t="str">
        <f>IFERROR(VLOOKUP(MID(C28,2,LEN(C28)-2),AT指令表!A:F,4,0),"easyATCmdDataLoadFun")</f>
        <v>easyATCmdDataLoadFun</v>
      </c>
      <c r="J28" s="1" t="str">
        <f>IFERROR(VLOOKUP(MID(C28,2,LEN(C28)-2),AT指令表!A:F,5,0),"easyATCmdDataDoingFun")</f>
        <v>easyATCmdDataDoingFun</v>
      </c>
      <c r="K28" s="9" t="str">
        <f>IFERROR(AT指令表!I28,"")</f>
        <v>//设置将当前参数保存为用户默认参数</v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"AT+Z\r\n"</v>
      </c>
      <c r="D29" s="4" t="str">
        <f>IFERROR(VLOOKUP(MID(C29,2,LEN(C29)-IF(C29="""+++""",2,IF(C29="""a""",2,6))),AT指令表!A:B,2,0),"""""")</f>
        <v>"+OK"</v>
      </c>
      <c r="E29" s="1" t="str">
        <f>IFERROR(IF(VLOOKUP(MID(C29,2,LEN(C29)-IF(C29="""+++""",2,IF(C29="""a""",2,6))),AT指令表!A:F,6,0)=1,"true","false"),"error")</f>
        <v>true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false</v>
      </c>
      <c r="I29" s="1" t="str">
        <f>IFERROR(VLOOKUP(MID(C29,2,LEN(C29)-2),AT指令表!A:F,4,0),"easyATCmdDataLoadFun")</f>
        <v>easyATCmdDataLoadFun</v>
      </c>
      <c r="J29" s="1" t="str">
        <f>IFERROR(VLOOKUP(MID(C29,2,LEN(C29)-2),AT指令表!A:F,5,0),"easyATCmdDataDoingFun")</f>
        <v>easyATCmdDataDoingFun</v>
      </c>
      <c r="K29" s="9" t="str">
        <f>IFERROR(AT指令表!I29,"")</f>
        <v>//设备重启</v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IFERROR(VLOOKUP(MID(C30,2,LEN(C30)-2),AT指令表!A:F,4,0),"easyATCmdDataLoadFun")</f>
        <v>easyATCmdDataLoadFun</v>
      </c>
      <c r="J30" s="1" t="str">
        <f>IFERROR(VLOOKUP(MID(C30,2,LEN(C30)-2),AT指令表!A:F,5,0),"easyATCmdDataDoingFun")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IFERROR(VLOOKUP(MID(C31,2,LEN(C31)-2),AT指令表!A:F,4,0),"easyATCmdDataLoadFun")</f>
        <v>easyATCmdDataLoadFun</v>
      </c>
      <c r="J31" s="1" t="str">
        <f>IFERROR(VLOOKUP(MID(C31,2,LEN(C31)-2),AT指令表!A:F,5,0),"easyATCmdDataDoingFun")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IFERROR(VLOOKUP(MID(C32,2,LEN(C32)-2),AT指令表!A:F,4,0),"easyATCmdDataLoadFun")</f>
        <v>easyATCmdDataLoadFun</v>
      </c>
      <c r="J32" s="1" t="str">
        <f>IFERROR(VLOOKUP(MID(C32,2,LEN(C32)-2),AT指令表!A:F,5,0),"easyATCmdDataDoingFun")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IFERROR(VLOOKUP(MID(C33,2,LEN(C33)-2),AT指令表!A:F,4,0),"easyATCmdDataLoadFun")</f>
        <v>easyATCmdDataLoadFun</v>
      </c>
      <c r="J33" s="1" t="str">
        <f>IFERROR(VLOOKUP(MID(C33,2,LEN(C33)-2),AT指令表!A:F,5,0),"easyATCmdDataDoingFun")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IFERROR(VLOOKUP(MID(C34,2,LEN(C34)-2),AT指令表!A:F,4,0),"easyATCmdDataLoadFun")</f>
        <v>easyATCmdDataLoadFun</v>
      </c>
      <c r="J34" s="1" t="str">
        <f>IFERROR(VLOOKUP(MID(C34,2,LEN(C34)-2),AT指令表!A:F,5,0),"easyATCmdDataDoingFun")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IFERROR(VLOOKUP(MID(C35,2,LEN(C35)-2),AT指令表!A:F,4,0),"easyATCmdDataLoadFun")</f>
        <v>easyATCmdDataLoadFun</v>
      </c>
      <c r="J35" s="1" t="str">
        <f>IFERROR(VLOOKUP(MID(C35,2,LEN(C35)-2),AT指令表!A:F,5,0),"easyATCmdDataDoingFun")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IFERROR(VLOOKUP(MID(C36,2,LEN(C36)-2),AT指令表!A:F,4,0),"easyATCmdDataLoadFun")</f>
        <v>easyATCmdDataLoadFun</v>
      </c>
      <c r="J36" s="1" t="str">
        <f>IFERROR(VLOOKUP(MID(C36,2,LEN(C36)-2),AT指令表!A:F,5,0),"easyATCmdDataDoingFun")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IFERROR(VLOOKUP(MID(C37,2,LEN(C37)-2),AT指令表!A:F,4,0),"easyATCmdDataLoadFun")</f>
        <v>easyATCmdDataLoadFun</v>
      </c>
      <c r="J37" s="1" t="str">
        <f>IFERROR(VLOOKUP(MID(C37,2,LEN(C37)-2),AT指令表!A:F,5,0),"easyATCmdDataDoingFun")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IFERROR(VLOOKUP(MID(C38,2,LEN(C38)-2),AT指令表!A:F,4,0),"easyATCmdDataLoadFun")</f>
        <v>easyATCmdDataLoadFun</v>
      </c>
      <c r="J38" s="1" t="str">
        <f>IFERROR(VLOOKUP(MID(C38,2,LEN(C38)-2),AT指令表!A:F,5,0),"easyATCmdDataDoingFun")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IFERROR(VLOOKUP(MID(C39,2,LEN(C39)-2),AT指令表!A:F,4,0),"easyATCmdDataLoadFun")</f>
        <v>easyATCmdDataLoadFun</v>
      </c>
      <c r="J39" s="1" t="str">
        <f>IFERROR(VLOOKUP(MID(C39,2,LEN(C39)-2),AT指令表!A:F,5,0),"easyATCmdDataDoingFun")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IFERROR(VLOOKUP(MID(C40,2,LEN(C40)-2),AT指令表!A:F,4,0),"easyATCmdDataLoadFun")</f>
        <v>easyATCmdDataLoadFun</v>
      </c>
      <c r="J40" s="1" t="str">
        <f>IFERROR(VLOOKUP(MID(C40,2,LEN(C40)-2),AT指令表!A:F,5,0),"easyATCmdDataDoingFun")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IFERROR(VLOOKUP(MID(C41,2,LEN(C41)-2),AT指令表!A:F,4,0),"easyATCmdDataLoadFun")</f>
        <v>easyATCmdDataLoadFun</v>
      </c>
      <c r="J41" s="1" t="str">
        <f>IFERROR(VLOOKUP(MID(C41,2,LEN(C41)-2),AT指令表!A:F,5,0),"easyATCmdDataDoingFun")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IFERROR(VLOOKUP(MID(C42,2,LEN(C42)-2),AT指令表!A:F,4,0),"easyATCmdDataLoadFun")</f>
        <v>easyATCmdDataLoadFun</v>
      </c>
      <c r="J42" s="1" t="str">
        <f>IFERROR(VLOOKUP(MID(C42,2,LEN(C42)-2),AT指令表!A:F,5,0),"easyATCmdDataDoingFun")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IFERROR(VLOOKUP(MID(C43,2,LEN(C43)-2),AT指令表!A:F,4,0),"easyATCmdDataLoadFun")</f>
        <v>easyATCmdDataLoadFun</v>
      </c>
      <c r="J43" s="1" t="str">
        <f>IFERROR(VLOOKUP(MID(C43,2,LEN(C43)-2),AT指令表!A:F,5,0),"easyATCmdDataDoingFun")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IFERROR(VLOOKUP(MID(C44,2,LEN(C44)-2),AT指令表!A:F,4,0),"easyATCmdDataLoadFun")</f>
        <v>easyATCmdDataLoadFun</v>
      </c>
      <c r="J44" s="1" t="str">
        <f>IFERROR(VLOOKUP(MID(C44,2,LEN(C44)-2),AT指令表!A:F,5,0),"easyATCmdDataDoingFun")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44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IFERROR(VLOOKUP(MID(C45,2,LEN(C45)-2),AT指令表!A:F,4,0),"easyATCmdDataLoadFun")</f>
        <v>easyATCmdDataLoadFun</v>
      </c>
      <c r="J45" s="1" t="str">
        <f>IFERROR(VLOOKUP(MID(C45,2,LEN(C45)-2),AT指令表!A:F,5,0),"easyATCmdDataDoingFun")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tabSelected="1" topLeftCell="A16" workbookViewId="0">
      <selection activeCell="C41" sqref="C41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{0,1,"AT+ENTM\r\n","+OK",true,3,3,false,easyATCmdDataLoadFun,easyATCmdDataDoingFun, NULL, NULL},</v>
      </c>
      <c r="B2" s="12" t="str">
        <f>AT指令代码格式!K2</f>
        <v>//退出AT命令模式，进入透传模式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{1,2,"+++","a",true,3,3,false,easyATCmdDataLoadFun,easyATCmdDataDoingFun, NULL, NULL},</v>
      </c>
      <c r="B3" s="12" t="str">
        <f>AT指令代码格式!K3</f>
        <v>//设置进入ATCmd模式</v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{2,3,"a","+ok",true,3,3,false,easyATCmdDataLoadFun,easyATCmdDataDoingFun, NULL, NULL},</v>
      </c>
      <c r="B4" s="12" t="str">
        <f>AT指令代码格式!K4</f>
        <v>//确认进入AT模式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{3,4,"AT+VER\r\n","+OK",true,3,3,false,easyATCmdDataLoadFun,easyATCmdDataDoingFun, NULL, NULL},</v>
      </c>
      <c r="B5" s="12" t="str">
        <f>AT指令代码格式!K5</f>
        <v>//查询模块固件版本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{4,5,"AT+E=ON\r\n","+OK",true,3,3,false,easyATCmdDataLoadFun,easyATCmdDataDoingFun, NULL, NULL},</v>
      </c>
      <c r="B6" s="12" t="str">
        <f>AT指令代码格式!K6</f>
        <v>//查询/设置回显使能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{5,6,"AT+UART2=115200,8,1,NONE,NFC\r\n","+OK",true,3,3,false,easyATCmdDataLoadFun,easyATCmdDataDoingFun, NULL, NULL},</v>
      </c>
      <c r="B7" s="12" t="str">
        <f>AT指令代码格式!K7</f>
        <v>//查询/设置N号串口接口参数</v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{6,7,"AT+UARTCLBUF=ON\r\n","+OK",true,3,3,false,easyATCmdDataLoadFun,easyATCmdDataDoingFun, NULL, NULL},</v>
      </c>
      <c r="B8" s="12" t="str">
        <f>AT指令代码格式!K8</f>
        <v>//查询/设置连接前是否清理串口缓存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{7,8,"AT+DNSTYPE=AUTO\r\n","+OK",true,3,3,false,easyATCmdDataLoadFun,easyATCmdDataDoingFun, NULL, NULL},</v>
      </c>
      <c r="B9" s="12" t="str">
        <f>AT指令代码格式!K9</f>
        <v>//查询/设置模块DNS获取方式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{8,9,"AT+WANN=STATIC,192.168.1.117,255.255.255.0,192.168.1.1\r\n","+OK",true,3,3,false,easyATCmdDataLoadFun,easyATCmdDataDoingFun, NULL, NULL},</v>
      </c>
      <c r="B10" s="12" t="str">
        <f>AT指令代码格式!K10</f>
        <v>//查询/设置模块获取到的WAN口IP（DHCP/STATIC）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{9,10,"AT+WEBSOCKPORT1=6432\r\n","+OK",true,3,3,false,easyATCmdDataLoadFun,easyATCmdDataDoingFun, NULL, NULL},</v>
      </c>
      <c r="B11" s="12" t="str">
        <f>AT指令代码格式!K11</f>
        <v>//查询/设置WebSocket端口号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{10,11,"AT+MAXSK2=1\r\n","+OK",true,3,3,false,easyATCmdDataLoadFun,easyATCmdDataDoingFun, NULL, NULL},</v>
      </c>
      <c r="B12" s="12" t="str">
        <f>AT指令代码格式!K12</f>
        <v>//查询/设置N号串口的最大连接数量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{11,12,"AT+TCPSE2=KICK\r\n","+OK",true,3,3,false,easyATCmdDataLoadFun,easyATCmdDataDoingFun, NULL, NULL},</v>
      </c>
      <c r="B13" s="12" t="str">
        <f>AT指令代码格式!K13</f>
        <v>//查询/设置N号串口的TCPS超过最大连接数的工作模式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{12,13,"AT+SOCKA2=TCPC,59.110.170.225,1883\r\n","+OK",true,3,3,false,easyATCmdDataLoadFun,easyATCmdDataDoingFun, NULL, NULL},</v>
      </c>
      <c r="B14" s="12" t="str">
        <f>AT指令代码格式!K14</f>
        <v>//查询/设置N号串口的socket状态（M参数为socket号）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{13,14,"AT+SOCKLKA1\r\n","+OK",true,3,3,false,easyATCmdDataLoadFun,easyATCmdDataDoingFun, NULL, NULL},</v>
      </c>
      <c r="B15" s="12" t="str">
        <f>AT指令代码格式!K15</f>
        <v>//查询N号串口的socketM的连接状态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{14,15,"AT+MQTTEN=ON\r\n","+OK",true,3,3,false,easyATCmdDataLoadFun,easyATCmdDataDoingFun, NULL, NULL},</v>
      </c>
      <c r="B16" s="12" t="str">
        <f>AT指令代码格式!K16</f>
        <v>//查询/设置MQTT网关功能状态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{15,16,"AT+MQTTLPORT=0\r\n","+OK",true,3,3,false,easyATCmdDataLoadFun,easyATCmdDataDoingFun, NULL, NULL},</v>
      </c>
      <c r="B17" s="12" t="str">
        <f>AT指令代码格式!K17</f>
        <v>//查询/设置MQTTsocket连接本地端口号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{16,17,"AT+MQTTAUTH=ON\r\n","+OK",true,3,3,false,easyATCmdDataLoadFun,easyATCmdDataDoingFun, NULL, NULL},</v>
      </c>
      <c r="B18" s="12" t="str">
        <f>AT指令代码格式!K18</f>
        <v>//查询/设置MQTT连接验证开启状态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{17,18,"AT+MQTTCID=HY_QL\r\n","+OK",true,3,3,false,easyATCmdDataLoadFun,easyATCmdDataDoingFun, NULL, NULL},</v>
      </c>
      <c r="B19" s="12" t="str">
        <f>AT指令代码格式!K19</f>
        <v>//查询/设置MQTT客户端ID</v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{18,19,"AT+MQTTUSER=ql\r\n","+OK",true,3,3,false,easyATCmdDataLoadFun,easyATCmdDataDoingFun, NULL, NULL},</v>
      </c>
      <c r="B20" s="12" t="str">
        <f>AT指令代码格式!K20</f>
        <v>//查询/设置MQTT用户名</v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{19,20,"AT+MQTTPSW=ql\r\n","+OK",true,3,3,false,easyATCmdDataLoadFun,easyATCmdDataDoingFun, NULL, NULL},</v>
      </c>
      <c r="B21" s="12" t="str">
        <f>AT指令代码格式!K21</f>
        <v>//查询/设置MQTT用户密码</v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{20,21,"AT+MQTTPUBCUSEN=ON\r\n","+OK",true,3,3,false,easyATCmdDataLoadFun,easyATCmdDataDoingFun, NULL, NULL},</v>
      </c>
      <c r="B22" s="12" t="str">
        <f>AT指令代码格式!K22</f>
        <v>//查询/设置MQTT主题发布自定义模式</v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{21,22,"AT+MQTTPUB=1,OFF,/hy/gw/02345678903,0,1,0,OFF,2\r\n","+OK",true,3,3,false,easyATCmdDataLoadFun,easyATCmdDataDoingFun, NULL, NULL},</v>
      </c>
      <c r="B23" s="12" t="str">
        <f>AT指令代码格式!K23</f>
        <v>//查询/设置MQTT的预置发布主题信息</v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{22,23,"AT+MQTTSUB=1,ON,/hy/gw,0,0,&amp;#44,2\r\n","+OK",true,3,3,false,easyATCmdDataLoadFun,easyATCmdDataDoingFun, NULL, NULL},</v>
      </c>
      <c r="B24" s="12" t="str">
        <f>AT指令代码格式!K24</f>
        <v>//查询/设置MQTT的预置订阅主题信息</v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{23,24,"AT+MQTTSER=59.110.170.225,1883\r\n","+OK",true,3,3,false,easyATCmdDataLoadFun,easyATCmdDataDoingFun, NULL, NULL},</v>
      </c>
      <c r="B25" s="12" t="str">
        <f>AT指令代码格式!K25</f>
        <v>//查询/设置MQTT网关功能的服务器IP地址，端口号</v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{24,25,"AT+MID=NJHY\r\n","+OK",true,3,3,false,easyATCmdDataLoadFun,easyATCmdDataDoingFun, NULL, NULL},</v>
      </c>
      <c r="B26" s="12" t="str">
        <f>AT指令代码格式!K26</f>
        <v>//查询/设置模块名称</v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{25,26,"AT+WEBPOINT=OFF\r\n","+OK",true,3,3,false,easyATCmdDataLoadFun,easyATCmdDataDoingFun, NULL, NULL},</v>
      </c>
      <c r="B27" s="12" t="str">
        <f>AT指令代码格式!K27</f>
        <v>//查询/设置WebSocket的方向</v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{26,27,"AT+CFGTF\r\n","+OK",true,3,3,false,easyATCmdDataLoadFun,easyATCmdDataDoingFun, NULL, NULL},</v>
      </c>
      <c r="B28" s="12" t="str">
        <f>AT指令代码格式!K28</f>
        <v>//设置将当前参数保存为用户默认参数</v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{27,-1,"AT+Z\r\n","+OK",true,3,3,false,easyATCmdDataLoadFun,easyATCmdDataDoingFun, NULL, NULL},</v>
      </c>
      <c r="B29" s="12" t="str">
        <f>AT指令代码格式!K29</f>
        <v>//设备重启</v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2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2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2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2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2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2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2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2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2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2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2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2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2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2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2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{43,44,"","",false,3,3,false,easyATCmdDataLoadFun,easyATCmdDataDoingFun, NULL, NULL},</v>
      </c>
      <c r="B45" s="12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D28"/>
  <sheetViews>
    <sheetView workbookViewId="0">
      <selection activeCell="D28" sqref="D1:D28"/>
    </sheetView>
  </sheetViews>
  <sheetFormatPr defaultRowHeight="14.25" x14ac:dyDescent="0.2"/>
  <cols>
    <col min="1" max="1" width="44.25" customWidth="1"/>
    <col min="2" max="2" width="3.875" bestFit="1" customWidth="1"/>
    <col min="3" max="3" width="4.25" bestFit="1" customWidth="1"/>
    <col min="4" max="4" width="54.75" bestFit="1" customWidth="1"/>
  </cols>
  <sheetData>
    <row r="1" spans="1:4" x14ac:dyDescent="0.2">
      <c r="A1" t="s">
        <v>206</v>
      </c>
      <c r="B1" t="s">
        <v>249</v>
      </c>
      <c r="C1" t="s">
        <v>250</v>
      </c>
      <c r="D1" t="s">
        <v>119</v>
      </c>
    </row>
    <row r="2" spans="1:4" x14ac:dyDescent="0.2">
      <c r="A2" t="s">
        <v>207</v>
      </c>
      <c r="B2" t="s">
        <v>251</v>
      </c>
      <c r="C2" t="s">
        <v>252</v>
      </c>
      <c r="D2" t="s">
        <v>208</v>
      </c>
    </row>
    <row r="3" spans="1:4" x14ac:dyDescent="0.2">
      <c r="A3" t="s">
        <v>209</v>
      </c>
      <c r="B3" t="s">
        <v>253</v>
      </c>
      <c r="C3" t="s">
        <v>254</v>
      </c>
      <c r="D3" t="s">
        <v>120</v>
      </c>
    </row>
    <row r="4" spans="1:4" x14ac:dyDescent="0.2">
      <c r="A4" t="s">
        <v>210</v>
      </c>
      <c r="B4" t="s">
        <v>255</v>
      </c>
      <c r="C4" t="s">
        <v>256</v>
      </c>
      <c r="D4" t="s">
        <v>121</v>
      </c>
    </row>
    <row r="5" spans="1:4" x14ac:dyDescent="0.2">
      <c r="A5" t="s">
        <v>211</v>
      </c>
      <c r="B5" t="s">
        <v>257</v>
      </c>
      <c r="C5" t="s">
        <v>258</v>
      </c>
      <c r="D5" t="s">
        <v>126</v>
      </c>
    </row>
    <row r="6" spans="1:4" x14ac:dyDescent="0.2">
      <c r="A6" t="s">
        <v>212</v>
      </c>
      <c r="B6" t="s">
        <v>259</v>
      </c>
      <c r="C6" t="s">
        <v>260</v>
      </c>
      <c r="D6" t="s">
        <v>213</v>
      </c>
    </row>
    <row r="7" spans="1:4" x14ac:dyDescent="0.2">
      <c r="A7" t="s">
        <v>214</v>
      </c>
      <c r="B7" t="s">
        <v>261</v>
      </c>
      <c r="C7" t="s">
        <v>262</v>
      </c>
      <c r="D7" t="s">
        <v>127</v>
      </c>
    </row>
    <row r="8" spans="1:4" x14ac:dyDescent="0.2">
      <c r="A8" t="s">
        <v>215</v>
      </c>
      <c r="B8" t="s">
        <v>263</v>
      </c>
      <c r="C8" t="s">
        <v>264</v>
      </c>
      <c r="D8" t="s">
        <v>216</v>
      </c>
    </row>
    <row r="9" spans="1:4" x14ac:dyDescent="0.2">
      <c r="A9" t="s">
        <v>217</v>
      </c>
      <c r="B9" t="s">
        <v>265</v>
      </c>
      <c r="C9" t="s">
        <v>266</v>
      </c>
      <c r="D9" t="s">
        <v>218</v>
      </c>
    </row>
    <row r="10" spans="1:4" x14ac:dyDescent="0.2">
      <c r="A10" t="s">
        <v>219</v>
      </c>
      <c r="B10" t="s">
        <v>267</v>
      </c>
      <c r="C10" t="s">
        <v>268</v>
      </c>
      <c r="D10" t="s">
        <v>220</v>
      </c>
    </row>
    <row r="11" spans="1:4" x14ac:dyDescent="0.2">
      <c r="A11" t="s">
        <v>221</v>
      </c>
      <c r="B11" t="s">
        <v>269</v>
      </c>
      <c r="C11" t="s">
        <v>270</v>
      </c>
      <c r="D11" t="s">
        <v>222</v>
      </c>
    </row>
    <row r="12" spans="1:4" x14ac:dyDescent="0.2">
      <c r="A12" t="s">
        <v>223</v>
      </c>
      <c r="B12" t="s">
        <v>271</v>
      </c>
      <c r="C12" t="s">
        <v>272</v>
      </c>
      <c r="D12" t="s">
        <v>224</v>
      </c>
    </row>
    <row r="13" spans="1:4" x14ac:dyDescent="0.2">
      <c r="A13" t="s">
        <v>225</v>
      </c>
      <c r="B13" t="s">
        <v>273</v>
      </c>
      <c r="C13" t="s">
        <v>274</v>
      </c>
      <c r="D13" t="s">
        <v>226</v>
      </c>
    </row>
    <row r="14" spans="1:4" x14ac:dyDescent="0.2">
      <c r="A14" t="s">
        <v>227</v>
      </c>
      <c r="B14" t="s">
        <v>275</v>
      </c>
      <c r="C14" t="s">
        <v>276</v>
      </c>
      <c r="D14" t="s">
        <v>228</v>
      </c>
    </row>
    <row r="15" spans="1:4" x14ac:dyDescent="0.2">
      <c r="A15" t="s">
        <v>229</v>
      </c>
      <c r="B15" t="s">
        <v>277</v>
      </c>
      <c r="C15" t="s">
        <v>278</v>
      </c>
      <c r="D15" t="s">
        <v>135</v>
      </c>
    </row>
    <row r="16" spans="1:4" x14ac:dyDescent="0.2">
      <c r="A16" t="s">
        <v>230</v>
      </c>
      <c r="B16" t="s">
        <v>279</v>
      </c>
      <c r="C16" t="s">
        <v>280</v>
      </c>
      <c r="D16" t="s">
        <v>231</v>
      </c>
    </row>
    <row r="17" spans="1:4" x14ac:dyDescent="0.2">
      <c r="A17" t="s">
        <v>232</v>
      </c>
      <c r="B17" t="s">
        <v>281</v>
      </c>
      <c r="C17" t="s">
        <v>282</v>
      </c>
      <c r="D17" t="s">
        <v>137</v>
      </c>
    </row>
    <row r="18" spans="1:4" x14ac:dyDescent="0.2">
      <c r="A18" t="s">
        <v>233</v>
      </c>
      <c r="B18" t="s">
        <v>283</v>
      </c>
      <c r="C18" t="s">
        <v>284</v>
      </c>
      <c r="D18" t="s">
        <v>234</v>
      </c>
    </row>
    <row r="19" spans="1:4" x14ac:dyDescent="0.2">
      <c r="A19" t="s">
        <v>235</v>
      </c>
      <c r="B19" t="s">
        <v>285</v>
      </c>
      <c r="C19" t="s">
        <v>286</v>
      </c>
      <c r="D19" t="s">
        <v>236</v>
      </c>
    </row>
    <row r="20" spans="1:4" x14ac:dyDescent="0.2">
      <c r="A20" t="s">
        <v>237</v>
      </c>
      <c r="B20" t="s">
        <v>287</v>
      </c>
      <c r="C20" t="s">
        <v>288</v>
      </c>
      <c r="D20" t="s">
        <v>238</v>
      </c>
    </row>
    <row r="21" spans="1:4" x14ac:dyDescent="0.2">
      <c r="A21" t="s">
        <v>239</v>
      </c>
      <c r="B21" t="s">
        <v>289</v>
      </c>
      <c r="C21" t="s">
        <v>290</v>
      </c>
      <c r="D21" t="s">
        <v>141</v>
      </c>
    </row>
    <row r="22" spans="1:4" x14ac:dyDescent="0.2">
      <c r="A22" t="s">
        <v>240</v>
      </c>
      <c r="B22" t="s">
        <v>291</v>
      </c>
      <c r="C22" t="s">
        <v>292</v>
      </c>
      <c r="D22" t="s">
        <v>241</v>
      </c>
    </row>
    <row r="23" spans="1:4" x14ac:dyDescent="0.2">
      <c r="A23" t="s">
        <v>242</v>
      </c>
      <c r="B23" t="s">
        <v>293</v>
      </c>
      <c r="C23" t="s">
        <v>294</v>
      </c>
      <c r="D23" t="s">
        <v>243</v>
      </c>
    </row>
    <row r="24" spans="1:4" x14ac:dyDescent="0.2">
      <c r="A24" t="s">
        <v>244</v>
      </c>
      <c r="B24" t="s">
        <v>295</v>
      </c>
      <c r="C24" t="s">
        <v>296</v>
      </c>
      <c r="D24" t="s">
        <v>138</v>
      </c>
    </row>
    <row r="25" spans="1:4" x14ac:dyDescent="0.2">
      <c r="A25" t="s">
        <v>245</v>
      </c>
      <c r="B25" t="s">
        <v>297</v>
      </c>
      <c r="C25" t="s">
        <v>298</v>
      </c>
      <c r="D25" t="s">
        <v>146</v>
      </c>
    </row>
    <row r="26" spans="1:4" x14ac:dyDescent="0.2">
      <c r="A26" t="s">
        <v>246</v>
      </c>
      <c r="B26" t="s">
        <v>299</v>
      </c>
      <c r="C26" t="s">
        <v>300</v>
      </c>
      <c r="D26" t="s">
        <v>147</v>
      </c>
    </row>
    <row r="27" spans="1:4" x14ac:dyDescent="0.2">
      <c r="A27" t="s">
        <v>247</v>
      </c>
      <c r="B27" t="s">
        <v>301</v>
      </c>
      <c r="C27" t="s">
        <v>302</v>
      </c>
      <c r="D27" t="s">
        <v>124</v>
      </c>
    </row>
    <row r="28" spans="1:4" x14ac:dyDescent="0.2">
      <c r="A28" t="s">
        <v>248</v>
      </c>
      <c r="B28" t="s">
        <v>303</v>
      </c>
      <c r="C28" t="s">
        <v>304</v>
      </c>
      <c r="D28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2024-06-26T01:54:15Z</dcterms:modified>
</cp:coreProperties>
</file>