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work\临时文件夹\WorkSpace\MQTT采集终端\MQTT采集器程序(新加 MQTT MBUS 网口功能)\Interflow\"/>
    </mc:Choice>
  </mc:AlternateContent>
  <xr:revisionPtr revIDLastSave="0" documentId="13_ncr:1_{D649FEA1-DC4C-4F98-9E44-1C8C9307B60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T指令表" sheetId="1" r:id="rId1"/>
    <sheet name="AT指令代码格式" sheetId="3" r:id="rId2"/>
    <sheet name="代码输出" sheetId="5" r:id="rId3"/>
    <sheet name="Uartexe_Cfg" sheetId="8" r:id="rId4"/>
  </sheets>
  <definedNames>
    <definedName name="_xlnm._FilterDatabase" localSheetId="0" hidden="1">AT指令表!$F$1:$F$27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2" i="3"/>
  <c r="D2" i="3"/>
  <c r="H35" i="3"/>
  <c r="H37" i="3"/>
  <c r="H40" i="3"/>
  <c r="H41" i="3"/>
  <c r="E30" i="3"/>
  <c r="E33" i="3"/>
  <c r="E35" i="3"/>
  <c r="E36" i="3"/>
  <c r="E37" i="3"/>
  <c r="D40" i="3"/>
  <c r="D41" i="3"/>
  <c r="D44" i="3"/>
  <c r="I3" i="1"/>
  <c r="K3" i="3" s="1"/>
  <c r="I4" i="1"/>
  <c r="K4" i="3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I19" i="1"/>
  <c r="K19" i="3" s="1"/>
  <c r="I20" i="1"/>
  <c r="K20" i="3" s="1"/>
  <c r="I21" i="1"/>
  <c r="K21" i="3" s="1"/>
  <c r="I22" i="1"/>
  <c r="K22" i="3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29" i="1"/>
  <c r="K29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K2" i="3" s="1"/>
  <c r="A3" i="3"/>
  <c r="C3" i="3"/>
  <c r="A4" i="3"/>
  <c r="C4" i="3"/>
  <c r="H4" i="3" s="1"/>
  <c r="A5" i="3"/>
  <c r="C5" i="3"/>
  <c r="A6" i="3"/>
  <c r="C6" i="3"/>
  <c r="A7" i="3"/>
  <c r="C7" i="3"/>
  <c r="H7" i="3" s="1"/>
  <c r="A8" i="3"/>
  <c r="C8" i="3"/>
  <c r="A9" i="3"/>
  <c r="C9" i="3"/>
  <c r="A10" i="3"/>
  <c r="C10" i="3"/>
  <c r="E10" i="3" s="1"/>
  <c r="A11" i="3"/>
  <c r="C11" i="3"/>
  <c r="E11" i="3" s="1"/>
  <c r="A12" i="3"/>
  <c r="C12" i="3"/>
  <c r="A13" i="3"/>
  <c r="C13" i="3"/>
  <c r="E13" i="3" s="1"/>
  <c r="A14" i="3"/>
  <c r="C14" i="3"/>
  <c r="A15" i="3"/>
  <c r="C15" i="3"/>
  <c r="A16" i="3"/>
  <c r="C16" i="3"/>
  <c r="D16" i="3" s="1"/>
  <c r="A17" i="3"/>
  <c r="C17" i="3"/>
  <c r="H17" i="3" s="1"/>
  <c r="A18" i="3"/>
  <c r="C18" i="3"/>
  <c r="A19" i="3"/>
  <c r="C19" i="3"/>
  <c r="H19" i="3" s="1"/>
  <c r="A20" i="3"/>
  <c r="C20" i="3"/>
  <c r="A21" i="3"/>
  <c r="C21" i="3"/>
  <c r="A22" i="3"/>
  <c r="C22" i="3"/>
  <c r="H22" i="3" s="1"/>
  <c r="A23" i="3"/>
  <c r="C23" i="3"/>
  <c r="E23" i="3" s="1"/>
  <c r="A24" i="3"/>
  <c r="C24" i="3"/>
  <c r="A25" i="3"/>
  <c r="C25" i="3"/>
  <c r="E25" i="3" s="1"/>
  <c r="A26" i="3"/>
  <c r="C26" i="3"/>
  <c r="A27" i="3"/>
  <c r="C27" i="3"/>
  <c r="A28" i="3"/>
  <c r="C28" i="3"/>
  <c r="D28" i="3" s="1"/>
  <c r="A29" i="3"/>
  <c r="C29" i="3"/>
  <c r="A30" i="3"/>
  <c r="C30" i="3"/>
  <c r="A31" i="3"/>
  <c r="C31" i="3"/>
  <c r="H31" i="3" s="1"/>
  <c r="A32" i="3"/>
  <c r="C32" i="3"/>
  <c r="A33" i="3"/>
  <c r="C33" i="3"/>
  <c r="A34" i="3"/>
  <c r="C34" i="3"/>
  <c r="D34" i="3" s="1"/>
  <c r="A35" i="3"/>
  <c r="C35" i="3"/>
  <c r="D35" i="3" s="1"/>
  <c r="A36" i="3"/>
  <c r="C36" i="3"/>
  <c r="A37" i="3"/>
  <c r="C37" i="3"/>
  <c r="D37" i="3" s="1"/>
  <c r="A38" i="3"/>
  <c r="C38" i="3"/>
  <c r="E38" i="3" s="1"/>
  <c r="A39" i="3"/>
  <c r="C39" i="3"/>
  <c r="A40" i="3"/>
  <c r="C40" i="3"/>
  <c r="E40" i="3" s="1"/>
  <c r="A41" i="3"/>
  <c r="C41" i="3"/>
  <c r="A42" i="3"/>
  <c r="C42" i="3"/>
  <c r="A43" i="3"/>
  <c r="C43" i="3"/>
  <c r="H43" i="3" s="1"/>
  <c r="A44" i="3"/>
  <c r="C44" i="3"/>
  <c r="H44" i="3" s="1"/>
  <c r="A45" i="3"/>
  <c r="C45" i="3"/>
  <c r="C2" i="3"/>
  <c r="A2" i="3"/>
  <c r="B22" i="5" l="1"/>
  <c r="B18" i="5"/>
  <c r="D45" i="3"/>
  <c r="D33" i="3"/>
  <c r="D32" i="3"/>
  <c r="H39" i="3"/>
  <c r="D43" i="3"/>
  <c r="D31" i="3"/>
  <c r="D42" i="3"/>
  <c r="D30" i="3"/>
  <c r="E34" i="3"/>
  <c r="H38" i="3"/>
  <c r="E44" i="3"/>
  <c r="E32" i="3"/>
  <c r="H36" i="3"/>
  <c r="E45" i="3"/>
  <c r="H33" i="3"/>
  <c r="D36" i="3"/>
  <c r="H32" i="3"/>
  <c r="D39" i="3"/>
  <c r="E43" i="3"/>
  <c r="E31" i="3"/>
  <c r="E39" i="3"/>
  <c r="D38" i="3"/>
  <c r="E42" i="3"/>
  <c r="H34" i="3"/>
  <c r="E41" i="3"/>
  <c r="H45" i="3"/>
  <c r="H42" i="3"/>
  <c r="H30" i="3"/>
  <c r="D27" i="3"/>
  <c r="D15" i="3"/>
  <c r="E2" i="3"/>
  <c r="E22" i="3"/>
  <c r="E9" i="3"/>
  <c r="H28" i="3"/>
  <c r="H16" i="3"/>
  <c r="D26" i="3"/>
  <c r="D14" i="3"/>
  <c r="E21" i="3"/>
  <c r="E8" i="3"/>
  <c r="H27" i="3"/>
  <c r="H15" i="3"/>
  <c r="D25" i="3"/>
  <c r="D13" i="3"/>
  <c r="E20" i="3"/>
  <c r="E7" i="3"/>
  <c r="H26" i="3"/>
  <c r="H14" i="3"/>
  <c r="D24" i="3"/>
  <c r="D12" i="3"/>
  <c r="E19" i="3"/>
  <c r="E6" i="3"/>
  <c r="H25" i="3"/>
  <c r="H13" i="3"/>
  <c r="D23" i="3"/>
  <c r="D11" i="3"/>
  <c r="E18" i="3"/>
  <c r="E5" i="3"/>
  <c r="H24" i="3"/>
  <c r="H12" i="3"/>
  <c r="D22" i="3"/>
  <c r="D9" i="3"/>
  <c r="E29" i="3"/>
  <c r="E17" i="3"/>
  <c r="E4" i="3"/>
  <c r="H23" i="3"/>
  <c r="H11" i="3"/>
  <c r="D21" i="3"/>
  <c r="D8" i="3"/>
  <c r="E28" i="3"/>
  <c r="E16" i="3"/>
  <c r="H2" i="3"/>
  <c r="H9" i="3"/>
  <c r="D20" i="3"/>
  <c r="D7" i="3"/>
  <c r="E27" i="3"/>
  <c r="E15" i="3"/>
  <c r="H21" i="3"/>
  <c r="H8" i="3"/>
  <c r="D19" i="3"/>
  <c r="D6" i="3"/>
  <c r="E26" i="3"/>
  <c r="E14" i="3"/>
  <c r="H20" i="3"/>
  <c r="D18" i="3"/>
  <c r="D5" i="3"/>
  <c r="H6" i="3"/>
  <c r="D29" i="3"/>
  <c r="D17" i="3"/>
  <c r="D4" i="3"/>
  <c r="E24" i="3"/>
  <c r="E12" i="3"/>
  <c r="H18" i="3"/>
  <c r="H5" i="3"/>
  <c r="H29" i="3"/>
  <c r="H10" i="3"/>
  <c r="D10" i="3"/>
  <c r="E3" i="3"/>
  <c r="H3" i="3"/>
  <c r="D3" i="3"/>
  <c r="B2" i="5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B35" i="5"/>
  <c r="B23" i="5"/>
  <c r="B11" i="5"/>
  <c r="B4" i="5"/>
  <c r="B14" i="5"/>
  <c r="B34" i="5"/>
  <c r="B10" i="5"/>
  <c r="A25" i="5" l="1"/>
  <c r="A23" i="5"/>
  <c r="A9" i="5"/>
  <c r="A11" i="5"/>
  <c r="A29" i="5"/>
  <c r="A15" i="5"/>
  <c r="A3" i="5"/>
  <c r="A40" i="5"/>
  <c r="A12" i="5"/>
  <c r="A18" i="5"/>
  <c r="A13" i="5"/>
  <c r="A21" i="5"/>
  <c r="A37" i="5"/>
  <c r="A33" i="5"/>
  <c r="A10" i="5"/>
  <c r="A27" i="5"/>
  <c r="A4" i="5"/>
  <c r="A17" i="5"/>
  <c r="A6" i="5"/>
  <c r="A8" i="5"/>
  <c r="A45" i="5"/>
  <c r="A19" i="5"/>
  <c r="A30" i="5"/>
  <c r="A41" i="5"/>
  <c r="A32" i="5"/>
  <c r="A35" i="5"/>
  <c r="A14" i="5"/>
  <c r="A42" i="5"/>
  <c r="A44" i="5"/>
  <c r="A38" i="5"/>
  <c r="A26" i="5"/>
  <c r="A16" i="5"/>
  <c r="A39" i="5"/>
  <c r="A34" i="5"/>
  <c r="A20" i="5"/>
  <c r="A22" i="5"/>
  <c r="A31" i="5"/>
  <c r="A28" i="5"/>
  <c r="A5" i="5"/>
  <c r="A7" i="5"/>
  <c r="A36" i="5"/>
  <c r="A24" i="5"/>
  <c r="A2" i="5"/>
  <c r="A43" i="5"/>
</calcChain>
</file>

<file path=xl/sharedStrings.xml><?xml version="1.0" encoding="utf-8"?>
<sst xmlns="http://schemas.openxmlformats.org/spreadsheetml/2006/main" count="754" uniqueCount="322">
  <si>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</si>
  <si>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</si>
  <si>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</si>
  <si>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</si>
  <si>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</si>
  <si>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</si>
  <si>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</si>
  <si>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</si>
  <si>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</si>
  <si>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</si>
  <si>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</si>
  <si>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</si>
  <si>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</si>
  <si>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</si>
  <si>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</si>
  <si>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</si>
  <si>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</si>
  <si>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</si>
  <si>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</si>
  <si>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</si>
  <si>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</si>
  <si>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</si>
  <si>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</si>
  <si>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</si>
  <si>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</si>
  <si>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</si>
  <si>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//从出厂参数区恢复参数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</si>
  <si>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</si>
  <si>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</si>
  <si>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</si>
  <si>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</si>
  <si>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</si>
  <si>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</si>
  <si>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</si>
  <si>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</si>
  <si>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</si>
  <si>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</si>
  <si>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</si>
  <si>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</si>
  <si>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</si>
  <si>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</si>
  <si>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</si>
  <si>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</si>
  <si>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</si>
  <si>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</si>
  <si>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</si>
  <si>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</si>
  <si>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</si>
  <si>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</si>
  <si>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</si>
  <si>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</si>
  <si>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</si>
  <si>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</si>
  <si>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</si>
  <si>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</si>
  <si>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</si>
  <si>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</si>
  <si>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</si>
  <si>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</si>
  <si>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</si>
  <si>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</si>
  <si>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</si>
  <si>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</si>
  <si>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</si>
  <si>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</si>
  <si>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</si>
  <si>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</si>
  <si>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</si>
  <si>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</si>
  <si>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</si>
  <si>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</si>
  <si>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</si>
  <si>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</si>
  <si>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</si>
  <si>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</si>
  <si>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</si>
  <si>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</si>
  <si>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</si>
  <si>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</si>
  <si>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</si>
  <si>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</si>
  <si>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</si>
  <si>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</si>
  <si>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</si>
  <si>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</si>
  <si>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</si>
  <si>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</si>
  <si>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</si>
  <si>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</si>
  <si>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</si>
  <si>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</si>
  <si>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</si>
  <si>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</si>
  <si>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</si>
  <si>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</si>
  <si>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</si>
  <si>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</si>
  <si>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</si>
  <si>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</si>
  <si>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</si>
  <si>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</si>
  <si>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</si>
  <si>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</si>
  <si>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</si>
  <si>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</si>
  <si>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</si>
  <si>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</si>
  <si>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</si>
  <si>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</si>
  <si>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</si>
  <si>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</si>
  <si>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</si>
  <si>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</si>
  <si>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</si>
  <si>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</si>
  <si>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</si>
  <si>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</si>
  <si>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</si>
  <si>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</si>
  <si>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</si>
  <si>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</si>
  <si>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</si>
  <si>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</si>
  <si>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AT+MQTTVER</t>
  </si>
  <si>
    <t>AT+CFGTF</t>
  </si>
  <si>
    <t>AT+Z</t>
  </si>
  <si>
    <t>AT+E=ON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</si>
  <si>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</si>
  <si>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</si>
  <si>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</si>
  <si>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</si>
  <si>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</si>
  <si>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</si>
  <si>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AT+DNS=192.168.0.1</t>
  </si>
  <si>
    <t>AT+SDNS=192.168.0.1</t>
  </si>
  <si>
    <t>AT+MQTTEN=ON</t>
  </si>
  <si>
    <t>AT+MQTTCS=OFF</t>
  </si>
  <si>
    <t>AT+MQTTAUTH=ON</t>
  </si>
  <si>
    <t>AT+MQTTSER=59.110.170.225,1883</t>
  </si>
  <si>
    <t>AT+MQTTLWTEN=ON</t>
  </si>
  <si>
    <t>AT+MQTTLWTCFG==/will,0,ON,offline</t>
  </si>
  <si>
    <t>AT+MQTTPUBCUSEN=ON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</si>
  <si>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</si>
  <si>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</si>
  <si>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</si>
  <si>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</si>
  <si>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</si>
  <si>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</si>
  <si>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</si>
  <si>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</si>
  <si>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</si>
  <si>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</si>
  <si>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</si>
  <si>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</si>
  <si>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</si>
  <si>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</si>
  <si>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</si>
  <si>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</si>
  <si>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</si>
  <si>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</si>
  <si>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</si>
  <si>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</si>
  <si>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</si>
  <si>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</si>
  <si>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</si>
  <si>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</si>
  <si>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</si>
  <si>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</si>
  <si>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</si>
  <si>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</si>
  <si>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</si>
  <si>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</si>
  <si>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</si>
  <si>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</si>
  <si>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</si>
  <si>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</si>
  <si>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</si>
  <si>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</si>
  <si>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</si>
  <si>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</si>
  <si>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</si>
  <si>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</si>
  <si>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</si>
  <si>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</si>
  <si>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</si>
  <si>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</si>
  <si>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</si>
  <si>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</si>
  <si>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</si>
  <si>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</si>
  <si>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</si>
  <si>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</si>
  <si>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</si>
  <si>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</si>
  <si>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</si>
  <si>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</si>
  <si>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</si>
  <si>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</si>
  <si>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</si>
  <si>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</si>
  <si>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</si>
  <si>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</si>
  <si>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</si>
  <si>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//查询/设置N号串口的socket状态（M参数为socket号）</t>
  </si>
  <si>
    <t>"+ok"</t>
    <phoneticPr fontId="1" type="noConversion"/>
  </si>
  <si>
    <t>AT+HEARTTPN=NET</t>
    <phoneticPr fontId="1" type="noConversion"/>
  </si>
  <si>
    <t>退出AT命令模式，进入透传模式=0</t>
  </si>
  <si>
    <t>进入ATCmd模式=0</t>
  </si>
  <si>
    <t>+++</t>
  </si>
  <si>
    <t>确认进入AT模式=0</t>
  </si>
  <si>
    <t>查询模块固件版本=0</t>
  </si>
  <si>
    <t>回显使能=0</t>
  </si>
  <si>
    <t>N号串口接口参数=0</t>
  </si>
  <si>
    <t>AT+UART2=115200,8,1,NONE,NFC</t>
  </si>
  <si>
    <t>连接前是否清理串口缓存=0</t>
  </si>
  <si>
    <t>模块DNS获取方式=0</t>
  </si>
  <si>
    <t>AT+DNSTYPE=AUTO</t>
  </si>
  <si>
    <t>模块获取到的WAN口IP（DHCP/STATIC）=0</t>
  </si>
  <si>
    <t>AT+WANN=STATIC,192.168.1.117,255.255.255.0,192.168.1.1</t>
  </si>
  <si>
    <t>WebSocket端口号=0</t>
  </si>
  <si>
    <t>AT+WEBSOCKPORT1=6432</t>
  </si>
  <si>
    <t>N号串口的最大连接数量=0</t>
  </si>
  <si>
    <t>AT+MAXSK2=1</t>
  </si>
  <si>
    <t>N号串口的TCPS超过最大连接数的工作模式=0</t>
  </si>
  <si>
    <t>AT+TCPSE2=KICK</t>
  </si>
  <si>
    <t>N号串口的socket状态（M参数为socket号）=0</t>
  </si>
  <si>
    <t>AT+SOCKA2=TCPC,59.110.170.225,1883</t>
  </si>
  <si>
    <t>查询N号串口的socketM的连接状态=0</t>
  </si>
  <si>
    <t>MQTT网关功能状态=0</t>
  </si>
  <si>
    <t>MQTTsocket连接本地端口号=0</t>
  </si>
  <si>
    <t>AT+MQTTLPORT=0</t>
  </si>
  <si>
    <t>MQTT连接验证开启状态=0</t>
  </si>
  <si>
    <t>MQTT客户端ID=0</t>
  </si>
  <si>
    <t>AT+MQTTCID=HY_ql</t>
  </si>
  <si>
    <t>MQTT用户名=0</t>
  </si>
  <si>
    <t>AT+MQTTUSER=ql</t>
  </si>
  <si>
    <t>MQTT用户密码=0</t>
  </si>
  <si>
    <t>AT+MQTTPSW=ql</t>
  </si>
  <si>
    <t>MQTT主题发布自定义模式=0</t>
  </si>
  <si>
    <t>MQTT的预置发布主题信息=0</t>
  </si>
  <si>
    <t>AT+MQTTPUB=1,OFF,/hy/gw/02345678903,0,1,0,OFF,2</t>
  </si>
  <si>
    <t>MQTT的预置订阅主题信息=0</t>
  </si>
  <si>
    <t>AT+MQTTSUB=1,ON,/hy/gw,0,0,&amp;#44,2</t>
  </si>
  <si>
    <t>MQTT网关功能的服务器IP地址，端口号=0</t>
  </si>
  <si>
    <t>模块名称=0</t>
  </si>
  <si>
    <t>WebSocket的方向=0</t>
  </si>
  <si>
    <t>将当前参数保存为用户默认参数=0</t>
  </si>
  <si>
    <t>设备重启=0</t>
  </si>
  <si>
    <t>|0</t>
    <phoneticPr fontId="1" type="noConversion"/>
  </si>
  <si>
    <t>|0|</t>
    <phoneticPr fontId="1" type="noConversion"/>
  </si>
  <si>
    <t>|1</t>
  </si>
  <si>
    <t>|1|</t>
  </si>
  <si>
    <t>|2</t>
  </si>
  <si>
    <t>|2|</t>
  </si>
  <si>
    <t>|3</t>
  </si>
  <si>
    <t>|3|</t>
  </si>
  <si>
    <t>|4</t>
  </si>
  <si>
    <t>|4|</t>
  </si>
  <si>
    <t>|5</t>
  </si>
  <si>
    <t>|5|</t>
  </si>
  <si>
    <t>|6</t>
  </si>
  <si>
    <t>|6|</t>
  </si>
  <si>
    <t>|7</t>
  </si>
  <si>
    <t>|7|</t>
  </si>
  <si>
    <t>|8</t>
  </si>
  <si>
    <t>|8|</t>
  </si>
  <si>
    <t>|9</t>
  </si>
  <si>
    <t>|9|</t>
  </si>
  <si>
    <t>|10</t>
  </si>
  <si>
    <t>|10|</t>
  </si>
  <si>
    <t>|11</t>
  </si>
  <si>
    <t>|11|</t>
  </si>
  <si>
    <t>|12</t>
  </si>
  <si>
    <t>|12|</t>
  </si>
  <si>
    <t>|13</t>
  </si>
  <si>
    <t>|13|</t>
  </si>
  <si>
    <t>|14</t>
  </si>
  <si>
    <t>|14|</t>
  </si>
  <si>
    <t>|15</t>
  </si>
  <si>
    <t>|15|</t>
  </si>
  <si>
    <t>|16</t>
  </si>
  <si>
    <t>|16|</t>
  </si>
  <si>
    <t>|17</t>
  </si>
  <si>
    <t>|17|</t>
  </si>
  <si>
    <t>|18</t>
  </si>
  <si>
    <t>|18|</t>
  </si>
  <si>
    <t>|19</t>
  </si>
  <si>
    <t>|19|</t>
  </si>
  <si>
    <t>|20</t>
  </si>
  <si>
    <t>|20|</t>
  </si>
  <si>
    <t>|21</t>
  </si>
  <si>
    <t>|21|</t>
  </si>
  <si>
    <t>|22</t>
  </si>
  <si>
    <t>|22|</t>
  </si>
  <si>
    <t>|23</t>
  </si>
  <si>
    <t>|23|</t>
  </si>
  <si>
    <t>|24</t>
  </si>
  <si>
    <t>|24|</t>
  </si>
  <si>
    <t>|25</t>
  </si>
  <si>
    <t>|25|</t>
  </si>
  <si>
    <t>|26</t>
  </si>
  <si>
    <t>|26|</t>
  </si>
  <si>
    <t>|27</t>
  </si>
  <si>
    <t>|27|</t>
  </si>
  <si>
    <t>AT+MQTTCID=HY_QL</t>
    <phoneticPr fontId="1" type="noConversion"/>
  </si>
  <si>
    <t>setBandDataLoadFun</t>
  </si>
  <si>
    <t>setWannDataLoadFun</t>
  </si>
  <si>
    <t>setRemoteIPDataLoadFun</t>
  </si>
  <si>
    <t>setUserAndPassWordDataLoadFun</t>
  </si>
  <si>
    <t>AT+MQTTSUB=1,ON,/hy/gw/#,0,0,&amp;#44,2</t>
    <phoneticPr fontId="1" type="noConversion"/>
  </si>
  <si>
    <t>AT+MQTTPUB=1,ON,hy/gw/get/02345678903,0,MY_PUB,0,OFF,2</t>
  </si>
  <si>
    <t>AT+MQTTPUB=1,ON,hy/gw/get/02345678903,0,MY_PUB,0,OFF,2</t>
    <phoneticPr fontId="1" type="noConversion"/>
  </si>
  <si>
    <t>AT+SOCKLKA2</t>
    <phoneticPr fontId="1" type="noConversion"/>
  </si>
  <si>
    <t>false</t>
    <phoneticPr fontId="1" type="noConversion"/>
  </si>
  <si>
    <t>AT+UART2=115200,8,1,NONE,NFC</t>
    <phoneticPr fontId="1" type="noConversion"/>
  </si>
  <si>
    <t>ResetTrueFlagDoingFun</t>
  </si>
  <si>
    <t>AT+MQTTUSER=ql</t>
    <phoneticPr fontId="1" type="noConversion"/>
  </si>
  <si>
    <t>AT+MQTTPSW=ql</t>
    <phoneticPr fontId="1" type="noConversion"/>
  </si>
  <si>
    <t>AT+SOCKA2=TCPC,59.110.170.225,1883</t>
    <phoneticPr fontId="1" type="noConversion"/>
  </si>
  <si>
    <t>AT+MQTTSER=59.110.170.225,1883</t>
    <phoneticPr fontId="1" type="noConversion"/>
  </si>
  <si>
    <t>setMQTTMassagePUBFun</t>
  </si>
  <si>
    <t>setMQTTMassageSUBFun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</si>
</sst>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A19" zoomScale="115" zoomScaleNormal="115" workbookViewId="0">
      <selection activeCell="A12" activeCellId="2" sqref="A44:A45 A17:A20 A12"/>
    </sheetView>
  </sheetViews>
  <sheetFormatPr defaultColWidth="9" defaultRowHeight="14.25" x14ac:dyDescent="0.2"/>
  <cols>
    <col min="1" max="1" width="56" style="3" bestFit="1" customWidth="1"/>
    <col min="2" max="2" width="6.375" style="3" bestFit="1" customWidth="1"/>
    <col min="3" max="3" width="11" style="2" bestFit="1" customWidth="1"/>
    <col min="4" max="4" width="23.375" style="2" customWidth="1"/>
    <col min="5" max="5" width="24.25" style="2" customWidth="1"/>
    <col min="6" max="6" width="9" style="2" customWidth="1"/>
    <col min="7" max="7" width="50" style="3" customWidth="1"/>
    <col min="8" max="8" width="58.7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2" t="s">
        <v>14</v>
      </c>
      <c r="I1" s="4" t="s">
        <v>4</v>
      </c>
    </row>
    <row r="2" spans="1:9" x14ac:dyDescent="0.2">
      <c r="A2" s="10" t="s">
        <v>79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81</v>
      </c>
      <c r="H2" s="6" t="s">
        <v>119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//退出AT命令模式，进入透传模式</v>
      </c>
    </row>
    <row r="3" spans="1:9" x14ac:dyDescent="0.2">
      <c r="A3" s="10" t="s">
        <v>80</v>
      </c>
      <c r="B3" s="4" t="s">
        <v>204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82</v>
      </c>
      <c r="H3" s="6" t="s">
        <v>208</v>
      </c>
      <c r="I3" s="4" t="str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//设置进入ATCmd模式</v>
      </c>
    </row>
    <row r="4" spans="1:9" x14ac:dyDescent="0.2">
      <c r="A4" s="10" t="s">
        <v>126</v>
      </c>
      <c r="B4" s="4" t="s">
        <v>202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6" t="s">
        <v>120</v>
      </c>
      <c r="I4" s="4" t="str">
        <f t="shared" si="0"/>
        <v>//确认进入AT模式</v>
      </c>
    </row>
    <row r="5" spans="1:9" x14ac:dyDescent="0.2">
      <c r="A5" s="10" t="s">
        <v>125</v>
      </c>
      <c r="B5" s="4" t="s">
        <v>202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6" t="s">
        <v>121</v>
      </c>
      <c r="I5" s="4" t="str">
        <f t="shared" si="0"/>
        <v>//查询模块固件版本</v>
      </c>
    </row>
    <row r="6" spans="1:9" x14ac:dyDescent="0.2">
      <c r="A6" s="10" t="s">
        <v>121</v>
      </c>
      <c r="B6" s="4" t="s">
        <v>202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27</v>
      </c>
      <c r="H6" s="6" t="s">
        <v>126</v>
      </c>
      <c r="I6" s="4" t="str">
        <f t="shared" si="0"/>
        <v>//查询/设置回显使能</v>
      </c>
    </row>
    <row r="7" spans="1:9" x14ac:dyDescent="0.2">
      <c r="A7" s="10" t="s">
        <v>119</v>
      </c>
      <c r="B7" s="4" t="s">
        <v>202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28</v>
      </c>
      <c r="H7" s="6" t="s">
        <v>213</v>
      </c>
      <c r="I7" s="4" t="str">
        <f t="shared" si="0"/>
        <v>//查询/设置N号串口接口参数</v>
      </c>
    </row>
    <row r="8" spans="1:9" x14ac:dyDescent="0.2">
      <c r="A8" s="10" t="s">
        <v>218</v>
      </c>
      <c r="B8" s="4" t="s">
        <v>202</v>
      </c>
      <c r="C8" s="8" t="s">
        <v>21</v>
      </c>
      <c r="D8" s="1" t="s">
        <v>306</v>
      </c>
      <c r="E8" s="1" t="s">
        <v>11</v>
      </c>
      <c r="F8" s="1">
        <v>1</v>
      </c>
      <c r="G8" s="4" t="s">
        <v>29</v>
      </c>
      <c r="H8" s="6" t="s">
        <v>127</v>
      </c>
      <c r="I8" s="4" t="str">
        <f t="shared" si="0"/>
        <v>//查询/设置连接前是否清理串口缓存</v>
      </c>
    </row>
    <row r="9" spans="1:9" x14ac:dyDescent="0.2">
      <c r="A9" s="10" t="s">
        <v>216</v>
      </c>
      <c r="B9" s="4" t="s">
        <v>202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30</v>
      </c>
      <c r="H9" s="6" t="s">
        <v>216</v>
      </c>
      <c r="I9" s="4" t="str">
        <f t="shared" si="0"/>
        <v>//查询/设置模块DNS获取方式</v>
      </c>
    </row>
    <row r="10" spans="1:9" x14ac:dyDescent="0.2">
      <c r="A10" s="4" t="s">
        <v>133</v>
      </c>
      <c r="B10" s="4" t="s">
        <v>202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31</v>
      </c>
      <c r="H10" s="6" t="s">
        <v>218</v>
      </c>
      <c r="I10" s="4" t="str">
        <f t="shared" si="0"/>
        <v>//查询/设置模块获取到的WAN口IP（DHCP/STATIC）</v>
      </c>
    </row>
    <row r="11" spans="1:9" x14ac:dyDescent="0.2">
      <c r="A11" s="4" t="s">
        <v>134</v>
      </c>
      <c r="B11" s="4" t="s">
        <v>202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32</v>
      </c>
      <c r="H11" s="6" t="s">
        <v>220</v>
      </c>
      <c r="I11" s="4" t="str">
        <f t="shared" si="0"/>
        <v>//查询/设置WebSocket端口号</v>
      </c>
    </row>
    <row r="12" spans="1:9" x14ac:dyDescent="0.2">
      <c r="A12" s="14" t="s">
        <v>314</v>
      </c>
      <c r="B12" s="4" t="s">
        <v>202</v>
      </c>
      <c r="C12" s="8" t="s">
        <v>313</v>
      </c>
      <c r="D12" s="1" t="s">
        <v>305</v>
      </c>
      <c r="E12" s="1" t="s">
        <v>315</v>
      </c>
      <c r="F12" s="1">
        <v>0</v>
      </c>
      <c r="G12" s="4" t="s">
        <v>84</v>
      </c>
      <c r="H12" s="6" t="s">
        <v>222</v>
      </c>
      <c r="I12" s="4" t="str">
        <f t="shared" si="0"/>
        <v>//查询/设置N号串口的最大连接数量</v>
      </c>
    </row>
    <row r="13" spans="1:9" x14ac:dyDescent="0.2">
      <c r="A13" s="4" t="s">
        <v>128</v>
      </c>
      <c r="B13" s="4" t="s">
        <v>202</v>
      </c>
      <c r="C13" s="8" t="s">
        <v>21</v>
      </c>
      <c r="D13" s="1" t="s">
        <v>12</v>
      </c>
      <c r="E13" s="1" t="s">
        <v>11</v>
      </c>
      <c r="F13" s="1">
        <v>1</v>
      </c>
      <c r="G13" s="4" t="s">
        <v>92</v>
      </c>
      <c r="H13" s="6" t="s">
        <v>224</v>
      </c>
      <c r="I13" s="4" t="str">
        <f t="shared" si="0"/>
        <v>//查询/设置N号串口的TCPS超过最大连接数的工作模式</v>
      </c>
    </row>
    <row r="14" spans="1:9" x14ac:dyDescent="0.2">
      <c r="A14" s="4" t="s">
        <v>205</v>
      </c>
      <c r="B14" s="4" t="s">
        <v>202</v>
      </c>
      <c r="C14" s="8" t="s">
        <v>21</v>
      </c>
      <c r="D14" s="1" t="s">
        <v>12</v>
      </c>
      <c r="E14" s="1" t="s">
        <v>11</v>
      </c>
      <c r="F14" s="1">
        <v>1</v>
      </c>
      <c r="G14" s="4" t="s">
        <v>93</v>
      </c>
      <c r="H14" s="6" t="s">
        <v>226</v>
      </c>
      <c r="I14" s="4" t="str">
        <f t="shared" si="0"/>
        <v>//查询/设置N号串口的socket状态（M参数为socket号）</v>
      </c>
    </row>
    <row r="15" spans="1:9" x14ac:dyDescent="0.2">
      <c r="A15" s="4" t="s">
        <v>129</v>
      </c>
      <c r="B15" s="4" t="s">
        <v>202</v>
      </c>
      <c r="C15" s="8" t="s">
        <v>21</v>
      </c>
      <c r="D15" s="1" t="s">
        <v>12</v>
      </c>
      <c r="E15" s="1" t="s">
        <v>11</v>
      </c>
      <c r="F15" s="1">
        <v>1</v>
      </c>
      <c r="G15" s="4" t="s">
        <v>94</v>
      </c>
      <c r="H15" s="6" t="s">
        <v>312</v>
      </c>
      <c r="I15" s="4" t="str">
        <f t="shared" si="0"/>
        <v>//查询N号串口的socketM的连接状态</v>
      </c>
    </row>
    <row r="16" spans="1:9" x14ac:dyDescent="0.2">
      <c r="A16" s="4" t="s">
        <v>130</v>
      </c>
      <c r="B16" s="4" t="s">
        <v>202</v>
      </c>
      <c r="C16" s="8" t="s">
        <v>21</v>
      </c>
      <c r="D16" s="1" t="s">
        <v>12</v>
      </c>
      <c r="E16" s="1" t="s">
        <v>11</v>
      </c>
      <c r="F16" s="1">
        <v>1</v>
      </c>
      <c r="G16" s="4" t="s">
        <v>96</v>
      </c>
      <c r="H16" s="6" t="s">
        <v>135</v>
      </c>
      <c r="I16" s="4" t="str">
        <f t="shared" si="0"/>
        <v>//查询/设置MQTT网关功能状态</v>
      </c>
    </row>
    <row r="17" spans="1:9" x14ac:dyDescent="0.2">
      <c r="A17" s="14" t="s">
        <v>318</v>
      </c>
      <c r="B17" s="4" t="s">
        <v>202</v>
      </c>
      <c r="C17" s="8" t="s">
        <v>21</v>
      </c>
      <c r="D17" s="1" t="s">
        <v>307</v>
      </c>
      <c r="E17" s="1" t="s">
        <v>11</v>
      </c>
      <c r="F17" s="1">
        <v>1</v>
      </c>
      <c r="G17" s="4" t="s">
        <v>203</v>
      </c>
      <c r="H17" s="6" t="s">
        <v>230</v>
      </c>
      <c r="I17" s="4" t="str">
        <f t="shared" si="0"/>
        <v>//查询/设置MQTTsocket连接本地端口号</v>
      </c>
    </row>
    <row r="18" spans="1:9" x14ac:dyDescent="0.2">
      <c r="A18" s="14" t="s">
        <v>312</v>
      </c>
      <c r="B18" s="4" t="s">
        <v>202</v>
      </c>
      <c r="C18" s="8" t="s">
        <v>21</v>
      </c>
      <c r="D18" s="1" t="s">
        <v>12</v>
      </c>
      <c r="E18" s="1" t="s">
        <v>11</v>
      </c>
      <c r="F18" s="1">
        <v>1</v>
      </c>
      <c r="G18" s="4" t="s">
        <v>97</v>
      </c>
      <c r="H18" s="6" t="s">
        <v>137</v>
      </c>
      <c r="I18" s="4" t="str">
        <f t="shared" si="0"/>
        <v>//查询/设置MQTT连接验证开启状态</v>
      </c>
    </row>
    <row r="19" spans="1:9" ht="13.5" customHeight="1" x14ac:dyDescent="0.2">
      <c r="A19" s="14" t="s">
        <v>222</v>
      </c>
      <c r="B19" s="4" t="s">
        <v>202</v>
      </c>
      <c r="C19" s="8" t="s">
        <v>21</v>
      </c>
      <c r="D19" s="1" t="s">
        <v>12</v>
      </c>
      <c r="E19" s="1" t="s">
        <v>11</v>
      </c>
      <c r="F19" s="1">
        <v>1</v>
      </c>
      <c r="G19" s="4" t="s">
        <v>98</v>
      </c>
      <c r="H19" s="6" t="s">
        <v>304</v>
      </c>
      <c r="I19" s="4" t="str">
        <f t="shared" si="0"/>
        <v>//查询/设置MQTT客户端ID</v>
      </c>
    </row>
    <row r="20" spans="1:9" x14ac:dyDescent="0.2">
      <c r="A20" s="14" t="s">
        <v>224</v>
      </c>
      <c r="B20" s="4" t="s">
        <v>202</v>
      </c>
      <c r="C20" s="8" t="s">
        <v>21</v>
      </c>
      <c r="D20" s="1" t="s">
        <v>12</v>
      </c>
      <c r="E20" s="1" t="s">
        <v>11</v>
      </c>
      <c r="F20" s="1">
        <v>1</v>
      </c>
      <c r="G20" s="4" t="s">
        <v>99</v>
      </c>
      <c r="H20" s="6" t="s">
        <v>235</v>
      </c>
      <c r="I20" s="4" t="str">
        <f t="shared" si="0"/>
        <v>//查询/设置MQTT用户名</v>
      </c>
    </row>
    <row r="21" spans="1:9" x14ac:dyDescent="0.2">
      <c r="A21" s="4" t="s">
        <v>131</v>
      </c>
      <c r="B21" s="4" t="s">
        <v>202</v>
      </c>
      <c r="C21" s="8" t="s">
        <v>21</v>
      </c>
      <c r="D21" s="1" t="s">
        <v>12</v>
      </c>
      <c r="E21" s="1" t="s">
        <v>11</v>
      </c>
      <c r="F21" s="1">
        <v>1</v>
      </c>
      <c r="G21" s="4" t="s">
        <v>103</v>
      </c>
      <c r="H21" s="6" t="s">
        <v>237</v>
      </c>
      <c r="I21" s="4" t="str">
        <f t="shared" si="0"/>
        <v>//查询/设置MQTT用户密码</v>
      </c>
    </row>
    <row r="22" spans="1:9" x14ac:dyDescent="0.2">
      <c r="A22" s="4" t="s">
        <v>122</v>
      </c>
      <c r="B22" s="4" t="s">
        <v>202</v>
      </c>
      <c r="C22" s="8" t="s">
        <v>21</v>
      </c>
      <c r="D22" s="1" t="s">
        <v>12</v>
      </c>
      <c r="E22" s="1" t="s">
        <v>11</v>
      </c>
      <c r="F22" s="1">
        <v>1</v>
      </c>
      <c r="G22" s="4" t="s">
        <v>104</v>
      </c>
      <c r="H22" s="6" t="s">
        <v>141</v>
      </c>
      <c r="I22" s="4" t="str">
        <f t="shared" si="0"/>
        <v>//查询/设置MQTT主题发布自定义模式</v>
      </c>
    </row>
    <row r="23" spans="1:9" x14ac:dyDescent="0.2">
      <c r="A23" s="4" t="s">
        <v>148</v>
      </c>
      <c r="B23" s="4" t="s">
        <v>202</v>
      </c>
      <c r="C23" s="8" t="s">
        <v>21</v>
      </c>
      <c r="D23" s="1" t="s">
        <v>12</v>
      </c>
      <c r="E23" s="1" t="s">
        <v>11</v>
      </c>
      <c r="F23" s="1">
        <v>1</v>
      </c>
      <c r="G23" s="4" t="s">
        <v>105</v>
      </c>
      <c r="H23" s="4" t="s">
        <v>310</v>
      </c>
      <c r="I23" s="4" t="str">
        <f t="shared" si="0"/>
        <v>//查询/设置MQTT的预置发布主题信息</v>
      </c>
    </row>
    <row r="24" spans="1:9" x14ac:dyDescent="0.2">
      <c r="A24" s="4" t="s">
        <v>132</v>
      </c>
      <c r="B24" s="4" t="s">
        <v>202</v>
      </c>
      <c r="C24" s="8" t="s">
        <v>21</v>
      </c>
      <c r="D24" s="1" t="s">
        <v>12</v>
      </c>
      <c r="E24" s="1" t="s">
        <v>11</v>
      </c>
      <c r="F24" s="1">
        <v>1</v>
      </c>
      <c r="G24" s="4" t="s">
        <v>106</v>
      </c>
      <c r="H24" s="4" t="s">
        <v>309</v>
      </c>
      <c r="I24" s="4" t="str">
        <f t="shared" si="0"/>
        <v>//查询/设置MQTT的预置订阅主题信息</v>
      </c>
    </row>
    <row r="25" spans="1:9" x14ac:dyDescent="0.2">
      <c r="A25" s="4" t="s">
        <v>149</v>
      </c>
      <c r="B25" s="4" t="s">
        <v>202</v>
      </c>
      <c r="C25" s="8" t="s">
        <v>21</v>
      </c>
      <c r="D25" s="1" t="s">
        <v>12</v>
      </c>
      <c r="E25" s="1" t="s">
        <v>11</v>
      </c>
      <c r="F25" s="1">
        <v>1</v>
      </c>
      <c r="G25" s="4" t="s">
        <v>107</v>
      </c>
      <c r="H25" s="6" t="s">
        <v>138</v>
      </c>
      <c r="I25" s="4" t="str">
        <f t="shared" si="0"/>
        <v>//查询/设置MQTT网关功能的服务器IP地址，端口号</v>
      </c>
    </row>
    <row r="26" spans="1:9" x14ac:dyDescent="0.2">
      <c r="A26" s="4" t="s">
        <v>150</v>
      </c>
      <c r="B26" s="4" t="s">
        <v>202</v>
      </c>
      <c r="C26" s="8" t="s">
        <v>21</v>
      </c>
      <c r="D26" s="1" t="s">
        <v>12</v>
      </c>
      <c r="E26" s="1" t="s">
        <v>11</v>
      </c>
      <c r="F26" s="1">
        <v>1</v>
      </c>
      <c r="G26" s="4" t="s">
        <v>108</v>
      </c>
      <c r="H26" s="6" t="s">
        <v>146</v>
      </c>
      <c r="I26" s="4" t="str">
        <f t="shared" si="0"/>
        <v>//查询/设置模块名称</v>
      </c>
    </row>
    <row r="27" spans="1:9" x14ac:dyDescent="0.2">
      <c r="A27" s="4" t="s">
        <v>151</v>
      </c>
      <c r="B27" s="4" t="s">
        <v>202</v>
      </c>
      <c r="C27" s="8" t="s">
        <v>21</v>
      </c>
      <c r="D27" s="1" t="s">
        <v>12</v>
      </c>
      <c r="E27" s="1" t="s">
        <v>11</v>
      </c>
      <c r="F27" s="1">
        <v>1</v>
      </c>
      <c r="G27" s="4" t="s">
        <v>109</v>
      </c>
      <c r="H27" s="6" t="s">
        <v>147</v>
      </c>
      <c r="I27" s="4" t="str">
        <f t="shared" si="0"/>
        <v>//查询/设置WebSocket的方向</v>
      </c>
    </row>
    <row r="28" spans="1:9" x14ac:dyDescent="0.2">
      <c r="A28" s="10" t="s">
        <v>135</v>
      </c>
      <c r="B28" s="4" t="s">
        <v>202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33</v>
      </c>
      <c r="H28" s="6" t="s">
        <v>124</v>
      </c>
      <c r="I28" s="4" t="str">
        <f t="shared" si="0"/>
        <v>//设置将当前参数保存为用户默认参数</v>
      </c>
    </row>
    <row r="29" spans="1:9" x14ac:dyDescent="0.2">
      <c r="A29" s="4" t="s">
        <v>123</v>
      </c>
      <c r="B29" s="4" t="s">
        <v>202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34</v>
      </c>
      <c r="H29" s="6" t="s">
        <v>125</v>
      </c>
      <c r="I29" s="4" t="str">
        <f t="shared" si="0"/>
        <v>//设备重启</v>
      </c>
    </row>
    <row r="30" spans="1:9" x14ac:dyDescent="0.2">
      <c r="A30" s="10" t="s">
        <v>304</v>
      </c>
      <c r="B30" s="4" t="s">
        <v>202</v>
      </c>
      <c r="C30" s="8" t="s">
        <v>21</v>
      </c>
      <c r="D30" s="1" t="s">
        <v>12</v>
      </c>
      <c r="E30" s="1" t="s">
        <v>11</v>
      </c>
      <c r="F30" s="1">
        <v>1</v>
      </c>
      <c r="G30" s="4" t="s">
        <v>35</v>
      </c>
      <c r="H30" s="13"/>
      <c r="I30" s="4" t="e">
        <f t="shared" si="0"/>
        <v>#N/A</v>
      </c>
    </row>
    <row r="31" spans="1:9" x14ac:dyDescent="0.2">
      <c r="A31" s="10" t="s">
        <v>319</v>
      </c>
      <c r="B31" s="4" t="s">
        <v>202</v>
      </c>
      <c r="C31" s="8" t="s">
        <v>21</v>
      </c>
      <c r="D31" s="1" t="s">
        <v>307</v>
      </c>
      <c r="E31" s="1" t="s">
        <v>11</v>
      </c>
      <c r="F31" s="1">
        <v>1</v>
      </c>
      <c r="G31" s="4" t="s">
        <v>36</v>
      </c>
      <c r="H31" s="13"/>
      <c r="I31" s="4" t="e">
        <f t="shared" si="0"/>
        <v>#N/A</v>
      </c>
    </row>
    <row r="32" spans="1:9" x14ac:dyDescent="0.2">
      <c r="A32" s="10" t="s">
        <v>230</v>
      </c>
      <c r="B32" s="4" t="s">
        <v>202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37</v>
      </c>
      <c r="H32" s="13"/>
      <c r="I32" s="4" t="e">
        <f t="shared" si="0"/>
        <v>#N/A</v>
      </c>
    </row>
    <row r="33" spans="1:9" x14ac:dyDescent="0.2">
      <c r="A33" s="4" t="s">
        <v>142</v>
      </c>
      <c r="B33" s="4" t="s">
        <v>202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38</v>
      </c>
      <c r="H33" s="13"/>
      <c r="I33" s="4" t="e">
        <f t="shared" si="0"/>
        <v>#N/A</v>
      </c>
    </row>
    <row r="34" spans="1:9" x14ac:dyDescent="0.2">
      <c r="A34" s="4" t="s">
        <v>143</v>
      </c>
      <c r="B34" s="4" t="s">
        <v>202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39</v>
      </c>
      <c r="H34" s="13"/>
      <c r="I34" s="4" t="e">
        <f t="shared" si="0"/>
        <v>#N/A</v>
      </c>
    </row>
    <row r="35" spans="1:9" x14ac:dyDescent="0.2">
      <c r="A35" s="4" t="s">
        <v>144</v>
      </c>
      <c r="B35" s="4" t="s">
        <v>202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40</v>
      </c>
      <c r="H35" s="13"/>
      <c r="I35" s="4" t="e">
        <f t="shared" si="0"/>
        <v>#N/A</v>
      </c>
    </row>
    <row r="36" spans="1:9" x14ac:dyDescent="0.2">
      <c r="A36" s="4" t="s">
        <v>136</v>
      </c>
      <c r="B36" s="4" t="s">
        <v>202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41</v>
      </c>
      <c r="H36" s="13"/>
      <c r="I36" s="4" t="e">
        <f t="shared" si="0"/>
        <v>#N/A</v>
      </c>
    </row>
    <row r="37" spans="1:9" x14ac:dyDescent="0.2">
      <c r="A37" s="10" t="s">
        <v>137</v>
      </c>
      <c r="B37" s="4" t="s">
        <v>202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42</v>
      </c>
      <c r="H37" s="13"/>
      <c r="I37" s="4" t="e">
        <f t="shared" si="0"/>
        <v>#N/A</v>
      </c>
    </row>
    <row r="38" spans="1:9" x14ac:dyDescent="0.2">
      <c r="A38" s="10" t="s">
        <v>316</v>
      </c>
      <c r="B38" s="4" t="s">
        <v>202</v>
      </c>
      <c r="C38" s="8" t="s">
        <v>21</v>
      </c>
      <c r="D38" s="1" t="s">
        <v>308</v>
      </c>
      <c r="E38" s="1" t="s">
        <v>11</v>
      </c>
      <c r="F38" s="1">
        <v>1</v>
      </c>
      <c r="G38" s="4" t="s">
        <v>43</v>
      </c>
      <c r="H38" s="13"/>
      <c r="I38" s="4" t="e">
        <f t="shared" si="0"/>
        <v>#N/A</v>
      </c>
    </row>
    <row r="39" spans="1:9" x14ac:dyDescent="0.2">
      <c r="A39" s="10" t="s">
        <v>317</v>
      </c>
      <c r="B39" s="4" t="s">
        <v>202</v>
      </c>
      <c r="C39" s="8" t="s">
        <v>21</v>
      </c>
      <c r="D39" s="1" t="s">
        <v>308</v>
      </c>
      <c r="E39" s="1" t="s">
        <v>11</v>
      </c>
      <c r="F39" s="1">
        <v>1</v>
      </c>
      <c r="G39" s="4" t="s">
        <v>44</v>
      </c>
      <c r="H39" s="13"/>
      <c r="I39" s="4" t="e">
        <f t="shared" si="0"/>
        <v>#N/A</v>
      </c>
    </row>
    <row r="40" spans="1:9" x14ac:dyDescent="0.2">
      <c r="A40" s="4" t="s">
        <v>139</v>
      </c>
      <c r="B40" s="4" t="s">
        <v>202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45</v>
      </c>
      <c r="H40" s="13"/>
      <c r="I40" s="4" t="e">
        <f t="shared" si="0"/>
        <v>#N/A</v>
      </c>
    </row>
    <row r="41" spans="1:9" x14ac:dyDescent="0.2">
      <c r="A41" s="4" t="s">
        <v>140</v>
      </c>
      <c r="B41" s="4" t="s">
        <v>202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46</v>
      </c>
      <c r="H41" s="13"/>
      <c r="I41" s="4" t="e">
        <f t="shared" si="0"/>
        <v>#N/A</v>
      </c>
    </row>
    <row r="42" spans="1:9" x14ac:dyDescent="0.2">
      <c r="A42" s="4" t="s">
        <v>145</v>
      </c>
      <c r="B42" s="4" t="s">
        <v>202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47</v>
      </c>
      <c r="H42" s="13"/>
      <c r="I42" s="4" t="e">
        <f t="shared" si="0"/>
        <v>#N/A</v>
      </c>
    </row>
    <row r="43" spans="1:9" x14ac:dyDescent="0.2">
      <c r="A43" s="10" t="s">
        <v>141</v>
      </c>
      <c r="B43" s="4" t="s">
        <v>202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48</v>
      </c>
      <c r="H43" s="13"/>
      <c r="I43" s="4" t="e">
        <f t="shared" si="0"/>
        <v>#N/A</v>
      </c>
    </row>
    <row r="44" spans="1:9" x14ac:dyDescent="0.2">
      <c r="A44" s="14" t="s">
        <v>311</v>
      </c>
      <c r="B44" s="4" t="s">
        <v>202</v>
      </c>
      <c r="C44" s="8" t="s">
        <v>21</v>
      </c>
      <c r="D44" s="1" t="s">
        <v>320</v>
      </c>
      <c r="E44" s="1" t="s">
        <v>11</v>
      </c>
      <c r="F44" s="1">
        <v>1</v>
      </c>
      <c r="G44" s="4" t="s">
        <v>49</v>
      </c>
      <c r="H44" s="13"/>
      <c r="I44" s="4" t="e">
        <f t="shared" si="0"/>
        <v>#N/A</v>
      </c>
    </row>
    <row r="45" spans="1:9" x14ac:dyDescent="0.2">
      <c r="A45" s="14" t="s">
        <v>309</v>
      </c>
      <c r="B45" s="4" t="s">
        <v>202</v>
      </c>
      <c r="C45" s="8" t="s">
        <v>21</v>
      </c>
      <c r="D45" s="1" t="s">
        <v>321</v>
      </c>
      <c r="E45" s="1" t="s">
        <v>11</v>
      </c>
      <c r="F45" s="1">
        <v>1</v>
      </c>
      <c r="G45" s="4" t="s">
        <v>50</v>
      </c>
      <c r="H45" s="13"/>
      <c r="I45" s="4" t="e">
        <f t="shared" si="0"/>
        <v>#N/A</v>
      </c>
    </row>
    <row r="46" spans="1:9" x14ac:dyDescent="0.2">
      <c r="A46" s="4" t="s">
        <v>152</v>
      </c>
      <c r="B46" s="4" t="s">
        <v>202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51</v>
      </c>
      <c r="H46" s="13"/>
      <c r="I46" s="4" t="e">
        <f t="shared" si="0"/>
        <v>#N/A</v>
      </c>
    </row>
    <row r="47" spans="1:9" x14ac:dyDescent="0.2">
      <c r="A47" s="4" t="s">
        <v>153</v>
      </c>
      <c r="B47" s="4" t="s">
        <v>202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52</v>
      </c>
      <c r="H47" s="13"/>
      <c r="I47" s="4" t="e">
        <f t="shared" si="0"/>
        <v>#N/A</v>
      </c>
    </row>
    <row r="48" spans="1:9" x14ac:dyDescent="0.2">
      <c r="A48" s="4" t="s">
        <v>154</v>
      </c>
      <c r="B48" s="4" t="s">
        <v>202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53</v>
      </c>
      <c r="H48" s="13"/>
      <c r="I48" s="4" t="e">
        <f t="shared" si="0"/>
        <v>#N/A</v>
      </c>
    </row>
    <row r="49" spans="1:9" x14ac:dyDescent="0.2">
      <c r="A49" s="10" t="s">
        <v>146</v>
      </c>
      <c r="B49" s="4" t="s">
        <v>202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54</v>
      </c>
      <c r="H49" s="13"/>
      <c r="I49" s="4" t="e">
        <f t="shared" si="0"/>
        <v>#N/A</v>
      </c>
    </row>
    <row r="50" spans="1:9" x14ac:dyDescent="0.2">
      <c r="A50" s="10" t="s">
        <v>220</v>
      </c>
      <c r="B50" s="4" t="s">
        <v>202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55</v>
      </c>
      <c r="H50" s="13"/>
      <c r="I50" s="4" t="e">
        <f t="shared" si="0"/>
        <v>#N/A</v>
      </c>
    </row>
    <row r="51" spans="1:9" x14ac:dyDescent="0.2">
      <c r="A51" s="10" t="s">
        <v>147</v>
      </c>
      <c r="B51" s="4" t="s">
        <v>202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56</v>
      </c>
      <c r="H51" s="13"/>
      <c r="I51" s="4" t="e">
        <f t="shared" si="0"/>
        <v>#N/A</v>
      </c>
    </row>
    <row r="52" spans="1:9" x14ac:dyDescent="0.2">
      <c r="A52" s="10" t="s">
        <v>127</v>
      </c>
      <c r="B52" s="4" t="s">
        <v>202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60</v>
      </c>
      <c r="H52" s="13"/>
      <c r="I52" s="4" t="e">
        <f t="shared" si="0"/>
        <v>#N/A</v>
      </c>
    </row>
    <row r="53" spans="1:9" x14ac:dyDescent="0.2">
      <c r="A53" s="10" t="s">
        <v>124</v>
      </c>
      <c r="B53" s="4" t="s">
        <v>202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76</v>
      </c>
      <c r="H53" s="13"/>
      <c r="I53" s="4" t="e">
        <f t="shared" si="0"/>
        <v>#N/A</v>
      </c>
    </row>
    <row r="54" spans="1:9" x14ac:dyDescent="0.2">
      <c r="A54" s="4" t="s">
        <v>155</v>
      </c>
      <c r="B54" s="4" t="s">
        <v>202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3"/>
      <c r="I54" s="4" t="e">
        <f t="shared" si="0"/>
        <v>#N/A</v>
      </c>
    </row>
    <row r="55" spans="1:9" x14ac:dyDescent="0.2">
      <c r="A55" s="4" t="s">
        <v>156</v>
      </c>
      <c r="B55" s="4" t="s">
        <v>202</v>
      </c>
      <c r="C55" s="8" t="s">
        <v>21</v>
      </c>
      <c r="D55" s="1" t="s">
        <v>12</v>
      </c>
      <c r="E55" s="1" t="s">
        <v>11</v>
      </c>
      <c r="F55" s="1">
        <v>1</v>
      </c>
      <c r="G55" s="4" t="s">
        <v>83</v>
      </c>
      <c r="H55" s="13"/>
      <c r="I55" s="4" t="e">
        <f t="shared" si="0"/>
        <v>#N/A</v>
      </c>
    </row>
    <row r="56" spans="1:9" x14ac:dyDescent="0.2">
      <c r="A56" s="4" t="s">
        <v>157</v>
      </c>
      <c r="B56" s="4" t="s">
        <v>202</v>
      </c>
      <c r="C56" s="8" t="s">
        <v>21</v>
      </c>
      <c r="D56" s="1" t="s">
        <v>12</v>
      </c>
      <c r="E56" s="1" t="s">
        <v>11</v>
      </c>
      <c r="F56" s="1">
        <v>1</v>
      </c>
      <c r="G56" s="4" t="s">
        <v>25</v>
      </c>
      <c r="H56" s="13"/>
      <c r="I56" s="4" t="e">
        <f t="shared" si="0"/>
        <v>#N/A</v>
      </c>
    </row>
    <row r="57" spans="1:9" x14ac:dyDescent="0.2">
      <c r="A57" s="4" t="s">
        <v>158</v>
      </c>
      <c r="B57" s="4" t="s">
        <v>202</v>
      </c>
      <c r="C57" s="8" t="s">
        <v>21</v>
      </c>
      <c r="D57" s="1" t="s">
        <v>12</v>
      </c>
      <c r="E57" s="1" t="s">
        <v>11</v>
      </c>
      <c r="F57" s="1">
        <v>1</v>
      </c>
      <c r="G57" s="4" t="s">
        <v>26</v>
      </c>
      <c r="H57" s="13"/>
      <c r="I57" s="4" t="e">
        <f t="shared" si="0"/>
        <v>#N/A</v>
      </c>
    </row>
    <row r="58" spans="1:9" x14ac:dyDescent="0.2">
      <c r="A58" s="4" t="s">
        <v>159</v>
      </c>
      <c r="B58" s="4" t="s">
        <v>202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3"/>
      <c r="I58" s="4" t="e">
        <f t="shared" si="0"/>
        <v>#N/A</v>
      </c>
    </row>
    <row r="59" spans="1:9" x14ac:dyDescent="0.2">
      <c r="A59" s="4" t="s">
        <v>160</v>
      </c>
      <c r="B59" s="4" t="s">
        <v>202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85</v>
      </c>
      <c r="H59" s="13"/>
      <c r="I59" s="4" t="e">
        <f t="shared" si="0"/>
        <v>#N/A</v>
      </c>
    </row>
    <row r="60" spans="1:9" x14ac:dyDescent="0.2">
      <c r="A60" s="4" t="s">
        <v>161</v>
      </c>
      <c r="B60" s="4" t="s">
        <v>202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86</v>
      </c>
      <c r="H60" s="13"/>
      <c r="I60" s="4" t="e">
        <f t="shared" si="0"/>
        <v>#N/A</v>
      </c>
    </row>
    <row r="61" spans="1:9" x14ac:dyDescent="0.2">
      <c r="A61" s="4" t="s">
        <v>162</v>
      </c>
      <c r="B61" s="4" t="s">
        <v>202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87</v>
      </c>
      <c r="H61" s="13"/>
      <c r="I61" s="4" t="e">
        <f t="shared" si="0"/>
        <v>#N/A</v>
      </c>
    </row>
    <row r="62" spans="1:9" x14ac:dyDescent="0.2">
      <c r="A62" s="4" t="s">
        <v>163</v>
      </c>
      <c r="B62" s="4" t="s">
        <v>202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88</v>
      </c>
      <c r="H62" s="13"/>
      <c r="I62" s="4" t="e">
        <f t="shared" si="0"/>
        <v>#N/A</v>
      </c>
    </row>
    <row r="63" spans="1:9" x14ac:dyDescent="0.2">
      <c r="A63" s="4" t="s">
        <v>164</v>
      </c>
      <c r="B63" s="4" t="s">
        <v>202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89</v>
      </c>
      <c r="H63" s="13"/>
      <c r="I63" s="4" t="e">
        <f t="shared" si="0"/>
        <v>#N/A</v>
      </c>
    </row>
    <row r="64" spans="1:9" x14ac:dyDescent="0.2">
      <c r="A64" s="4" t="s">
        <v>165</v>
      </c>
      <c r="B64" s="4" t="s">
        <v>202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90</v>
      </c>
      <c r="H64" s="13"/>
      <c r="I64" s="4" t="e">
        <f t="shared" si="0"/>
        <v>#N/A</v>
      </c>
    </row>
    <row r="65" spans="1:9" x14ac:dyDescent="0.2">
      <c r="A65" s="4" t="s">
        <v>166</v>
      </c>
      <c r="B65" s="4" t="s">
        <v>202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91</v>
      </c>
      <c r="H65" s="13"/>
      <c r="I65" s="4" t="e">
        <f t="shared" si="0"/>
        <v>#N/A</v>
      </c>
    </row>
    <row r="66" spans="1:9" x14ac:dyDescent="0.2">
      <c r="A66" s="4" t="s">
        <v>167</v>
      </c>
      <c r="B66" s="4" t="s">
        <v>202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95</v>
      </c>
      <c r="H66" s="13"/>
      <c r="I66" s="4" t="e">
        <f t="shared" si="0"/>
        <v>#N/A</v>
      </c>
    </row>
    <row r="67" spans="1:9" x14ac:dyDescent="0.2">
      <c r="A67" s="4" t="s">
        <v>168</v>
      </c>
      <c r="B67" s="4" t="s">
        <v>202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100</v>
      </c>
      <c r="H67" s="13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">
      <c r="A68" s="4" t="s">
        <v>169</v>
      </c>
      <c r="B68" s="4" t="s">
        <v>202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101</v>
      </c>
      <c r="H68" s="13"/>
      <c r="I68" s="4" t="e">
        <f t="shared" si="1"/>
        <v>#N/A</v>
      </c>
    </row>
    <row r="69" spans="1:9" x14ac:dyDescent="0.2">
      <c r="A69" s="4" t="s">
        <v>170</v>
      </c>
      <c r="B69" s="4" t="s">
        <v>202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102</v>
      </c>
      <c r="H69" s="13"/>
      <c r="I69" s="4" t="e">
        <f t="shared" si="1"/>
        <v>#N/A</v>
      </c>
    </row>
    <row r="70" spans="1:9" x14ac:dyDescent="0.2">
      <c r="A70" s="4" t="s">
        <v>171</v>
      </c>
      <c r="B70" s="4" t="s">
        <v>202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110</v>
      </c>
      <c r="H70" s="13"/>
      <c r="I70" s="4" t="e">
        <f t="shared" si="1"/>
        <v>#N/A</v>
      </c>
    </row>
    <row r="71" spans="1:9" x14ac:dyDescent="0.2">
      <c r="A71" s="4" t="s">
        <v>172</v>
      </c>
      <c r="B71" s="4" t="s">
        <v>202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111</v>
      </c>
      <c r="H71" s="13"/>
      <c r="I71" s="4" t="e">
        <f t="shared" si="1"/>
        <v>#N/A</v>
      </c>
    </row>
    <row r="72" spans="1:9" x14ac:dyDescent="0.2">
      <c r="A72" s="4" t="s">
        <v>173</v>
      </c>
      <c r="B72" s="4" t="s">
        <v>202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112</v>
      </c>
      <c r="H72" s="13"/>
      <c r="I72" s="4" t="e">
        <f t="shared" si="1"/>
        <v>#N/A</v>
      </c>
    </row>
    <row r="73" spans="1:9" x14ac:dyDescent="0.2">
      <c r="A73" s="4" t="s">
        <v>174</v>
      </c>
      <c r="B73" s="4" t="s">
        <v>202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113</v>
      </c>
      <c r="H73" s="13"/>
      <c r="I73" s="4" t="e">
        <f t="shared" si="1"/>
        <v>#N/A</v>
      </c>
    </row>
    <row r="74" spans="1:9" x14ac:dyDescent="0.2">
      <c r="A74" s="4" t="s">
        <v>175</v>
      </c>
      <c r="B74" s="4" t="s">
        <v>202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114</v>
      </c>
      <c r="H74" s="13"/>
      <c r="I74" s="4" t="e">
        <f t="shared" si="1"/>
        <v>#N/A</v>
      </c>
    </row>
    <row r="75" spans="1:9" x14ac:dyDescent="0.2">
      <c r="A75" s="4" t="s">
        <v>176</v>
      </c>
      <c r="B75" s="4" t="s">
        <v>202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115</v>
      </c>
      <c r="H75" s="13"/>
      <c r="I75" s="4" t="e">
        <f t="shared" si="1"/>
        <v>#N/A</v>
      </c>
    </row>
    <row r="76" spans="1:9" x14ac:dyDescent="0.2">
      <c r="A76" s="4" t="s">
        <v>177</v>
      </c>
      <c r="B76" s="4" t="s">
        <v>202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116</v>
      </c>
      <c r="H76" s="13"/>
      <c r="I76" s="4" t="e">
        <f t="shared" si="1"/>
        <v>#N/A</v>
      </c>
    </row>
    <row r="77" spans="1:9" x14ac:dyDescent="0.2">
      <c r="A77" s="4" t="s">
        <v>178</v>
      </c>
      <c r="B77" s="4" t="s">
        <v>202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117</v>
      </c>
      <c r="H77" s="13"/>
      <c r="I77" s="4" t="e">
        <f t="shared" si="1"/>
        <v>#N/A</v>
      </c>
    </row>
    <row r="78" spans="1:9" x14ac:dyDescent="0.2">
      <c r="A78" s="4" t="s">
        <v>179</v>
      </c>
      <c r="B78" s="4" t="s">
        <v>202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118</v>
      </c>
      <c r="H78" s="13"/>
      <c r="I78" s="4" t="e">
        <f t="shared" si="1"/>
        <v>#N/A</v>
      </c>
    </row>
    <row r="79" spans="1:9" x14ac:dyDescent="0.2">
      <c r="A79" s="4" t="s">
        <v>180</v>
      </c>
      <c r="B79" s="4" t="s">
        <v>202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57</v>
      </c>
      <c r="H79" s="13"/>
      <c r="I79" s="4" t="e">
        <f t="shared" si="1"/>
        <v>#N/A</v>
      </c>
    </row>
    <row r="80" spans="1:9" x14ac:dyDescent="0.2">
      <c r="A80" s="4" t="s">
        <v>181</v>
      </c>
      <c r="B80" s="4" t="s">
        <v>202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58</v>
      </c>
      <c r="H80" s="13"/>
      <c r="I80" s="4" t="e">
        <f t="shared" si="1"/>
        <v>#N/A</v>
      </c>
    </row>
    <row r="81" spans="1:9" x14ac:dyDescent="0.2">
      <c r="A81" s="4" t="s">
        <v>182</v>
      </c>
      <c r="B81" s="4" t="s">
        <v>202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59</v>
      </c>
      <c r="H81" s="13"/>
      <c r="I81" s="4" t="e">
        <f t="shared" si="1"/>
        <v>#N/A</v>
      </c>
    </row>
    <row r="82" spans="1:9" x14ac:dyDescent="0.2">
      <c r="A82" s="4" t="s">
        <v>183</v>
      </c>
      <c r="B82" s="4" t="s">
        <v>202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61</v>
      </c>
      <c r="H82" s="13"/>
      <c r="I82" s="4" t="e">
        <f t="shared" si="1"/>
        <v>#N/A</v>
      </c>
    </row>
    <row r="83" spans="1:9" x14ac:dyDescent="0.2">
      <c r="A83" s="4" t="s">
        <v>184</v>
      </c>
      <c r="B83" s="4" t="s">
        <v>202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62</v>
      </c>
      <c r="H83" s="13"/>
      <c r="I83" s="4" t="e">
        <f t="shared" si="1"/>
        <v>#N/A</v>
      </c>
    </row>
    <row r="84" spans="1:9" x14ac:dyDescent="0.2">
      <c r="A84" s="4" t="s">
        <v>185</v>
      </c>
      <c r="B84" s="4" t="s">
        <v>202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63</v>
      </c>
      <c r="H84" s="13"/>
      <c r="I84" s="4" t="e">
        <f t="shared" si="1"/>
        <v>#N/A</v>
      </c>
    </row>
    <row r="85" spans="1:9" x14ac:dyDescent="0.2">
      <c r="A85" s="4" t="s">
        <v>186</v>
      </c>
      <c r="B85" s="4" t="s">
        <v>202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64</v>
      </c>
      <c r="H85" s="13"/>
      <c r="I85" s="4" t="e">
        <f t="shared" si="1"/>
        <v>#N/A</v>
      </c>
    </row>
    <row r="86" spans="1:9" x14ac:dyDescent="0.2">
      <c r="A86" s="4" t="s">
        <v>187</v>
      </c>
      <c r="B86" s="4" t="s">
        <v>202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65</v>
      </c>
      <c r="H86" s="13"/>
      <c r="I86" s="4" t="e">
        <f t="shared" si="1"/>
        <v>#N/A</v>
      </c>
    </row>
    <row r="87" spans="1:9" x14ac:dyDescent="0.2">
      <c r="A87" s="4" t="s">
        <v>188</v>
      </c>
      <c r="B87" s="4" t="s">
        <v>202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66</v>
      </c>
      <c r="H87" s="13"/>
      <c r="I87" s="4" t="e">
        <f t="shared" si="1"/>
        <v>#N/A</v>
      </c>
    </row>
    <row r="88" spans="1:9" x14ac:dyDescent="0.2">
      <c r="A88" s="4" t="s">
        <v>189</v>
      </c>
      <c r="B88" s="4" t="s">
        <v>202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67</v>
      </c>
      <c r="H88" s="13"/>
      <c r="I88" s="4" t="e">
        <f t="shared" si="1"/>
        <v>#N/A</v>
      </c>
    </row>
    <row r="89" spans="1:9" x14ac:dyDescent="0.2">
      <c r="A89" s="4" t="s">
        <v>190</v>
      </c>
      <c r="B89" s="4" t="s">
        <v>202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64</v>
      </c>
      <c r="H89" s="13"/>
      <c r="I89" s="4" t="e">
        <f t="shared" si="1"/>
        <v>#N/A</v>
      </c>
    </row>
    <row r="90" spans="1:9" x14ac:dyDescent="0.2">
      <c r="A90" s="4" t="s">
        <v>191</v>
      </c>
      <c r="B90" s="4" t="s">
        <v>202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68</v>
      </c>
      <c r="H90" s="13"/>
      <c r="I90" s="4" t="e">
        <f t="shared" si="1"/>
        <v>#N/A</v>
      </c>
    </row>
    <row r="91" spans="1:9" x14ac:dyDescent="0.2">
      <c r="A91" s="4" t="s">
        <v>192</v>
      </c>
      <c r="B91" s="4" t="s">
        <v>202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69</v>
      </c>
      <c r="H91" s="13"/>
      <c r="I91" s="4" t="e">
        <f t="shared" si="1"/>
        <v>#N/A</v>
      </c>
    </row>
    <row r="92" spans="1:9" x14ac:dyDescent="0.2">
      <c r="A92" s="4" t="s">
        <v>193</v>
      </c>
      <c r="B92" s="4" t="s">
        <v>202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70</v>
      </c>
      <c r="H92" s="13"/>
      <c r="I92" s="4" t="e">
        <f t="shared" si="1"/>
        <v>#N/A</v>
      </c>
    </row>
    <row r="93" spans="1:9" x14ac:dyDescent="0.2">
      <c r="A93" s="4" t="s">
        <v>194</v>
      </c>
      <c r="B93" s="4" t="s">
        <v>202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71</v>
      </c>
      <c r="H93" s="13"/>
      <c r="I93" s="4" t="e">
        <f t="shared" si="1"/>
        <v>#N/A</v>
      </c>
    </row>
    <row r="94" spans="1:9" x14ac:dyDescent="0.2">
      <c r="A94" s="4" t="s">
        <v>195</v>
      </c>
      <c r="B94" s="4" t="s">
        <v>202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3"/>
      <c r="I94" s="4" t="e">
        <f t="shared" si="1"/>
        <v>#N/A</v>
      </c>
    </row>
    <row r="95" spans="1:9" x14ac:dyDescent="0.2">
      <c r="A95" s="4" t="s">
        <v>196</v>
      </c>
      <c r="B95" s="4" t="s">
        <v>202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72</v>
      </c>
      <c r="H95" s="13"/>
      <c r="I95" s="4" t="e">
        <f t="shared" si="1"/>
        <v>#N/A</v>
      </c>
    </row>
    <row r="96" spans="1:9" x14ac:dyDescent="0.2">
      <c r="A96" s="4" t="s">
        <v>197</v>
      </c>
      <c r="B96" s="4" t="s">
        <v>202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73</v>
      </c>
      <c r="H96" s="13"/>
      <c r="I96" s="4" t="e">
        <f t="shared" si="1"/>
        <v>#N/A</v>
      </c>
    </row>
    <row r="97" spans="1:9" x14ac:dyDescent="0.2">
      <c r="A97" s="4" t="s">
        <v>198</v>
      </c>
      <c r="B97" s="4" t="s">
        <v>202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74</v>
      </c>
      <c r="H97" s="13"/>
      <c r="I97" s="4" t="e">
        <f t="shared" si="1"/>
        <v>#N/A</v>
      </c>
    </row>
    <row r="98" spans="1:9" x14ac:dyDescent="0.2">
      <c r="A98" s="4" t="s">
        <v>199</v>
      </c>
      <c r="B98" s="4" t="s">
        <v>202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75</v>
      </c>
      <c r="H98" s="13"/>
      <c r="I98" s="4" t="e">
        <f t="shared" si="1"/>
        <v>#N/A</v>
      </c>
    </row>
    <row r="99" spans="1:9" x14ac:dyDescent="0.2">
      <c r="A99" s="4" t="s">
        <v>200</v>
      </c>
      <c r="B99" s="4" t="s">
        <v>202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77</v>
      </c>
      <c r="H99" s="13"/>
      <c r="I99" s="4" t="e">
        <f t="shared" si="1"/>
        <v>#N/A</v>
      </c>
    </row>
    <row r="100" spans="1:9" x14ac:dyDescent="0.2">
      <c r="A100" s="4" t="s">
        <v>201</v>
      </c>
      <c r="B100" s="4" t="s">
        <v>202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78</v>
      </c>
      <c r="H100" s="13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topLeftCell="A19" workbookViewId="0">
      <selection activeCell="C32" sqref="C32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">
      <c r="A2" s="4">
        <f>ROW(A1)-1</f>
        <v>0</v>
      </c>
      <c r="B2" s="1">
        <f>IF(C3="""""",-1,IF(C3="",-1,A2+1))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"AT+ENTM\r\n"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IFERROR(VLOOKUP(MID(C2,2,LEN(C2)-IF(C2="""+++""",2,IF(C2="""a""",2,6))),AT指令表!A:F,4,0),"easyATCmdDataLoadFun")</f>
        <v>easyATCmdDataLoadFun</v>
      </c>
      <c r="J2" s="1" t="str">
        <f>IFERROR(VLOOKUP(MID(C2,2,LEN(C2)-IF(C2="""+++""",2,IF(C2="""a""",2,6))),AT指令表!A:F,5,0),"easyATCmdDataDoingFun")</f>
        <v>easyATCmdDataDoingFun</v>
      </c>
      <c r="K2" s="9" t="str">
        <f>IFERROR(AT指令表!I2,"")</f>
        <v>//退出AT命令模式，进入透传模式</v>
      </c>
    </row>
    <row r="3" spans="1:11" x14ac:dyDescent="0.2">
      <c r="A3" s="4">
        <f t="shared" ref="A3:A45" si="0">ROW(A2)-1</f>
        <v>1</v>
      </c>
      <c r="B3" s="1">
        <f t="shared" ref="B3:B45" si="1">IF(C4="""""",-1,IF(C4="",-1,A3+1))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"+++"</v>
      </c>
      <c r="D3" s="4" t="str">
        <f>IFERROR(VLOOKUP(MID(C3,2,LEN(C3)-IF(C3="""+++""",2,IF(C3="""a""",2,6))),AT指令表!A:B,2,0),"""""")</f>
        <v>"a"</v>
      </c>
      <c r="E3" s="1" t="str">
        <f>IFERROR(IF(VLOOKUP(MID(C3,2,LEN(C3)-IF(C3="""+++""",2,IF(C3="""a""",2,6))),AT指令表!A:F,6,0)=1,"true","false"),"error")</f>
        <v>true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false</v>
      </c>
      <c r="I3" s="1" t="str">
        <f>IFERROR(VLOOKUP(MID(C3,2,LEN(C3)-IF(C3="""+++""",2,IF(C3="""a""",2,6))),AT指令表!A:F,4,0),"easyATCmdDataLoadFun")</f>
        <v>easyATCmdDataLoadFun</v>
      </c>
      <c r="J3" s="1" t="str">
        <f>IFERROR(VLOOKUP(MID(C3,2,LEN(C3)-IF(C3="""+++""",2,IF(C3="""a""",2,6))),AT指令表!A:F,5,0),"easyATCmdDataDoingFun")</f>
        <v>easyATCmdDataDoingFun</v>
      </c>
      <c r="K3" s="9" t="str">
        <f>IFERROR(AT指令表!I3,"")</f>
        <v>//设置进入ATCmd模式</v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IFERROR(VLOOKUP(MID(C4,2,LEN(C4)-IF(C4="""+++""",2,IF(C4="""a""",2,6))),AT指令表!A:F,4,0),"easyATCmdDataLoadFun")</f>
        <v>easyATCmdDataLoadFun</v>
      </c>
      <c r="J4" s="1" t="str">
        <f>IFERROR(VLOOKUP(MID(C4,2,LEN(C4)-IF(C4="""+++""",2,IF(C4="""a""",2,6))),AT指令表!A:F,5,0),"easyATCmdDataDoingFun")</f>
        <v>easyATCmdDataDoingFun</v>
      </c>
      <c r="K4" s="9" t="str">
        <f>IFERROR(AT指令表!I4,"")</f>
        <v>//确认进入AT模式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"AT+VER\r\n"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IFERROR(VLOOKUP(MID(C5,2,LEN(C5)-IF(C5="""+++""",2,IF(C5="""a""",2,6))),AT指令表!A:F,4,0),"easyATCmdDataLoadFun")</f>
        <v>easyATCmdDataLoadFun</v>
      </c>
      <c r="J5" s="1" t="str">
        <f>IFERROR(VLOOKUP(MID(C5,2,LEN(C5)-IF(C5="""+++""",2,IF(C5="""a""",2,6))),AT指令表!A:F,5,0),"easyATCmdDataDoingFun")</f>
        <v>easyATCmdDataDoingFun</v>
      </c>
      <c r="K5" s="9" t="str">
        <f>IFERROR(AT指令表!I5,"")</f>
        <v>//查询模块固件版本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"AT+E=ON\r\n"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IFERROR(VLOOKUP(MID(C6,2,LEN(C6)-IF(C6="""+++""",2,IF(C6="""a""",2,6))),AT指令表!A:F,4,0),"easyATCmdDataLoadFun")</f>
        <v>easyATCmdDataLoadFun</v>
      </c>
      <c r="J6" s="1" t="str">
        <f>IFERROR(VLOOKUP(MID(C6,2,LEN(C6)-IF(C6="""+++""",2,IF(C6="""a""",2,6))),AT指令表!A:F,5,0),"easyATCmdDataDoingFun")</f>
        <v>easyATCmdDataDoingFun</v>
      </c>
      <c r="K6" s="9" t="str">
        <f>IFERROR(AT指令表!I6,"")</f>
        <v>//查询/设置回显使能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"AT+UART2=115200,8,1,NONE,NFC\r\n"</v>
      </c>
      <c r="D7" s="4" t="str">
        <f>IFERROR(VLOOKUP(MID(C7,2,LEN(C7)-IF(C7="""+++""",2,IF(C7="""a""",2,6))),AT指令表!A:B,2,0),"""""")</f>
        <v>"+OK"</v>
      </c>
      <c r="E7" s="1" t="str">
        <f>IFERROR(IF(VLOOKUP(MID(C7,2,LEN(C7)-IF(C7="""+++""",2,IF(C7="""a""",2,6))),AT指令表!A:F,6,0)=1,"true","false"),"error")</f>
        <v>false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false</v>
      </c>
      <c r="I7" s="1" t="str">
        <f>IFERROR(VLOOKUP(MID(C7,2,LEN(C7)-IF(C7="""+++""",2,IF(C7="""a""",2,6))),AT指令表!A:F,4,0),"easyATCmdDataLoadFun")</f>
        <v>setBandDataLoadFun</v>
      </c>
      <c r="J7" s="1" t="str">
        <f>IFERROR(VLOOKUP(MID(C7,2,LEN(C7)-IF(C7="""+++""",2,IF(C7="""a""",2,6))),AT指令表!A:F,5,0),"easyATCmdDataDoingFun")</f>
        <v>ResetTrueFlagDoingFun</v>
      </c>
      <c r="K7" s="9" t="str">
        <f>IFERROR(AT指令表!I7,"")</f>
        <v>//查询/设置N号串口接口参数</v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"AT+UARTCLBUF=ON\r\n"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IFERROR(VLOOKUP(MID(C8,2,LEN(C8)-IF(C8="""+++""",2,IF(C8="""a""",2,6))),AT指令表!A:F,4,0),"easyATCmdDataLoadFun")</f>
        <v>easyATCmdDataLoadFun</v>
      </c>
      <c r="J8" s="1" t="str">
        <f>IFERROR(VLOOKUP(MID(C8,2,LEN(C8)-IF(C8="""+++""",2,IF(C8="""a""",2,6))),AT指令表!A:F,5,0),"easyATCmdDataDoingFun")</f>
        <v>easyATCmdDataDoingFun</v>
      </c>
      <c r="K8" s="9" t="str">
        <f>IFERROR(AT指令表!I8,"")</f>
        <v>//查询/设置连接前是否清理串口缓存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"AT+DNSTYPE=AUTO\r\n"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IFERROR(VLOOKUP(MID(C9,2,LEN(C9)-IF(C9="""+++""",2,IF(C9="""a""",2,6))),AT指令表!A:F,4,0),"easyATCmdDataLoadFun")</f>
        <v>easyATCmdDataLoadFun</v>
      </c>
      <c r="J9" s="1" t="str">
        <f>IFERROR(VLOOKUP(MID(C9,2,LEN(C9)-IF(C9="""+++""",2,IF(C9="""a""",2,6))),AT指令表!A:F,5,0),"easyATCmdDataDoingFun")</f>
        <v>easyATCmdDataDoingFun</v>
      </c>
      <c r="K9" s="9" t="str">
        <f>IFERROR(AT指令表!I9,"")</f>
        <v>//查询/设置模块DNS获取方式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"AT+WANN=STATIC,192.168.1.117,255.255.255.0,192.168.1.1\r\n"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IFERROR(VLOOKUP(MID(C10,2,LEN(C10)-IF(C10="""+++""",2,IF(C10="""a""",2,6))),AT指令表!A:F,4,0),"easyATCmdDataLoadFun")</f>
        <v>setWannDataLoadFun</v>
      </c>
      <c r="J10" s="1" t="str">
        <f>IFERROR(VLOOKUP(MID(C10,2,LEN(C10)-IF(C10="""+++""",2,IF(C10="""a""",2,6))),AT指令表!A:F,5,0),"easyATCmdDataDoingFun")</f>
        <v>easyATCmdDataDoingFun</v>
      </c>
      <c r="K10" s="9" t="str">
        <f>IFERROR(AT指令表!I10,"")</f>
        <v>//查询/设置模块获取到的WAN口IP（DHCP/STATIC）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"AT+WEBSOCKPORT1=6432\r\n"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IFERROR(VLOOKUP(MID(C11,2,LEN(C11)-IF(C11="""+++""",2,IF(C11="""a""",2,6))),AT指令表!A:F,4,0),"easyATCmdDataLoadFun")</f>
        <v>easyATCmdDataLoadFun</v>
      </c>
      <c r="J11" s="1" t="str">
        <f>IFERROR(VLOOKUP(MID(C11,2,LEN(C11)-IF(C11="""+++""",2,IF(C11="""a""",2,6))),AT指令表!A:F,5,0),"easyATCmdDataDoingFun")</f>
        <v>easyATCmdDataDoingFun</v>
      </c>
      <c r="K11" s="9" t="str">
        <f>IFERROR(AT指令表!I11,"")</f>
        <v>//查询/设置WebSocket端口号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"AT+MAXSK2=1\r\n"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IFERROR(VLOOKUP(MID(C12,2,LEN(C12)-IF(C12="""+++""",2,IF(C12="""a""",2,6))),AT指令表!A:F,4,0),"easyATCmdDataLoadFun")</f>
        <v>easyATCmdDataLoadFun</v>
      </c>
      <c r="J12" s="1" t="str">
        <f>IFERROR(VLOOKUP(MID(C12,2,LEN(C12)-IF(C12="""+++""",2,IF(C12="""a""",2,6))),AT指令表!A:F,5,0),"easyATCmdDataDoingFun")</f>
        <v>easyATCmdDataDoingFun</v>
      </c>
      <c r="K12" s="9" t="str">
        <f>IFERROR(AT指令表!I12,"")</f>
        <v>//查询/设置N号串口的最大连接数量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"AT+TCPSE2=KICK\r\n"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IFERROR(VLOOKUP(MID(C13,2,LEN(C13)-IF(C13="""+++""",2,IF(C13="""a""",2,6))),AT指令表!A:F,4,0),"easyATCmdDataLoadFun")</f>
        <v>easyATCmdDataLoadFun</v>
      </c>
      <c r="J13" s="1" t="str">
        <f>IFERROR(VLOOKUP(MID(C13,2,LEN(C13)-IF(C13="""+++""",2,IF(C13="""a""",2,6))),AT指令表!A:F,5,0),"easyATCmdDataDoingFun")</f>
        <v>easyATCmdDataDoingFun</v>
      </c>
      <c r="K13" s="9" t="str">
        <f>IFERROR(AT指令表!I13,"")</f>
        <v>//查询/设置N号串口的TCPS超过最大连接数的工作模式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"AT+SOCKA2=TCPC,59.110.170.225,1883\r\n"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IFERROR(VLOOKUP(MID(C14,2,LEN(C14)-IF(C14="""+++""",2,IF(C14="""a""",2,6))),AT指令表!A:F,4,0),"easyATCmdDataLoadFun")</f>
        <v>setRemoteIPDataLoadFun</v>
      </c>
      <c r="J14" s="1" t="str">
        <f>IFERROR(VLOOKUP(MID(C14,2,LEN(C14)-IF(C14="""+++""",2,IF(C14="""a""",2,6))),AT指令表!A:F,5,0),"easyATCmdDataDoingFun")</f>
        <v>easyATCmdDataDoingFun</v>
      </c>
      <c r="K14" s="9" t="str">
        <f>IFERROR(AT指令表!I14,"")</f>
        <v>//查询/设置N号串口的socket状态（M参数为socket号）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"AT+SOCKLKA2\r\n"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IFERROR(VLOOKUP(MID(C15,2,LEN(C15)-IF(C15="""+++""",2,IF(C15="""a""",2,6))),AT指令表!A:F,4,0),"easyATCmdDataLoadFun")</f>
        <v>easyATCmdDataLoadFun</v>
      </c>
      <c r="J15" s="1" t="str">
        <f>IFERROR(VLOOKUP(MID(C15,2,LEN(C15)-IF(C15="""+++""",2,IF(C15="""a""",2,6))),AT指令表!A:F,5,0),"easyATCmdDataDoingFun")</f>
        <v>easyATCmdDataDoingFun</v>
      </c>
      <c r="K15" s="9" t="str">
        <f>IFERROR(AT指令表!I15,"")</f>
        <v>//查询N号串口的socketM的连接状态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"AT+MQTTEN=ON\r\n"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IFERROR(VLOOKUP(MID(C16,2,LEN(C16)-IF(C16="""+++""",2,IF(C16="""a""",2,6))),AT指令表!A:F,4,0),"easyATCmdDataLoadFun")</f>
        <v>easyATCmdDataLoadFun</v>
      </c>
      <c r="J16" s="1" t="str">
        <f>IFERROR(VLOOKUP(MID(C16,2,LEN(C16)-IF(C16="""+++""",2,IF(C16="""a""",2,6))),AT指令表!A:F,5,0),"easyATCmdDataDoingFun")</f>
        <v>easyATCmdDataDoingFun</v>
      </c>
      <c r="K16" s="9" t="str">
        <f>IFERROR(AT指令表!I16,"")</f>
        <v>//查询/设置MQTT网关功能状态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"AT+MQTTLPORT=0\r\n"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IFERROR(VLOOKUP(MID(C17,2,LEN(C17)-IF(C17="""+++""",2,IF(C17="""a""",2,6))),AT指令表!A:F,4,0),"easyATCmdDataLoadFun")</f>
        <v>easyATCmdDataLoadFun</v>
      </c>
      <c r="J17" s="1" t="str">
        <f>IFERROR(VLOOKUP(MID(C17,2,LEN(C17)-IF(C17="""+++""",2,IF(C17="""a""",2,6))),AT指令表!A:F,5,0),"easyATCmdDataDoingFun")</f>
        <v>easyATCmdDataDoingFun</v>
      </c>
      <c r="K17" s="9" t="str">
        <f>IFERROR(AT指令表!I17,"")</f>
        <v>//查询/设置MQTTsocket连接本地端口号</v>
      </c>
    </row>
    <row r="18" spans="1:11" x14ac:dyDescent="0.2">
      <c r="A18" s="4">
        <f t="shared" si="0"/>
        <v>16</v>
      </c>
      <c r="B18" s="1">
        <f t="shared" si="1"/>
        <v>17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"AT+MQTTAUTH=ON\r\n"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IFERROR(VLOOKUP(MID(C18,2,LEN(C18)-IF(C18="""+++""",2,IF(C18="""a""",2,6))),AT指令表!A:F,4,0),"easyATCmdDataLoadFun")</f>
        <v>easyATCmdDataLoadFun</v>
      </c>
      <c r="J18" s="1" t="str">
        <f>IFERROR(VLOOKUP(MID(C18,2,LEN(C18)-IF(C18="""+++""",2,IF(C18="""a""",2,6))),AT指令表!A:F,5,0),"easyATCmdDataDoingFun")</f>
        <v>easyATCmdDataDoingFun</v>
      </c>
      <c r="K18" s="9" t="str">
        <f>IFERROR(AT指令表!I18,"")</f>
        <v>//查询/设置MQTT连接验证开启状态</v>
      </c>
    </row>
    <row r="19" spans="1:11" x14ac:dyDescent="0.2">
      <c r="A19" s="4">
        <f t="shared" si="0"/>
        <v>17</v>
      </c>
      <c r="B19" s="1">
        <f t="shared" si="1"/>
        <v>18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"AT+MQTTCID=HY_QL\r\n"</v>
      </c>
      <c r="D19" s="4" t="str">
        <f>IFERROR(VLOOKUP(MID(C19,2,LEN(C19)-IF(C19="""+++""",2,IF(C19="""a""",2,6))),AT指令表!A:B,2,0),"""""")</f>
        <v>"+OK"</v>
      </c>
      <c r="E19" s="1" t="str">
        <f>IFERROR(IF(VLOOKUP(MID(C19,2,LEN(C19)-IF(C19="""+++""",2,IF(C19="""a""",2,6))),AT指令表!A:F,6,0)=1,"true","false"),"error")</f>
        <v>true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false</v>
      </c>
      <c r="I19" s="1" t="str">
        <f>IFERROR(VLOOKUP(MID(C19,2,LEN(C19)-IF(C19="""+++""",2,IF(C19="""a""",2,6))),AT指令表!A:F,4,0),"easyATCmdDataLoadFun")</f>
        <v>easyATCmdDataLoadFun</v>
      </c>
      <c r="J19" s="1" t="str">
        <f>IFERROR(VLOOKUP(MID(C19,2,LEN(C19)-IF(C19="""+++""",2,IF(C19="""a""",2,6))),AT指令表!A:F,5,0),"easyATCmdDataDoingFun")</f>
        <v>easyATCmdDataDoingFun</v>
      </c>
      <c r="K19" s="9" t="str">
        <f>IFERROR(AT指令表!I19,"")</f>
        <v>//查询/设置MQTT客户端ID</v>
      </c>
    </row>
    <row r="20" spans="1:11" x14ac:dyDescent="0.2">
      <c r="A20" s="4">
        <f t="shared" si="0"/>
        <v>18</v>
      </c>
      <c r="B20" s="1">
        <f t="shared" si="1"/>
        <v>19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"AT+MQTTUSER=ql\r\n"</v>
      </c>
      <c r="D20" s="4" t="str">
        <f>IFERROR(VLOOKUP(MID(C20,2,LEN(C20)-IF(C20="""+++""",2,IF(C20="""a""",2,6))),AT指令表!A:B,2,0),"""""")</f>
        <v>"+OK"</v>
      </c>
      <c r="E20" s="1" t="str">
        <f>IFERROR(IF(VLOOKUP(MID(C20,2,LEN(C20)-IF(C20="""+++""",2,IF(C20="""a""",2,6))),AT指令表!A:F,6,0)=1,"true","false"),"error")</f>
        <v>true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false</v>
      </c>
      <c r="I20" s="1" t="str">
        <f>IFERROR(VLOOKUP(MID(C20,2,LEN(C20)-IF(C20="""+++""",2,IF(C20="""a""",2,6))),AT指令表!A:F,4,0),"easyATCmdDataLoadFun")</f>
        <v>setUserAndPassWordDataLoadFun</v>
      </c>
      <c r="J20" s="1" t="str">
        <f>IFERROR(VLOOKUP(MID(C20,2,LEN(C20)-IF(C20="""+++""",2,IF(C20="""a""",2,6))),AT指令表!A:F,5,0),"easyATCmdDataDoingFun")</f>
        <v>easyATCmdDataDoingFun</v>
      </c>
      <c r="K20" s="9" t="str">
        <f>IFERROR(AT指令表!I20,"")</f>
        <v>//查询/设置MQTT用户名</v>
      </c>
    </row>
    <row r="21" spans="1:11" x14ac:dyDescent="0.2">
      <c r="A21" s="4">
        <f t="shared" si="0"/>
        <v>19</v>
      </c>
      <c r="B21" s="1">
        <f t="shared" si="1"/>
        <v>20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"AT+MQTTPSW=ql\r\n"</v>
      </c>
      <c r="D21" s="4" t="str">
        <f>IFERROR(VLOOKUP(MID(C21,2,LEN(C21)-IF(C21="""+++""",2,IF(C21="""a""",2,6))),AT指令表!A:B,2,0),"""""")</f>
        <v>"+OK"</v>
      </c>
      <c r="E21" s="1" t="str">
        <f>IFERROR(IF(VLOOKUP(MID(C21,2,LEN(C21)-IF(C21="""+++""",2,IF(C21="""a""",2,6))),AT指令表!A:F,6,0)=1,"true","false"),"error")</f>
        <v>true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false</v>
      </c>
      <c r="I21" s="1" t="str">
        <f>IFERROR(VLOOKUP(MID(C21,2,LEN(C21)-IF(C21="""+++""",2,IF(C21="""a""",2,6))),AT指令表!A:F,4,0),"easyATCmdDataLoadFun")</f>
        <v>setUserAndPassWordDataLoadFun</v>
      </c>
      <c r="J21" s="1" t="str">
        <f>IFERROR(VLOOKUP(MID(C21,2,LEN(C21)-IF(C21="""+++""",2,IF(C21="""a""",2,6))),AT指令表!A:F,5,0),"easyATCmdDataDoingFun")</f>
        <v>easyATCmdDataDoingFun</v>
      </c>
      <c r="K21" s="9" t="str">
        <f>IFERROR(AT指令表!I21,"")</f>
        <v>//查询/设置MQTT用户密码</v>
      </c>
    </row>
    <row r="22" spans="1:11" x14ac:dyDescent="0.2">
      <c r="A22" s="4">
        <f t="shared" si="0"/>
        <v>20</v>
      </c>
      <c r="B22" s="1">
        <f t="shared" si="1"/>
        <v>21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"AT+MQTTPUBCUSEN=ON\r\n"</v>
      </c>
      <c r="D22" s="4" t="str">
        <f>IFERROR(VLOOKUP(MID(C22,2,LEN(C22)-IF(C22="""+++""",2,IF(C22="""a""",2,6))),AT指令表!A:B,2,0),"""""")</f>
        <v>"+OK"</v>
      </c>
      <c r="E22" s="1" t="str">
        <f>IFERROR(IF(VLOOKUP(MID(C22,2,LEN(C22)-IF(C22="""+++""",2,IF(C22="""a""",2,6))),AT指令表!A:F,6,0)=1,"true","false"),"error")</f>
        <v>true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false</v>
      </c>
      <c r="I22" s="1" t="str">
        <f>IFERROR(VLOOKUP(MID(C22,2,LEN(C22)-IF(C22="""+++""",2,IF(C22="""a""",2,6))),AT指令表!A:F,4,0),"easyATCmdDataLoadFun")</f>
        <v>easyATCmdDataLoadFun</v>
      </c>
      <c r="J22" s="1" t="str">
        <f>IFERROR(VLOOKUP(MID(C22,2,LEN(C22)-IF(C22="""+++""",2,IF(C22="""a""",2,6))),AT指令表!A:F,5,0),"easyATCmdDataDoingFun")</f>
        <v>easyATCmdDataDoingFun</v>
      </c>
      <c r="K22" s="9" t="str">
        <f>IFERROR(AT指令表!I22,"")</f>
        <v>//查询/设置MQTT主题发布自定义模式</v>
      </c>
    </row>
    <row r="23" spans="1:11" x14ac:dyDescent="0.2">
      <c r="A23" s="4">
        <f t="shared" si="0"/>
        <v>21</v>
      </c>
      <c r="B23" s="1">
        <f t="shared" si="1"/>
        <v>22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"AT+MQTTPUB=1,ON,hy/gw/get/02345678903,0,MY_PUB,0,OFF,2\r\n"</v>
      </c>
      <c r="D23" s="4" t="str">
        <f>IFERROR(VLOOKUP(MID(C23,2,LEN(C23)-IF(C23="""+++""",2,IF(C23="""a""",2,6))),AT指令表!A:B,2,0),"""""")</f>
        <v>"+OK"</v>
      </c>
      <c r="E23" s="1" t="str">
        <f>IFERROR(IF(VLOOKUP(MID(C23,2,LEN(C23)-IF(C23="""+++""",2,IF(C23="""a""",2,6))),AT指令表!A:F,6,0)=1,"true","false"),"error")</f>
        <v>true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false</v>
      </c>
      <c r="I23" s="1" t="str">
        <f>IFERROR(VLOOKUP(MID(C23,2,LEN(C23)-IF(C23="""+++""",2,IF(C23="""a""",2,6))),AT指令表!A:F,4,0),"easyATCmdDataLoadFun")</f>
        <v>setMQTTMassagePUBFun</v>
      </c>
      <c r="J23" s="1" t="str">
        <f>IFERROR(VLOOKUP(MID(C23,2,LEN(C23)-IF(C23="""+++""",2,IF(C23="""a""",2,6))),AT指令表!A:F,5,0),"easyATCmdDataDoingFun")</f>
        <v>easyATCmdDataDoingFun</v>
      </c>
      <c r="K23" s="9" t="str">
        <f>IFERROR(AT指令表!I23,"")</f>
        <v>//查询/设置MQTT的预置发布主题信息</v>
      </c>
    </row>
    <row r="24" spans="1:11" x14ac:dyDescent="0.2">
      <c r="A24" s="4">
        <f t="shared" si="0"/>
        <v>22</v>
      </c>
      <c r="B24" s="1">
        <f t="shared" si="1"/>
        <v>23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"AT+MQTTSUB=1,ON,/hy/gw/#,0,0,&amp;#44,2\r\n"</v>
      </c>
      <c r="D24" s="4" t="str">
        <f>IFERROR(VLOOKUP(MID(C24,2,LEN(C24)-IF(C24="""+++""",2,IF(C24="""a""",2,6))),AT指令表!A:B,2,0),"""""")</f>
        <v>"+OK"</v>
      </c>
      <c r="E24" s="1" t="str">
        <f>IFERROR(IF(VLOOKUP(MID(C24,2,LEN(C24)-IF(C24="""+++""",2,IF(C24="""a""",2,6))),AT指令表!A:F,6,0)=1,"true","false"),"error")</f>
        <v>true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false</v>
      </c>
      <c r="I24" s="1" t="str">
        <f>IFERROR(VLOOKUP(MID(C24,2,LEN(C24)-IF(C24="""+++""",2,IF(C24="""a""",2,6))),AT指令表!A:F,4,0),"easyATCmdDataLoadFun")</f>
        <v>setMQTTMassageSUBFun</v>
      </c>
      <c r="J24" s="1" t="str">
        <f>IFERROR(VLOOKUP(MID(C24,2,LEN(C24)-IF(C24="""+++""",2,IF(C24="""a""",2,6))),AT指令表!A:F,5,0),"easyATCmdDataDoingFun")</f>
        <v>easyATCmdDataDoingFun</v>
      </c>
      <c r="K24" s="9" t="str">
        <f>IFERROR(AT指令表!I24,"")</f>
        <v>//查询/设置MQTT的预置订阅主题信息</v>
      </c>
    </row>
    <row r="25" spans="1:11" x14ac:dyDescent="0.2">
      <c r="A25" s="4">
        <f t="shared" si="0"/>
        <v>23</v>
      </c>
      <c r="B25" s="1">
        <f t="shared" si="1"/>
        <v>24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"AT+MQTTSER=59.110.170.225,1883\r\n"</v>
      </c>
      <c r="D25" s="4" t="str">
        <f>IFERROR(VLOOKUP(MID(C25,2,LEN(C25)-IF(C25="""+++""",2,IF(C25="""a""",2,6))),AT指令表!A:B,2,0),"""""")</f>
        <v>"+OK"</v>
      </c>
      <c r="E25" s="1" t="str">
        <f>IFERROR(IF(VLOOKUP(MID(C25,2,LEN(C25)-IF(C25="""+++""",2,IF(C25="""a""",2,6))),AT指令表!A:F,6,0)=1,"true","false"),"error")</f>
        <v>true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false</v>
      </c>
      <c r="I25" s="1" t="str">
        <f>IFERROR(VLOOKUP(MID(C25,2,LEN(C25)-IF(C25="""+++""",2,IF(C25="""a""",2,6))),AT指令表!A:F,4,0),"easyATCmdDataLoadFun")</f>
        <v>setRemoteIPDataLoadFun</v>
      </c>
      <c r="J25" s="1" t="str">
        <f>IFERROR(VLOOKUP(MID(C25,2,LEN(C25)-IF(C25="""+++""",2,IF(C25="""a""",2,6))),AT指令表!A:F,5,0),"easyATCmdDataDoingFun")</f>
        <v>easyATCmdDataDoingFun</v>
      </c>
      <c r="K25" s="9" t="str">
        <f>IFERROR(AT指令表!I25,"")</f>
        <v>//查询/设置MQTT网关功能的服务器IP地址，端口号</v>
      </c>
    </row>
    <row r="26" spans="1:11" x14ac:dyDescent="0.2">
      <c r="A26" s="4">
        <f t="shared" si="0"/>
        <v>24</v>
      </c>
      <c r="B26" s="1">
        <f t="shared" si="1"/>
        <v>25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"AT+MID=NJHY\r\n"</v>
      </c>
      <c r="D26" s="4" t="str">
        <f>IFERROR(VLOOKUP(MID(C26,2,LEN(C26)-IF(C26="""+++""",2,IF(C26="""a""",2,6))),AT指令表!A:B,2,0),"""""")</f>
        <v>"+OK"</v>
      </c>
      <c r="E26" s="1" t="str">
        <f>IFERROR(IF(VLOOKUP(MID(C26,2,LEN(C26)-IF(C26="""+++""",2,IF(C26="""a""",2,6))),AT指令表!A:F,6,0)=1,"true","false"),"error")</f>
        <v>true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false</v>
      </c>
      <c r="I26" s="1" t="str">
        <f>IFERROR(VLOOKUP(MID(C26,2,LEN(C26)-IF(C26="""+++""",2,IF(C26="""a""",2,6))),AT指令表!A:F,4,0),"easyATCmdDataLoadFun")</f>
        <v>easyATCmdDataLoadFun</v>
      </c>
      <c r="J26" s="1" t="str">
        <f>IFERROR(VLOOKUP(MID(C26,2,LEN(C26)-IF(C26="""+++""",2,IF(C26="""a""",2,6))),AT指令表!A:F,5,0),"easyATCmdDataDoingFun")</f>
        <v>easyATCmdDataDoingFun</v>
      </c>
      <c r="K26" s="9" t="str">
        <f>IFERROR(AT指令表!I26,"")</f>
        <v>//查询/设置模块名称</v>
      </c>
    </row>
    <row r="27" spans="1:11" x14ac:dyDescent="0.2">
      <c r="A27" s="4">
        <f t="shared" si="0"/>
        <v>25</v>
      </c>
      <c r="B27" s="1">
        <f t="shared" si="1"/>
        <v>26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"AT+WEBPOINT=OFF\r\n"</v>
      </c>
      <c r="D27" s="4" t="str">
        <f>IFERROR(VLOOKUP(MID(C27,2,LEN(C27)-IF(C27="""+++""",2,IF(C27="""a""",2,6))),AT指令表!A:B,2,0),"""""")</f>
        <v>"+OK"</v>
      </c>
      <c r="E27" s="1" t="str">
        <f>IFERROR(IF(VLOOKUP(MID(C27,2,LEN(C27)-IF(C27="""+++""",2,IF(C27="""a""",2,6))),AT指令表!A:F,6,0)=1,"true","false"),"error")</f>
        <v>true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false</v>
      </c>
      <c r="I27" s="1" t="str">
        <f>IFERROR(VLOOKUP(MID(C27,2,LEN(C27)-IF(C27="""+++""",2,IF(C27="""a""",2,6))),AT指令表!A:F,4,0),"easyATCmdDataLoadFun")</f>
        <v>easyATCmdDataLoadFun</v>
      </c>
      <c r="J27" s="1" t="str">
        <f>IFERROR(VLOOKUP(MID(C27,2,LEN(C27)-IF(C27="""+++""",2,IF(C27="""a""",2,6))),AT指令表!A:F,5,0),"easyATCmdDataDoingFun")</f>
        <v>easyATCmdDataDoingFun</v>
      </c>
      <c r="K27" s="9" t="str">
        <f>IFERROR(AT指令表!I27,"")</f>
        <v>//查询/设置WebSocket的方向</v>
      </c>
    </row>
    <row r="28" spans="1:11" x14ac:dyDescent="0.2">
      <c r="A28" s="4">
        <f t="shared" si="0"/>
        <v>26</v>
      </c>
      <c r="B28" s="1">
        <f t="shared" si="1"/>
        <v>27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"AT+CFGTF\r\n"</v>
      </c>
      <c r="D28" s="4" t="str">
        <f>IFERROR(VLOOKUP(MID(C28,2,LEN(C28)-IF(C28="""+++""",2,IF(C28="""a""",2,6))),AT指令表!A:B,2,0),"""""")</f>
        <v>"+OK"</v>
      </c>
      <c r="E28" s="1" t="str">
        <f>IFERROR(IF(VLOOKUP(MID(C28,2,LEN(C28)-IF(C28="""+++""",2,IF(C28="""a""",2,6))),AT指令表!A:F,6,0)=1,"true","false"),"error")</f>
        <v>true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false</v>
      </c>
      <c r="I28" s="1" t="str">
        <f>IFERROR(VLOOKUP(MID(C28,2,LEN(C28)-IF(C28="""+++""",2,IF(C28="""a""",2,6))),AT指令表!A:F,4,0),"easyATCmdDataLoadFun")</f>
        <v>easyATCmdDataLoadFun</v>
      </c>
      <c r="J28" s="1" t="str">
        <f>IFERROR(VLOOKUP(MID(C28,2,LEN(C28)-IF(C28="""+++""",2,IF(C28="""a""",2,6))),AT指令表!A:F,5,0),"easyATCmdDataDoingFun")</f>
        <v>easyATCmdDataDoingFun</v>
      </c>
      <c r="K28" s="9" t="str">
        <f>IFERROR(AT指令表!I28,"")</f>
        <v>//设置将当前参数保存为用户默认参数</v>
      </c>
    </row>
    <row r="29" spans="1:11" x14ac:dyDescent="0.2">
      <c r="A29" s="4">
        <f t="shared" si="0"/>
        <v>27</v>
      </c>
      <c r="B29" s="1">
        <f t="shared" si="1"/>
        <v>-1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"AT+Z\r\n"</v>
      </c>
      <c r="D29" s="4" t="str">
        <f>IFERROR(VLOOKUP(MID(C29,2,LEN(C29)-IF(C29="""+++""",2,IF(C29="""a""",2,6))),AT指令表!A:B,2,0),"""""")</f>
        <v>"+OK"</v>
      </c>
      <c r="E29" s="1" t="str">
        <f>IFERROR(IF(VLOOKUP(MID(C29,2,LEN(C29)-IF(C29="""+++""",2,IF(C29="""a""",2,6))),AT指令表!A:F,6,0)=1,"true","false"),"error")</f>
        <v>true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false</v>
      </c>
      <c r="I29" s="1" t="str">
        <f>IFERROR(VLOOKUP(MID(C29,2,LEN(C29)-IF(C29="""+++""",2,IF(C29="""a""",2,6))),AT指令表!A:F,4,0),"easyATCmdDataLoadFun")</f>
        <v>easyATCmdDataLoadFun</v>
      </c>
      <c r="J29" s="1" t="str">
        <f>IFERROR(VLOOKUP(MID(C29,2,LEN(C29)-IF(C29="""+++""",2,IF(C29="""a""",2,6))),AT指令表!A:F,5,0),"easyATCmdDataDoingFun")</f>
        <v>easyATCmdDataDoingFun</v>
      </c>
      <c r="K29" s="9" t="str">
        <f>IFERROR(AT指令表!I29,"")</f>
        <v>//设备重启</v>
      </c>
    </row>
    <row r="30" spans="1:11" x14ac:dyDescent="0.2">
      <c r="A30" s="4">
        <f t="shared" si="0"/>
        <v>28</v>
      </c>
      <c r="B30" s="1">
        <f t="shared" si="1"/>
        <v>-1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""</v>
      </c>
      <c r="D30" s="4" t="str">
        <f>IFERROR(VLOOKUP(MID(C30,2,LEN(C30)-IF(C30="""+++""",2,IF(C30="""a""",2,6))),AT指令表!A:B,2,0),"""""")</f>
        <v>""</v>
      </c>
      <c r="E30" s="1" t="str">
        <f>IFERROR(IF(VLOOKUP(MID(C30,2,LEN(C30)-IF(C30="""+++""",2,IF(C30="""a""",2,6))),AT指令表!A:F,6,0)=1,"true","false"),"error")</f>
        <v>error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error</v>
      </c>
      <c r="I30" s="1" t="str">
        <f>IFERROR(VLOOKUP(MID(C30,2,LEN(C30)-IF(C30="""+++""",2,IF(C30="""a""",2,6))),AT指令表!A:F,4,0),"easyATCmdDataLoadFun")</f>
        <v>easyATCmdDataLoadFun</v>
      </c>
      <c r="J30" s="1" t="str">
        <f>IFERROR(VLOOKUP(MID(C30,2,LEN(C30)-IF(C30="""+++""",2,IF(C30="""a""",2,6))),AT指令表!A:F,5,0),"easyATCmdDataDoingFun")</f>
        <v>easyATCmdDataDoingFun</v>
      </c>
      <c r="K30" s="9" t="str">
        <f>IFERROR(AT指令表!I30,"")</f>
        <v/>
      </c>
    </row>
    <row r="31" spans="1:11" x14ac:dyDescent="0.2">
      <c r="A31" s="4">
        <f t="shared" si="0"/>
        <v>29</v>
      </c>
      <c r="B31" s="1">
        <f t="shared" si="1"/>
        <v>-1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""</v>
      </c>
      <c r="D31" s="4" t="str">
        <f>IFERROR(VLOOKUP(MID(C31,2,LEN(C31)-IF(C31="""+++""",2,IF(C31="""a""",2,6))),AT指令表!A:B,2,0),"""""")</f>
        <v>""</v>
      </c>
      <c r="E31" s="1" t="str">
        <f>IFERROR(IF(VLOOKUP(MID(C31,2,LEN(C31)-IF(C31="""+++""",2,IF(C31="""a""",2,6))),AT指令表!A:F,6,0)=1,"true","false"),"error")</f>
        <v>error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error</v>
      </c>
      <c r="I31" s="1" t="str">
        <f>IFERROR(VLOOKUP(MID(C31,2,LEN(C31)-IF(C31="""+++""",2,IF(C31="""a""",2,6))),AT指令表!A:F,4,0),"easyATCmdDataLoadFun")</f>
        <v>easyATCmdDataLoadFun</v>
      </c>
      <c r="J31" s="1" t="str">
        <f>IFERROR(VLOOKUP(MID(C31,2,LEN(C31)-IF(C31="""+++""",2,IF(C31="""a""",2,6))),AT指令表!A:F,5,0),"easyATCmdDataDoingFun")</f>
        <v>easyATCmdDataDoingFun</v>
      </c>
      <c r="K31" s="9" t="str">
        <f>IFERROR(AT指令表!I31,"")</f>
        <v/>
      </c>
    </row>
    <row r="32" spans="1:11" x14ac:dyDescent="0.2">
      <c r="A32" s="4">
        <f t="shared" si="0"/>
        <v>30</v>
      </c>
      <c r="B32" s="1">
        <f t="shared" si="1"/>
        <v>-1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""</v>
      </c>
      <c r="D32" s="4" t="str">
        <f>IFERROR(VLOOKUP(MID(C32,2,LEN(C32)-IF(C32="""+++""",2,IF(C32="""a""",2,6))),AT指令表!A:B,2,0),"""""")</f>
        <v>""</v>
      </c>
      <c r="E32" s="1" t="str">
        <f>IFERROR(IF(VLOOKUP(MID(C32,2,LEN(C32)-IF(C32="""+++""",2,IF(C32="""a""",2,6))),AT指令表!A:F,6,0)=1,"true","false"),"error")</f>
        <v>error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error</v>
      </c>
      <c r="I32" s="1" t="str">
        <f>IFERROR(VLOOKUP(MID(C32,2,LEN(C32)-IF(C32="""+++""",2,IF(C32="""a""",2,6))),AT指令表!A:F,4,0),"easyATCmdDataLoadFun")</f>
        <v>easyATCmdDataLoadFun</v>
      </c>
      <c r="J32" s="1" t="str">
        <f>IFERROR(VLOOKUP(MID(C32,2,LEN(C32)-IF(C32="""+++""",2,IF(C32="""a""",2,6))),AT指令表!A:F,5,0),"easyATCmdDataDoingFun")</f>
        <v>easyATCmdDataDoingFun</v>
      </c>
      <c r="K32" s="9" t="str">
        <f>IFERROR(AT指令表!I32,"")</f>
        <v/>
      </c>
    </row>
    <row r="33" spans="1:11" x14ac:dyDescent="0.2">
      <c r="A33" s="4">
        <f t="shared" si="0"/>
        <v>31</v>
      </c>
      <c r="B33" s="1">
        <f t="shared" si="1"/>
        <v>-1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""</v>
      </c>
      <c r="D33" s="4" t="str">
        <f>IFERROR(VLOOKUP(MID(C33,2,LEN(C33)-IF(C33="""+++""",2,IF(C33="""a""",2,6))),AT指令表!A:B,2,0),"""""")</f>
        <v>""</v>
      </c>
      <c r="E33" s="1" t="str">
        <f>IFERROR(IF(VLOOKUP(MID(C33,2,LEN(C33)-IF(C33="""+++""",2,IF(C33="""a""",2,6))),AT指令表!A:F,6,0)=1,"true","false"),"error")</f>
        <v>error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error</v>
      </c>
      <c r="I33" s="1" t="str">
        <f>IFERROR(VLOOKUP(MID(C33,2,LEN(C33)-IF(C33="""+++""",2,IF(C33="""a""",2,6))),AT指令表!A:F,4,0),"easyATCmdDataLoadFun")</f>
        <v>easyATCmdDataLoadFun</v>
      </c>
      <c r="J33" s="1" t="str">
        <f>IFERROR(VLOOKUP(MID(C33,2,LEN(C33)-IF(C33="""+++""",2,IF(C33="""a""",2,6))),AT指令表!A:F,5,0),"easyATCmdDataDoingFun")</f>
        <v>easyATCmdDataDoingFun</v>
      </c>
      <c r="K33" s="9" t="str">
        <f>IFERROR(AT指令表!I33,"")</f>
        <v/>
      </c>
    </row>
    <row r="34" spans="1:11" x14ac:dyDescent="0.2">
      <c r="A34" s="4">
        <f t="shared" si="0"/>
        <v>32</v>
      </c>
      <c r="B34" s="1">
        <f t="shared" si="1"/>
        <v>-1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""</v>
      </c>
      <c r="D34" s="4" t="str">
        <f>IFERROR(VLOOKUP(MID(C34,2,LEN(C34)-IF(C34="""+++""",2,IF(C34="""a""",2,6))),AT指令表!A:B,2,0),"""""")</f>
        <v>""</v>
      </c>
      <c r="E34" s="1" t="str">
        <f>IFERROR(IF(VLOOKUP(MID(C34,2,LEN(C34)-IF(C34="""+++""",2,IF(C34="""a""",2,6))),AT指令表!A:F,6,0)=1,"true","false"),"error")</f>
        <v>error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error</v>
      </c>
      <c r="I34" s="1" t="str">
        <f>IFERROR(VLOOKUP(MID(C34,2,LEN(C34)-IF(C34="""+++""",2,IF(C34="""a""",2,6))),AT指令表!A:F,4,0),"easyATCmdDataLoadFun")</f>
        <v>easyATCmdDataLoadFun</v>
      </c>
      <c r="J34" s="1" t="str">
        <f>IFERROR(VLOOKUP(MID(C34,2,LEN(C34)-IF(C34="""+++""",2,IF(C34="""a""",2,6))),AT指令表!A:F,5,0),"easyATCmdDataDoingFun")</f>
        <v>easyATCmdDataDoingFun</v>
      </c>
      <c r="K34" s="9" t="str">
        <f>IFERROR(AT指令表!I34,"")</f>
        <v/>
      </c>
    </row>
    <row r="35" spans="1:11" x14ac:dyDescent="0.2">
      <c r="A35" s="4">
        <f t="shared" si="0"/>
        <v>33</v>
      </c>
      <c r="B35" s="1">
        <f t="shared" si="1"/>
        <v>-1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""</v>
      </c>
      <c r="D35" s="4" t="str">
        <f>IFERROR(VLOOKUP(MID(C35,2,LEN(C35)-IF(C35="""+++""",2,IF(C35="""a""",2,6))),AT指令表!A:B,2,0),"""""")</f>
        <v>""</v>
      </c>
      <c r="E35" s="1" t="str">
        <f>IFERROR(IF(VLOOKUP(MID(C35,2,LEN(C35)-IF(C35="""+++""",2,IF(C35="""a""",2,6))),AT指令表!A:F,6,0)=1,"true","false"),"error")</f>
        <v>error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error</v>
      </c>
      <c r="I35" s="1" t="str">
        <f>IFERROR(VLOOKUP(MID(C35,2,LEN(C35)-IF(C35="""+++""",2,IF(C35="""a""",2,6))),AT指令表!A:F,4,0),"easyATCmdDataLoadFun")</f>
        <v>easyATCmdDataLoadFun</v>
      </c>
      <c r="J35" s="1" t="str">
        <f>IFERROR(VLOOKUP(MID(C35,2,LEN(C35)-IF(C35="""+++""",2,IF(C35="""a""",2,6))),AT指令表!A:F,5,0),"easyATCmdDataDoingFun")</f>
        <v>easyATCmdDataDoingFun</v>
      </c>
      <c r="K35" s="9" t="str">
        <f>IFERROR(AT指令表!I35,"")</f>
        <v/>
      </c>
    </row>
    <row r="36" spans="1:11" x14ac:dyDescent="0.2">
      <c r="A36" s="4">
        <f t="shared" si="0"/>
        <v>34</v>
      </c>
      <c r="B36" s="1">
        <f t="shared" si="1"/>
        <v>-1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""</v>
      </c>
      <c r="D36" s="4" t="str">
        <f>IFERROR(VLOOKUP(MID(C36,2,LEN(C36)-IF(C36="""+++""",2,IF(C36="""a""",2,6))),AT指令表!A:B,2,0),"""""")</f>
        <v>""</v>
      </c>
      <c r="E36" s="1" t="str">
        <f>IFERROR(IF(VLOOKUP(MID(C36,2,LEN(C36)-IF(C36="""+++""",2,IF(C36="""a""",2,6))),AT指令表!A:F,6,0)=1,"true","false"),"error")</f>
        <v>error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error</v>
      </c>
      <c r="I36" s="1" t="str">
        <f>IFERROR(VLOOKUP(MID(C36,2,LEN(C36)-IF(C36="""+++""",2,IF(C36="""a""",2,6))),AT指令表!A:F,4,0),"easyATCmdDataLoadFun")</f>
        <v>easyATCmdDataLoadFun</v>
      </c>
      <c r="J36" s="1" t="str">
        <f>IFERROR(VLOOKUP(MID(C36,2,LEN(C36)-IF(C36="""+++""",2,IF(C36="""a""",2,6))),AT指令表!A:F,5,0),"easyATCmdDataDoingFun")</f>
        <v>easyATCmdDataDoingFun</v>
      </c>
      <c r="K36" s="9" t="str">
        <f>IFERROR(AT指令表!I36,"")</f>
        <v/>
      </c>
    </row>
    <row r="37" spans="1:11" x14ac:dyDescent="0.2">
      <c r="A37" s="4">
        <f t="shared" si="0"/>
        <v>35</v>
      </c>
      <c r="B37" s="1">
        <f t="shared" si="1"/>
        <v>-1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""</v>
      </c>
      <c r="D37" s="4" t="str">
        <f>IFERROR(VLOOKUP(MID(C37,2,LEN(C37)-IF(C37="""+++""",2,IF(C37="""a""",2,6))),AT指令表!A:B,2,0),"""""")</f>
        <v>""</v>
      </c>
      <c r="E37" s="1" t="str">
        <f>IFERROR(IF(VLOOKUP(MID(C37,2,LEN(C37)-IF(C37="""+++""",2,IF(C37="""a""",2,6))),AT指令表!A:F,6,0)=1,"true","false"),"error")</f>
        <v>error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error</v>
      </c>
      <c r="I37" s="1" t="str">
        <f>IFERROR(VLOOKUP(MID(C37,2,LEN(C37)-IF(C37="""+++""",2,IF(C37="""a""",2,6))),AT指令表!A:F,4,0),"easyATCmdDataLoadFun")</f>
        <v>easyATCmdDataLoadFun</v>
      </c>
      <c r="J37" s="1" t="str">
        <f>IFERROR(VLOOKUP(MID(C37,2,LEN(C37)-IF(C37="""+++""",2,IF(C37="""a""",2,6))),AT指令表!A:F,5,0),"easyATCmdDataDoingFun")</f>
        <v>easyATCmdDataDoingFun</v>
      </c>
      <c r="K37" s="9" t="str">
        <f>IFERROR(AT指令表!I37,"")</f>
        <v/>
      </c>
    </row>
    <row r="38" spans="1:11" x14ac:dyDescent="0.2">
      <c r="A38" s="4">
        <f t="shared" si="0"/>
        <v>36</v>
      </c>
      <c r="B38" s="1">
        <f t="shared" si="1"/>
        <v>-1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""</v>
      </c>
      <c r="D38" s="4" t="str">
        <f>IFERROR(VLOOKUP(MID(C38,2,LEN(C38)-IF(C38="""+++""",2,IF(C38="""a""",2,6))),AT指令表!A:B,2,0),"""""")</f>
        <v>""</v>
      </c>
      <c r="E38" s="1" t="str">
        <f>IFERROR(IF(VLOOKUP(MID(C38,2,LEN(C38)-IF(C38="""+++""",2,IF(C38="""a""",2,6))),AT指令表!A:F,6,0)=1,"true","false"),"error")</f>
        <v>error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error</v>
      </c>
      <c r="I38" s="1" t="str">
        <f>IFERROR(VLOOKUP(MID(C38,2,LEN(C38)-IF(C38="""+++""",2,IF(C38="""a""",2,6))),AT指令表!A:F,4,0),"easyATCmdDataLoadFun")</f>
        <v>easyATCmdDataLoadFun</v>
      </c>
      <c r="J38" s="1" t="str">
        <f>IFERROR(VLOOKUP(MID(C38,2,LEN(C38)-IF(C38="""+++""",2,IF(C38="""a""",2,6))),AT指令表!A:F,5,0),"easyATCmdDataDoingFun")</f>
        <v>easyATCmdDataDoingFun</v>
      </c>
      <c r="K38" s="9" t="str">
        <f>IFERROR(AT指令表!I38,"")</f>
        <v/>
      </c>
    </row>
    <row r="39" spans="1:11" x14ac:dyDescent="0.2">
      <c r="A39" s="4">
        <f t="shared" si="0"/>
        <v>37</v>
      </c>
      <c r="B39" s="1">
        <f t="shared" si="1"/>
        <v>-1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""</v>
      </c>
      <c r="D39" s="4" t="str">
        <f>IFERROR(VLOOKUP(MID(C39,2,LEN(C39)-IF(C39="""+++""",2,IF(C39="""a""",2,6))),AT指令表!A:B,2,0),"""""")</f>
        <v>""</v>
      </c>
      <c r="E39" s="1" t="str">
        <f>IFERROR(IF(VLOOKUP(MID(C39,2,LEN(C39)-IF(C39="""+++""",2,IF(C39="""a""",2,6))),AT指令表!A:F,6,0)=1,"true","false"),"error")</f>
        <v>error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error</v>
      </c>
      <c r="I39" s="1" t="str">
        <f>IFERROR(VLOOKUP(MID(C39,2,LEN(C39)-IF(C39="""+++""",2,IF(C39="""a""",2,6))),AT指令表!A:F,4,0),"easyATCmdDataLoadFun")</f>
        <v>easyATCmdDataLoadFun</v>
      </c>
      <c r="J39" s="1" t="str">
        <f>IFERROR(VLOOKUP(MID(C39,2,LEN(C39)-IF(C39="""+++""",2,IF(C39="""a""",2,6))),AT指令表!A:F,5,0),"easyATCmdDataDoingFun")</f>
        <v>easyATCmdDataDoingFun</v>
      </c>
      <c r="K39" s="9" t="str">
        <f>IFERROR(AT指令表!I39,"")</f>
        <v/>
      </c>
    </row>
    <row r="40" spans="1:11" x14ac:dyDescent="0.2">
      <c r="A40" s="4">
        <f t="shared" si="0"/>
        <v>38</v>
      </c>
      <c r="B40" s="1">
        <f t="shared" si="1"/>
        <v>-1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""</v>
      </c>
      <c r="D40" s="4" t="str">
        <f>IFERROR(VLOOKUP(MID(C40,2,LEN(C40)-IF(C40="""+++""",2,IF(C40="""a""",2,6))),AT指令表!A:B,2,0),"""""")</f>
        <v>""</v>
      </c>
      <c r="E40" s="1" t="str">
        <f>IFERROR(IF(VLOOKUP(MID(C40,2,LEN(C40)-IF(C40="""+++""",2,IF(C40="""a""",2,6))),AT指令表!A:F,6,0)=1,"true","false"),"error")</f>
        <v>error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error</v>
      </c>
      <c r="I40" s="1" t="str">
        <f>IFERROR(VLOOKUP(MID(C40,2,LEN(C40)-IF(C40="""+++""",2,IF(C40="""a""",2,6))),AT指令表!A:F,4,0),"easyATCmdDataLoadFun")</f>
        <v>easyATCmdDataLoadFun</v>
      </c>
      <c r="J40" s="1" t="str">
        <f>IFERROR(VLOOKUP(MID(C40,2,LEN(C40)-IF(C40="""+++""",2,IF(C40="""a""",2,6))),AT指令表!A:F,5,0),"easyATCmdDataDoingFun")</f>
        <v>easyATCmdDataDoingFun</v>
      </c>
      <c r="K40" s="9" t="str">
        <f>IFERROR(AT指令表!I40,"")</f>
        <v/>
      </c>
    </row>
    <row r="41" spans="1:11" x14ac:dyDescent="0.2">
      <c r="A41" s="4">
        <f t="shared" si="0"/>
        <v>39</v>
      </c>
      <c r="B41" s="1">
        <f t="shared" si="1"/>
        <v>-1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""</v>
      </c>
      <c r="D41" s="4" t="str">
        <f>IFERROR(VLOOKUP(MID(C41,2,LEN(C41)-IF(C41="""+++""",2,IF(C41="""a""",2,6))),AT指令表!A:B,2,0),"""""")</f>
        <v>""</v>
      </c>
      <c r="E41" s="1" t="str">
        <f>IFERROR(IF(VLOOKUP(MID(C41,2,LEN(C41)-IF(C41="""+++""",2,IF(C41="""a""",2,6))),AT指令表!A:F,6,0)=1,"true","false"),"error")</f>
        <v>error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error</v>
      </c>
      <c r="I41" s="1" t="str">
        <f>IFERROR(VLOOKUP(MID(C41,2,LEN(C41)-IF(C41="""+++""",2,IF(C41="""a""",2,6))),AT指令表!A:F,4,0),"easyATCmdDataLoadFun")</f>
        <v>easyATCmdDataLoadFun</v>
      </c>
      <c r="J41" s="1" t="str">
        <f>IFERROR(VLOOKUP(MID(C41,2,LEN(C41)-IF(C41="""+++""",2,IF(C41="""a""",2,6))),AT指令表!A:F,5,0),"easyATCmdDataDoingFun")</f>
        <v>easyATCmdDataDoingFun</v>
      </c>
      <c r="K41" s="9" t="str">
        <f>IFERROR(AT指令表!I41,"")</f>
        <v/>
      </c>
    </row>
    <row r="42" spans="1:11" x14ac:dyDescent="0.2">
      <c r="A42" s="4">
        <f t="shared" si="0"/>
        <v>40</v>
      </c>
      <c r="B42" s="1">
        <f t="shared" si="1"/>
        <v>-1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""</v>
      </c>
      <c r="D42" s="4" t="str">
        <f>IFERROR(VLOOKUP(MID(C42,2,LEN(C42)-IF(C42="""+++""",2,IF(C42="""a""",2,6))),AT指令表!A:B,2,0),"""""")</f>
        <v>""</v>
      </c>
      <c r="E42" s="1" t="str">
        <f>IFERROR(IF(VLOOKUP(MID(C42,2,LEN(C42)-IF(C42="""+++""",2,IF(C42="""a""",2,6))),AT指令表!A:F,6,0)=1,"true","false"),"error")</f>
        <v>error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error</v>
      </c>
      <c r="I42" s="1" t="str">
        <f>IFERROR(VLOOKUP(MID(C42,2,LEN(C42)-IF(C42="""+++""",2,IF(C42="""a""",2,6))),AT指令表!A:F,4,0),"easyATCmdDataLoadFun")</f>
        <v>easyATCmdDataLoadFun</v>
      </c>
      <c r="J42" s="1" t="str">
        <f>IFERROR(VLOOKUP(MID(C42,2,LEN(C42)-IF(C42="""+++""",2,IF(C42="""a""",2,6))),AT指令表!A:F,5,0),"easyATCmdDataDoingFun")</f>
        <v>easyATCmdDataDoingFun</v>
      </c>
      <c r="K42" s="9" t="str">
        <f>IFERROR(AT指令表!I42,"")</f>
        <v/>
      </c>
    </row>
    <row r="43" spans="1:11" x14ac:dyDescent="0.2">
      <c r="A43" s="4">
        <f t="shared" si="0"/>
        <v>41</v>
      </c>
      <c r="B43" s="1">
        <f t="shared" si="1"/>
        <v>-1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""</v>
      </c>
      <c r="D43" s="4" t="str">
        <f>IFERROR(VLOOKUP(MID(C43,2,LEN(C43)-IF(C43="""+++""",2,IF(C43="""a""",2,6))),AT指令表!A:B,2,0),"""""")</f>
        <v>""</v>
      </c>
      <c r="E43" s="1" t="str">
        <f>IFERROR(IF(VLOOKUP(MID(C43,2,LEN(C43)-IF(C43="""+++""",2,IF(C43="""a""",2,6))),AT指令表!A:F,6,0)=1,"true","false"),"error")</f>
        <v>error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error</v>
      </c>
      <c r="I43" s="1" t="str">
        <f>IFERROR(VLOOKUP(MID(C43,2,LEN(C43)-IF(C43="""+++""",2,IF(C43="""a""",2,6))),AT指令表!A:F,4,0),"easyATCmdDataLoadFun")</f>
        <v>easyATCmdDataLoadFun</v>
      </c>
      <c r="J43" s="1" t="str">
        <f>IFERROR(VLOOKUP(MID(C43,2,LEN(C43)-IF(C43="""+++""",2,IF(C43="""a""",2,6))),AT指令表!A:F,5,0),"easyATCmdDataDoingFun")</f>
        <v>easyATCmdDataDoingFun</v>
      </c>
      <c r="K43" s="9" t="str">
        <f>IFERROR(AT指令表!I43,"")</f>
        <v/>
      </c>
    </row>
    <row r="44" spans="1:11" x14ac:dyDescent="0.2">
      <c r="A44" s="4">
        <f t="shared" si="0"/>
        <v>42</v>
      </c>
      <c r="B44" s="1">
        <f t="shared" si="1"/>
        <v>-1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""</v>
      </c>
      <c r="D44" s="4" t="str">
        <f>IFERROR(VLOOKUP(MID(C44,2,LEN(C44)-IF(C44="""+++""",2,IF(C44="""a""",2,6))),AT指令表!A:B,2,0),"""""")</f>
        <v>""</v>
      </c>
      <c r="E44" s="1" t="str">
        <f>IFERROR(IF(VLOOKUP(MID(C44,2,LEN(C44)-IF(C44="""+++""",2,IF(C44="""a""",2,6))),AT指令表!A:F,6,0)=1,"true","false"),"error")</f>
        <v>error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error</v>
      </c>
      <c r="I44" s="1" t="str">
        <f>IFERROR(VLOOKUP(MID(C44,2,LEN(C44)-IF(C44="""+++""",2,IF(C44="""a""",2,6))),AT指令表!A:F,4,0),"easyATCmdDataLoadFun")</f>
        <v>easyATCmdDataLoadFun</v>
      </c>
      <c r="J44" s="1" t="str">
        <f>IFERROR(VLOOKUP(MID(C44,2,LEN(C44)-IF(C44="""+++""",2,IF(C44="""a""",2,6))),AT指令表!A:F,5,0),"easyATCmdDataDoingFun")</f>
        <v>easyATCmdDataDoingFun</v>
      </c>
      <c r="K44" s="9" t="str">
        <f>IFERROR(AT指令表!I44,"")</f>
        <v/>
      </c>
    </row>
    <row r="45" spans="1:11" x14ac:dyDescent="0.2">
      <c r="A45" s="4">
        <f t="shared" si="0"/>
        <v>43</v>
      </c>
      <c r="B45" s="1">
        <f t="shared" si="1"/>
        <v>-1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""</v>
      </c>
      <c r="D45" s="4" t="str">
        <f>IFERROR(VLOOKUP(MID(C45,2,LEN(C45)-IF(C45="""+++""",2,IF(C45="""a""",2,6))),AT指令表!A:B,2,0),"""""")</f>
        <v>""</v>
      </c>
      <c r="E45" s="1" t="str">
        <f>IFERROR(IF(VLOOKUP(MID(C45,2,LEN(C45)-IF(C45="""+++""",2,IF(C45="""a""",2,6))),AT指令表!A:F,6,0)=1,"true","false"),"error")</f>
        <v>error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error</v>
      </c>
      <c r="I45" s="1" t="str">
        <f>IFERROR(VLOOKUP(MID(C45,2,LEN(C45)-IF(C45="""+++""",2,IF(C45="""a""",2,6))),AT指令表!A:F,4,0),"easyATCmdDataLoadFun")</f>
        <v>easyATCmdDataLoadFun</v>
      </c>
      <c r="J45" s="1" t="str">
        <f>IFERROR(VLOOKUP(MID(C45,2,LEN(C45)-IF(C45="""+++""",2,IF(C45="""a""",2,6))),AT指令表!A:F,5,0),"easyATCmdDataDoingFun")</f>
        <v>easyATCmdDataDoingFun</v>
      </c>
      <c r="K45" s="9" t="str">
        <f>IFERROR(AT指令表!I45,"")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tabSelected="1" zoomScale="130" zoomScaleNormal="130" workbookViewId="0">
      <selection activeCell="A15" sqref="A15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16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IF(AT指令代码格式!E2="error","false",AT指令代码格式!E2)&amp;","&amp;AT指令代码格式!F2&amp;","&amp;AT指令代码格式!G2&amp;","&amp;IF(AT指令代码格式!H2="error","false",AT指令代码格式!H2)&amp;","&amp;AT指令代码格式!I2&amp;","&amp;AT指令代码格式!J2&amp;", NULL, NULL},"</f>
        <v>{0,1,"AT+ENTM\r\n","+OK",true,3,3,false,easyATCmdDataLoadFun,easyATCmdDataDoingFun, NULL, NULL},</v>
      </c>
      <c r="B2" s="11" t="str">
        <f>AT指令代码格式!K2</f>
        <v>//退出AT命令模式，进入透传模式</v>
      </c>
    </row>
    <row r="3" spans="1:2" x14ac:dyDescent="0.2">
      <c r="A3" s="6" t="str">
        <f>"{"&amp;AT指令代码格式!A3&amp;","&amp;AT指令代码格式!B3&amp;","&amp;AT指令代码格式!C3&amp;","&amp;AT指令代码格式!D3&amp;","&amp;IF(AT指令代码格式!E3="error","false",AT指令代码格式!E3)&amp;","&amp;AT指令代码格式!F3&amp;","&amp;AT指令代码格式!G3&amp;","&amp;IF(AT指令代码格式!H3="error","false",AT指令代码格式!H3)&amp;","&amp;AT指令代码格式!I3&amp;","&amp;AT指令代码格式!J3&amp;", NULL, NULL},"</f>
        <v>{1,2,"+++","a",true,3,3,false,easyATCmdDataLoadFun,easyATCmdDataDoingFun, NULL, NULL},</v>
      </c>
      <c r="B3" s="11" t="str">
        <f>AT指令代码格式!K3</f>
        <v>//设置进入ATCmd模式</v>
      </c>
    </row>
    <row r="4" spans="1:2" x14ac:dyDescent="0.2">
      <c r="A4" s="6" t="str">
        <f>"{"&amp;AT指令代码格式!A4&amp;","&amp;AT指令代码格式!B4&amp;","&amp;AT指令代码格式!C4&amp;","&amp;AT指令代码格式!D4&amp;","&amp;IF(AT指令代码格式!E4="error","false",AT指令代码格式!E4)&amp;","&amp;AT指令代码格式!F4&amp;","&amp;AT指令代码格式!G4&amp;","&amp;IF(AT指令代码格式!H4="error","false",AT指令代码格式!H4)&amp;","&amp;AT指令代码格式!I4&amp;","&amp;AT指令代码格式!J4&amp;", NULL, NULL},"</f>
        <v>{2,3,"a","+ok",true,3,3,false,easyATCmdDataLoadFun,easyATCmdDataDoingFun, NULL, NULL},</v>
      </c>
      <c r="B4" s="11" t="str">
        <f>AT指令代码格式!K4</f>
        <v>//确认进入AT模式</v>
      </c>
    </row>
    <row r="5" spans="1:2" x14ac:dyDescent="0.2">
      <c r="A5" s="6" t="str">
        <f>"{"&amp;AT指令代码格式!A5&amp;","&amp;AT指令代码格式!B5&amp;","&amp;AT指令代码格式!C5&amp;","&amp;AT指令代码格式!D5&amp;","&amp;IF(AT指令代码格式!E5="error","false",AT指令代码格式!E5)&amp;","&amp;AT指令代码格式!F5&amp;","&amp;AT指令代码格式!G5&amp;","&amp;IF(AT指令代码格式!H5="error","false",AT指令代码格式!H5)&amp;","&amp;AT指令代码格式!I5&amp;","&amp;AT指令代码格式!J5&amp;", NULL, NULL},"</f>
        <v>{3,4,"AT+VER\r\n","+OK",true,3,3,false,easyATCmdDataLoadFun,easyATCmdDataDoingFun, NULL, NULL},</v>
      </c>
      <c r="B5" s="11" t="str">
        <f>AT指令代码格式!K5</f>
        <v>//查询模块固件版本</v>
      </c>
    </row>
    <row r="6" spans="1:2" x14ac:dyDescent="0.2">
      <c r="A6" s="6" t="str">
        <f>"{"&amp;AT指令代码格式!A6&amp;","&amp;AT指令代码格式!B6&amp;","&amp;AT指令代码格式!C6&amp;","&amp;AT指令代码格式!D6&amp;","&amp;IF(AT指令代码格式!E6="error","false",AT指令代码格式!E6)&amp;","&amp;AT指令代码格式!F6&amp;","&amp;AT指令代码格式!G6&amp;","&amp;IF(AT指令代码格式!H6="error","false",AT指令代码格式!H6)&amp;","&amp;AT指令代码格式!I6&amp;","&amp;AT指令代码格式!J6&amp;", NULL, NULL},"</f>
        <v>{4,5,"AT+E=ON\r\n","+OK",true,3,3,false,easyATCmdDataLoadFun,easyATCmdDataDoingFun, NULL, NULL},</v>
      </c>
      <c r="B6" s="11" t="str">
        <f>AT指令代码格式!K6</f>
        <v>//查询/设置回显使能</v>
      </c>
    </row>
    <row r="7" spans="1:2" x14ac:dyDescent="0.2">
      <c r="A7" s="6" t="str">
        <f>"{"&amp;AT指令代码格式!A7&amp;","&amp;AT指令代码格式!B7&amp;","&amp;AT指令代码格式!C7&amp;","&amp;AT指令代码格式!D7&amp;","&amp;IF(AT指令代码格式!E7="error","false",AT指令代码格式!E7)&amp;","&amp;AT指令代码格式!F7&amp;","&amp;AT指令代码格式!G7&amp;","&amp;IF(AT指令代码格式!H7="error","false",AT指令代码格式!H7)&amp;","&amp;AT指令代码格式!I7&amp;","&amp;AT指令代码格式!J7&amp;", NULL, NULL},"</f>
        <v>{5,6,"AT+UART2=115200,8,1,NONE,NFC\r\n","+OK",false,3,3,false,setBandDataLoadFun,ResetTrueFlagDoingFun, NULL, NULL},</v>
      </c>
      <c r="B7" s="11" t="str">
        <f>AT指令代码格式!K7</f>
        <v>//查询/设置N号串口接口参数</v>
      </c>
    </row>
    <row r="8" spans="1:2" x14ac:dyDescent="0.2">
      <c r="A8" s="6" t="str">
        <f>"{"&amp;AT指令代码格式!A8&amp;","&amp;AT指令代码格式!B8&amp;","&amp;AT指令代码格式!C8&amp;","&amp;AT指令代码格式!D8&amp;","&amp;IF(AT指令代码格式!E8="error","false",AT指令代码格式!E8)&amp;","&amp;AT指令代码格式!F8&amp;","&amp;AT指令代码格式!G8&amp;","&amp;IF(AT指令代码格式!H8="error","false",AT指令代码格式!H8)&amp;","&amp;AT指令代码格式!I8&amp;","&amp;AT指令代码格式!J8&amp;", NULL, NULL},"</f>
        <v>{6,7,"AT+UARTCLBUF=ON\r\n","+OK",true,3,3,false,easyATCmdDataLoadFun,easyATCmdDataDoingFun, NULL, NULL},</v>
      </c>
      <c r="B8" s="11" t="str">
        <f>AT指令代码格式!K8</f>
        <v>//查询/设置连接前是否清理串口缓存</v>
      </c>
    </row>
    <row r="9" spans="1:2" x14ac:dyDescent="0.2">
      <c r="A9" s="6" t="str">
        <f>"{"&amp;AT指令代码格式!A9&amp;","&amp;AT指令代码格式!B9&amp;","&amp;AT指令代码格式!C9&amp;","&amp;AT指令代码格式!D9&amp;","&amp;IF(AT指令代码格式!E9="error","false",AT指令代码格式!E9)&amp;","&amp;AT指令代码格式!F9&amp;","&amp;AT指令代码格式!G9&amp;","&amp;IF(AT指令代码格式!H9="error","false",AT指令代码格式!H9)&amp;","&amp;AT指令代码格式!I9&amp;","&amp;AT指令代码格式!J9&amp;", NULL, NULL},"</f>
        <v>{7,8,"AT+DNSTYPE=AUTO\r\n","+OK",true,3,3,false,easyATCmdDataLoadFun,easyATCmdDataDoingFun, NULL, NULL},</v>
      </c>
      <c r="B9" s="11" t="str">
        <f>AT指令代码格式!K9</f>
        <v>//查询/设置模块DNS获取方式</v>
      </c>
    </row>
    <row r="10" spans="1:2" x14ac:dyDescent="0.2">
      <c r="A10" s="6" t="str">
        <f>"{"&amp;AT指令代码格式!A10&amp;","&amp;AT指令代码格式!B10&amp;","&amp;AT指令代码格式!C10&amp;","&amp;AT指令代码格式!D10&amp;","&amp;IF(AT指令代码格式!E10="error","false",AT指令代码格式!E10)&amp;","&amp;AT指令代码格式!F10&amp;","&amp;AT指令代码格式!G10&amp;","&amp;IF(AT指令代码格式!H10="error","false",AT指令代码格式!H10)&amp;","&amp;AT指令代码格式!I10&amp;","&amp;AT指令代码格式!J10&amp;", NULL, NULL},"</f>
        <v>{8,9,"AT+WANN=STATIC,192.168.1.117,255.255.255.0,192.168.1.1\r\n","+OK",true,3,3,false,setWannDataLoadFun,easyATCmdDataDoingFun, NULL, NULL},</v>
      </c>
      <c r="B10" s="11" t="str">
        <f>AT指令代码格式!K10</f>
        <v>//查询/设置模块获取到的WAN口IP（DHCP/STATIC）</v>
      </c>
    </row>
    <row r="11" spans="1:2" x14ac:dyDescent="0.2">
      <c r="A11" s="6" t="str">
        <f>"{"&amp;AT指令代码格式!A11&amp;","&amp;AT指令代码格式!B11&amp;","&amp;AT指令代码格式!C11&amp;","&amp;AT指令代码格式!D11&amp;","&amp;IF(AT指令代码格式!E11="error","false",AT指令代码格式!E11)&amp;","&amp;AT指令代码格式!F11&amp;","&amp;AT指令代码格式!G11&amp;","&amp;IF(AT指令代码格式!H11="error","false",AT指令代码格式!H11)&amp;","&amp;AT指令代码格式!I11&amp;","&amp;AT指令代码格式!J11&amp;", NULL, NULL},"</f>
        <v>{9,10,"AT+WEBSOCKPORT1=6432\r\n","+OK",true,3,3,false,easyATCmdDataLoadFun,easyATCmdDataDoingFun, NULL, NULL},</v>
      </c>
      <c r="B11" s="11" t="str">
        <f>AT指令代码格式!K11</f>
        <v>//查询/设置WebSocket端口号</v>
      </c>
    </row>
    <row r="12" spans="1:2" x14ac:dyDescent="0.2">
      <c r="A12" s="6" t="str">
        <f>"{"&amp;AT指令代码格式!A12&amp;","&amp;AT指令代码格式!B12&amp;","&amp;AT指令代码格式!C12&amp;","&amp;AT指令代码格式!D12&amp;","&amp;IF(AT指令代码格式!E12="error","false",AT指令代码格式!E12)&amp;","&amp;AT指令代码格式!F12&amp;","&amp;AT指令代码格式!G12&amp;","&amp;IF(AT指令代码格式!H12="error","false",AT指令代码格式!H12)&amp;","&amp;AT指令代码格式!I12&amp;","&amp;AT指令代码格式!J12&amp;", NULL, NULL},"</f>
        <v>{10,11,"AT+MAXSK2=1\r\n","+OK",true,3,3,false,easyATCmdDataLoadFun,easyATCmdDataDoingFun, NULL, NULL},</v>
      </c>
      <c r="B12" s="11" t="str">
        <f>AT指令代码格式!K12</f>
        <v>//查询/设置N号串口的最大连接数量</v>
      </c>
    </row>
    <row r="13" spans="1:2" x14ac:dyDescent="0.2">
      <c r="A13" s="6" t="str">
        <f>"{"&amp;AT指令代码格式!A13&amp;","&amp;AT指令代码格式!B13&amp;","&amp;AT指令代码格式!C13&amp;","&amp;AT指令代码格式!D13&amp;","&amp;IF(AT指令代码格式!E13="error","false",AT指令代码格式!E13)&amp;","&amp;AT指令代码格式!F13&amp;","&amp;AT指令代码格式!G13&amp;","&amp;IF(AT指令代码格式!H13="error","false",AT指令代码格式!H13)&amp;","&amp;AT指令代码格式!I13&amp;","&amp;AT指令代码格式!J13&amp;", NULL, NULL},"</f>
        <v>{11,12,"AT+TCPSE2=KICK\r\n","+OK",true,3,3,false,easyATCmdDataLoadFun,easyATCmdDataDoingFun, NULL, NULL},</v>
      </c>
      <c r="B13" s="11" t="str">
        <f>AT指令代码格式!K13</f>
        <v>//查询/设置N号串口的TCPS超过最大连接数的工作模式</v>
      </c>
    </row>
    <row r="14" spans="1:2" x14ac:dyDescent="0.2">
      <c r="A14" s="6" t="str">
        <f>"{"&amp;AT指令代码格式!A14&amp;","&amp;AT指令代码格式!B14&amp;","&amp;AT指令代码格式!C14&amp;","&amp;AT指令代码格式!D14&amp;","&amp;IF(AT指令代码格式!E14="error","false",AT指令代码格式!E14)&amp;","&amp;AT指令代码格式!F14&amp;","&amp;AT指令代码格式!G14&amp;","&amp;IF(AT指令代码格式!H14="error","false",AT指令代码格式!H14)&amp;","&amp;AT指令代码格式!I14&amp;","&amp;AT指令代码格式!J14&amp;", NULL, NULL},"</f>
        <v>{12,13,"AT+SOCKA2=TCPC,59.110.170.225,1883\r\n","+OK",true,3,3,false,setRemoteIPDataLoadFun,easyATCmdDataDoingFun, NULL, NULL},</v>
      </c>
      <c r="B14" s="11" t="str">
        <f>AT指令代码格式!K14</f>
        <v>//查询/设置N号串口的socket状态（M参数为socket号）</v>
      </c>
    </row>
    <row r="15" spans="1:2" x14ac:dyDescent="0.2">
      <c r="A15" s="6" t="str">
        <f>"{"&amp;AT指令代码格式!A15&amp;","&amp;AT指令代码格式!B15&amp;","&amp;AT指令代码格式!C15&amp;","&amp;AT指令代码格式!D15&amp;","&amp;IF(AT指令代码格式!E15="error","false",AT指令代码格式!E15)&amp;","&amp;AT指令代码格式!F15&amp;","&amp;AT指令代码格式!G15&amp;","&amp;IF(AT指令代码格式!H15="error","false",AT指令代码格式!H15)&amp;","&amp;AT指令代码格式!I15&amp;","&amp;AT指令代码格式!J15&amp;", NULL, NULL},"</f>
        <v>{13,14,"AT+SOCKLKA2\r\n","+OK",true,3,3,false,easyATCmdDataLoadFun,easyATCmdDataDoingFun, NULL, NULL},</v>
      </c>
      <c r="B15" s="11" t="str">
        <f>AT指令代码格式!K15</f>
        <v>//查询N号串口的socketM的连接状态</v>
      </c>
    </row>
    <row r="16" spans="1:2" x14ac:dyDescent="0.2">
      <c r="A16" s="6" t="str">
        <f>"{"&amp;AT指令代码格式!A16&amp;","&amp;AT指令代码格式!B16&amp;","&amp;AT指令代码格式!C16&amp;","&amp;AT指令代码格式!D16&amp;","&amp;IF(AT指令代码格式!E16="error","false",AT指令代码格式!E16)&amp;","&amp;AT指令代码格式!F16&amp;","&amp;AT指令代码格式!G16&amp;","&amp;IF(AT指令代码格式!H16="error","false",AT指令代码格式!H16)&amp;","&amp;AT指令代码格式!I16&amp;","&amp;AT指令代码格式!J16&amp;", NULL, NULL},"</f>
        <v>{14,15,"AT+MQTTEN=ON\r\n","+OK",true,3,3,false,easyATCmdDataLoadFun,easyATCmdDataDoingFun, NULL, NULL},</v>
      </c>
      <c r="B16" s="11" t="str">
        <f>AT指令代码格式!K16</f>
        <v>//查询/设置MQTT网关功能状态</v>
      </c>
    </row>
    <row r="17" spans="1:2" x14ac:dyDescent="0.2">
      <c r="A17" s="6" t="str">
        <f>"{"&amp;AT指令代码格式!A17&amp;","&amp;AT指令代码格式!B17&amp;","&amp;AT指令代码格式!C17&amp;","&amp;AT指令代码格式!D17&amp;","&amp;IF(AT指令代码格式!E17="error","false",AT指令代码格式!E17)&amp;","&amp;AT指令代码格式!F17&amp;","&amp;AT指令代码格式!G17&amp;","&amp;IF(AT指令代码格式!H17="error","false",AT指令代码格式!H17)&amp;","&amp;AT指令代码格式!I17&amp;","&amp;AT指令代码格式!J17&amp;", NULL, NULL},"</f>
        <v>{15,16,"AT+MQTTLPORT=0\r\n","+OK",true,3,3,false,easyATCmdDataLoadFun,easyATCmdDataDoingFun, NULL, NULL},</v>
      </c>
      <c r="B17" s="11" t="str">
        <f>AT指令代码格式!K17</f>
        <v>//查询/设置MQTTsocket连接本地端口号</v>
      </c>
    </row>
    <row r="18" spans="1:2" x14ac:dyDescent="0.2">
      <c r="A18" s="6" t="str">
        <f>"{"&amp;AT指令代码格式!A18&amp;","&amp;AT指令代码格式!B18&amp;","&amp;AT指令代码格式!C18&amp;","&amp;AT指令代码格式!D18&amp;","&amp;IF(AT指令代码格式!E18="error","false",AT指令代码格式!E18)&amp;","&amp;AT指令代码格式!F18&amp;","&amp;AT指令代码格式!G18&amp;","&amp;IF(AT指令代码格式!H18="error","false",AT指令代码格式!H18)&amp;","&amp;AT指令代码格式!I18&amp;","&amp;AT指令代码格式!J18&amp;", NULL, NULL},"</f>
        <v>{16,17,"AT+MQTTAUTH=ON\r\n","+OK",true,3,3,false,easyATCmdDataLoadFun,easyATCmdDataDoingFun, NULL, NULL},</v>
      </c>
      <c r="B18" s="11" t="str">
        <f>AT指令代码格式!K18</f>
        <v>//查询/设置MQTT连接验证开启状态</v>
      </c>
    </row>
    <row r="19" spans="1:2" x14ac:dyDescent="0.2">
      <c r="A19" s="6" t="str">
        <f>"{"&amp;AT指令代码格式!A19&amp;","&amp;AT指令代码格式!B19&amp;","&amp;AT指令代码格式!C19&amp;","&amp;AT指令代码格式!D19&amp;","&amp;IF(AT指令代码格式!E19="error","false",AT指令代码格式!E19)&amp;","&amp;AT指令代码格式!F19&amp;","&amp;AT指令代码格式!G19&amp;","&amp;IF(AT指令代码格式!H19="error","false",AT指令代码格式!H19)&amp;","&amp;AT指令代码格式!I19&amp;","&amp;AT指令代码格式!J19&amp;", NULL, NULL},"</f>
        <v>{17,18,"AT+MQTTCID=HY_QL\r\n","+OK",true,3,3,false,easyATCmdDataLoadFun,easyATCmdDataDoingFun, NULL, NULL},</v>
      </c>
      <c r="B19" s="11" t="str">
        <f>AT指令代码格式!K19</f>
        <v>//查询/设置MQTT客户端ID</v>
      </c>
    </row>
    <row r="20" spans="1:2" x14ac:dyDescent="0.2">
      <c r="A20" s="6" t="str">
        <f>"{"&amp;AT指令代码格式!A20&amp;","&amp;AT指令代码格式!B20&amp;","&amp;AT指令代码格式!C20&amp;","&amp;AT指令代码格式!D20&amp;","&amp;IF(AT指令代码格式!E20="error","false",AT指令代码格式!E20)&amp;","&amp;AT指令代码格式!F20&amp;","&amp;AT指令代码格式!G20&amp;","&amp;IF(AT指令代码格式!H20="error","false",AT指令代码格式!H20)&amp;","&amp;AT指令代码格式!I20&amp;","&amp;AT指令代码格式!J20&amp;", NULL, NULL},"</f>
        <v>{18,19,"AT+MQTTUSER=ql\r\n","+OK",true,3,3,false,setUserAndPassWordDataLoadFun,easyATCmdDataDoingFun, NULL, NULL},</v>
      </c>
      <c r="B20" s="11" t="str">
        <f>AT指令代码格式!K20</f>
        <v>//查询/设置MQTT用户名</v>
      </c>
    </row>
    <row r="21" spans="1:2" x14ac:dyDescent="0.2">
      <c r="A21" s="6" t="str">
        <f>"{"&amp;AT指令代码格式!A21&amp;","&amp;AT指令代码格式!B21&amp;","&amp;AT指令代码格式!C21&amp;","&amp;AT指令代码格式!D21&amp;","&amp;IF(AT指令代码格式!E21="error","false",AT指令代码格式!E21)&amp;","&amp;AT指令代码格式!F21&amp;","&amp;AT指令代码格式!G21&amp;","&amp;IF(AT指令代码格式!H21="error","false",AT指令代码格式!H21)&amp;","&amp;AT指令代码格式!I21&amp;","&amp;AT指令代码格式!J21&amp;", NULL, NULL},"</f>
        <v>{19,20,"AT+MQTTPSW=ql\r\n","+OK",true,3,3,false,setUserAndPassWordDataLoadFun,easyATCmdDataDoingFun, NULL, NULL},</v>
      </c>
      <c r="B21" s="11" t="str">
        <f>AT指令代码格式!K21</f>
        <v>//查询/设置MQTT用户密码</v>
      </c>
    </row>
    <row r="22" spans="1:2" x14ac:dyDescent="0.2">
      <c r="A22" s="6" t="str">
        <f>"{"&amp;AT指令代码格式!A22&amp;","&amp;AT指令代码格式!B22&amp;","&amp;AT指令代码格式!C22&amp;","&amp;AT指令代码格式!D22&amp;","&amp;IF(AT指令代码格式!E22="error","false",AT指令代码格式!E22)&amp;","&amp;AT指令代码格式!F22&amp;","&amp;AT指令代码格式!G22&amp;","&amp;IF(AT指令代码格式!H22="error","false",AT指令代码格式!H22)&amp;","&amp;AT指令代码格式!I22&amp;","&amp;AT指令代码格式!J22&amp;", NULL, NULL},"</f>
        <v>{20,21,"AT+MQTTPUBCUSEN=ON\r\n","+OK",true,3,3,false,easyATCmdDataLoadFun,easyATCmdDataDoingFun, NULL, NULL},</v>
      </c>
      <c r="B22" s="11" t="str">
        <f>AT指令代码格式!K22</f>
        <v>//查询/设置MQTT主题发布自定义模式</v>
      </c>
    </row>
    <row r="23" spans="1:2" x14ac:dyDescent="0.2">
      <c r="A23" s="6" t="str">
        <f>"{"&amp;AT指令代码格式!A23&amp;","&amp;AT指令代码格式!B23&amp;","&amp;AT指令代码格式!C23&amp;","&amp;AT指令代码格式!D23&amp;","&amp;IF(AT指令代码格式!E23="error","false",AT指令代码格式!E23)&amp;","&amp;AT指令代码格式!F23&amp;","&amp;AT指令代码格式!G23&amp;","&amp;IF(AT指令代码格式!H23="error","false",AT指令代码格式!H23)&amp;","&amp;AT指令代码格式!I23&amp;","&amp;AT指令代码格式!J23&amp;", NULL, NULL},"</f>
        <v>{21,22,"AT+MQTTPUB=1,ON,hy/gw/get/02345678903,0,MY_PUB,0,OFF,2\r\n","+OK",true,3,3,false,setMQTTMassagePUBFun,easyATCmdDataDoingFun, NULL, NULL},</v>
      </c>
      <c r="B23" s="11" t="str">
        <f>AT指令代码格式!K23</f>
        <v>//查询/设置MQTT的预置发布主题信息</v>
      </c>
    </row>
    <row r="24" spans="1:2" x14ac:dyDescent="0.2">
      <c r="A24" s="6" t="str">
        <f>"{"&amp;AT指令代码格式!A24&amp;","&amp;AT指令代码格式!B24&amp;","&amp;AT指令代码格式!C24&amp;","&amp;AT指令代码格式!D24&amp;","&amp;IF(AT指令代码格式!E24="error","false",AT指令代码格式!E24)&amp;","&amp;AT指令代码格式!F24&amp;","&amp;AT指令代码格式!G24&amp;","&amp;IF(AT指令代码格式!H24="error","false",AT指令代码格式!H24)&amp;","&amp;AT指令代码格式!I24&amp;","&amp;AT指令代码格式!J24&amp;", NULL, NULL},"</f>
        <v>{22,23,"AT+MQTTSUB=1,ON,/hy/gw/#,0,0,&amp;#44,2\r\n","+OK",true,3,3,false,setMQTTMassageSUBFun,easyATCmdDataDoingFun, NULL, NULL},</v>
      </c>
      <c r="B24" s="11" t="str">
        <f>AT指令代码格式!K24</f>
        <v>//查询/设置MQTT的预置订阅主题信息</v>
      </c>
    </row>
    <row r="25" spans="1:2" x14ac:dyDescent="0.2">
      <c r="A25" s="6" t="str">
        <f>"{"&amp;AT指令代码格式!A25&amp;","&amp;AT指令代码格式!B25&amp;","&amp;AT指令代码格式!C25&amp;","&amp;AT指令代码格式!D25&amp;","&amp;IF(AT指令代码格式!E25="error","false",AT指令代码格式!E25)&amp;","&amp;AT指令代码格式!F25&amp;","&amp;AT指令代码格式!G25&amp;","&amp;IF(AT指令代码格式!H25="error","false",AT指令代码格式!H25)&amp;","&amp;AT指令代码格式!I25&amp;","&amp;AT指令代码格式!J25&amp;", NULL, NULL},"</f>
        <v>{23,24,"AT+MQTTSER=59.110.170.225,1883\r\n","+OK",true,3,3,false,setRemoteIPDataLoadFun,easyATCmdDataDoingFun, NULL, NULL},</v>
      </c>
      <c r="B25" s="11" t="str">
        <f>AT指令代码格式!K25</f>
        <v>//查询/设置MQTT网关功能的服务器IP地址，端口号</v>
      </c>
    </row>
    <row r="26" spans="1:2" x14ac:dyDescent="0.2">
      <c r="A26" s="6" t="str">
        <f>"{"&amp;AT指令代码格式!A26&amp;","&amp;AT指令代码格式!B26&amp;","&amp;AT指令代码格式!C26&amp;","&amp;AT指令代码格式!D26&amp;","&amp;IF(AT指令代码格式!E26="error","false",AT指令代码格式!E26)&amp;","&amp;AT指令代码格式!F26&amp;","&amp;AT指令代码格式!G26&amp;","&amp;IF(AT指令代码格式!H26="error","false",AT指令代码格式!H26)&amp;","&amp;AT指令代码格式!I26&amp;","&amp;AT指令代码格式!J26&amp;", NULL, NULL},"</f>
        <v>{24,25,"AT+MID=NJHY\r\n","+OK",true,3,3,false,easyATCmdDataLoadFun,easyATCmdDataDoingFun, NULL, NULL},</v>
      </c>
      <c r="B26" s="11" t="str">
        <f>AT指令代码格式!K26</f>
        <v>//查询/设置模块名称</v>
      </c>
    </row>
    <row r="27" spans="1:2" x14ac:dyDescent="0.2">
      <c r="A27" s="6" t="str">
        <f>"{"&amp;AT指令代码格式!A27&amp;","&amp;AT指令代码格式!B27&amp;","&amp;AT指令代码格式!C27&amp;","&amp;AT指令代码格式!D27&amp;","&amp;IF(AT指令代码格式!E27="error","false",AT指令代码格式!E27)&amp;","&amp;AT指令代码格式!F27&amp;","&amp;AT指令代码格式!G27&amp;","&amp;IF(AT指令代码格式!H27="error","false",AT指令代码格式!H27)&amp;","&amp;AT指令代码格式!I27&amp;","&amp;AT指令代码格式!J27&amp;", NULL, NULL},"</f>
        <v>{25,26,"AT+WEBPOINT=OFF\r\n","+OK",true,3,3,false,easyATCmdDataLoadFun,easyATCmdDataDoingFun, NULL, NULL},</v>
      </c>
      <c r="B27" s="11" t="str">
        <f>AT指令代码格式!K27</f>
        <v>//查询/设置WebSocket的方向</v>
      </c>
    </row>
    <row r="28" spans="1:2" x14ac:dyDescent="0.2">
      <c r="A28" s="6" t="str">
        <f>"{"&amp;AT指令代码格式!A28&amp;","&amp;AT指令代码格式!B28&amp;","&amp;AT指令代码格式!C28&amp;","&amp;AT指令代码格式!D28&amp;","&amp;IF(AT指令代码格式!E28="error","false",AT指令代码格式!E28)&amp;","&amp;AT指令代码格式!F28&amp;","&amp;AT指令代码格式!G28&amp;","&amp;IF(AT指令代码格式!H28="error","false",AT指令代码格式!H28)&amp;","&amp;AT指令代码格式!I28&amp;","&amp;AT指令代码格式!J28&amp;", NULL, NULL},"</f>
        <v>{26,27,"AT+CFGTF\r\n","+OK",true,3,3,false,easyATCmdDataLoadFun,easyATCmdDataDoingFun, NULL, NULL},</v>
      </c>
      <c r="B28" s="11" t="str">
        <f>AT指令代码格式!K28</f>
        <v>//设置将当前参数保存为用户默认参数</v>
      </c>
    </row>
    <row r="29" spans="1:2" x14ac:dyDescent="0.2">
      <c r="A29" s="6" t="str">
        <f>"{"&amp;AT指令代码格式!A29&amp;","&amp;AT指令代码格式!B29&amp;","&amp;AT指令代码格式!C29&amp;","&amp;AT指令代码格式!D29&amp;","&amp;IF(AT指令代码格式!E29="error","false",AT指令代码格式!E29)&amp;","&amp;AT指令代码格式!F29&amp;","&amp;AT指令代码格式!G29&amp;","&amp;IF(AT指令代码格式!H29="error","false",AT指令代码格式!H29)&amp;","&amp;AT指令代码格式!I29&amp;","&amp;AT指令代码格式!J29&amp;", NULL, NULL},"</f>
        <v>{27,-1,"AT+Z\r\n","+OK",true,3,3,false,easyATCmdDataLoadFun,easyATCmdDataDoingFun, NULL, NULL},</v>
      </c>
      <c r="B29" s="11" t="str">
        <f>AT指令代码格式!K29</f>
        <v>//设备重启</v>
      </c>
    </row>
    <row r="30" spans="1:2" x14ac:dyDescent="0.2">
      <c r="A30" s="6" t="str">
        <f>"{"&amp;AT指令代码格式!A30&amp;","&amp;AT指令代码格式!B30&amp;","&amp;AT指令代码格式!C30&amp;","&amp;AT指令代码格式!D30&amp;","&amp;IF(AT指令代码格式!E30="error","false",AT指令代码格式!E30)&amp;","&amp;AT指令代码格式!F30&amp;","&amp;AT指令代码格式!G30&amp;","&amp;IF(AT指令代码格式!H30="error","false",AT指令代码格式!H30)&amp;","&amp;AT指令代码格式!I30&amp;","&amp;AT指令代码格式!J30&amp;", NULL, NULL},"</f>
        <v>{28,-1,"","",false,3,3,false,easyATCmdDataLoadFun,easyATCmdDataDoingFun, NULL, NULL},</v>
      </c>
      <c r="B30" s="11" t="str">
        <f>AT指令代码格式!K30</f>
        <v/>
      </c>
    </row>
    <row r="31" spans="1:2" x14ac:dyDescent="0.2">
      <c r="A31" s="6" t="str">
        <f>"{"&amp;AT指令代码格式!A31&amp;","&amp;AT指令代码格式!B31&amp;","&amp;AT指令代码格式!C31&amp;","&amp;AT指令代码格式!D31&amp;","&amp;IF(AT指令代码格式!E31="error","false",AT指令代码格式!E31)&amp;","&amp;AT指令代码格式!F31&amp;","&amp;AT指令代码格式!G31&amp;","&amp;IF(AT指令代码格式!H31="error","false",AT指令代码格式!H31)&amp;","&amp;AT指令代码格式!I31&amp;","&amp;AT指令代码格式!J31&amp;", NULL, NULL},"</f>
        <v>{29,-1,"","",false,3,3,false,easyATCmdDataLoadFun,easyATCmdDataDoingFun, NULL, NULL},</v>
      </c>
      <c r="B31" s="11" t="str">
        <f>AT指令代码格式!K31</f>
        <v/>
      </c>
    </row>
    <row r="32" spans="1:2" x14ac:dyDescent="0.2">
      <c r="A32" s="6" t="str">
        <f>"{"&amp;AT指令代码格式!A32&amp;","&amp;AT指令代码格式!B32&amp;","&amp;AT指令代码格式!C32&amp;","&amp;AT指令代码格式!D32&amp;","&amp;IF(AT指令代码格式!E32="error","false",AT指令代码格式!E32)&amp;","&amp;AT指令代码格式!F32&amp;","&amp;AT指令代码格式!G32&amp;","&amp;IF(AT指令代码格式!H32="error","false",AT指令代码格式!H32)&amp;","&amp;AT指令代码格式!I32&amp;","&amp;AT指令代码格式!J32&amp;", NULL, NULL},"</f>
        <v>{30,-1,"","",false,3,3,false,easyATCmdDataLoadFun,easyATCmdDataDoingFun, NULL, NULL},</v>
      </c>
      <c r="B32" s="11" t="str">
        <f>AT指令代码格式!K32</f>
        <v/>
      </c>
    </row>
    <row r="33" spans="1:2" x14ac:dyDescent="0.2">
      <c r="A33" s="6" t="str">
        <f>"{"&amp;AT指令代码格式!A33&amp;","&amp;AT指令代码格式!B33&amp;","&amp;AT指令代码格式!C33&amp;","&amp;AT指令代码格式!D33&amp;","&amp;IF(AT指令代码格式!E33="error","false",AT指令代码格式!E33)&amp;","&amp;AT指令代码格式!F33&amp;","&amp;AT指令代码格式!G33&amp;","&amp;IF(AT指令代码格式!H33="error","false",AT指令代码格式!H33)&amp;","&amp;AT指令代码格式!I33&amp;","&amp;AT指令代码格式!J33&amp;", NULL, NULL},"</f>
        <v>{31,-1,"","",false,3,3,false,easyATCmdDataLoadFun,easyATCmdDataDoingFun, NULL, NULL},</v>
      </c>
      <c r="B33" s="11" t="str">
        <f>AT指令代码格式!K33</f>
        <v/>
      </c>
    </row>
    <row r="34" spans="1:2" x14ac:dyDescent="0.2">
      <c r="A34" s="6" t="str">
        <f>"{"&amp;AT指令代码格式!A34&amp;","&amp;AT指令代码格式!B34&amp;","&amp;AT指令代码格式!C34&amp;","&amp;AT指令代码格式!D34&amp;","&amp;IF(AT指令代码格式!E34="error","false",AT指令代码格式!E34)&amp;","&amp;AT指令代码格式!F34&amp;","&amp;AT指令代码格式!G34&amp;","&amp;IF(AT指令代码格式!H34="error","false",AT指令代码格式!H34)&amp;","&amp;AT指令代码格式!I34&amp;","&amp;AT指令代码格式!J34&amp;", NULL, NULL},"</f>
        <v>{32,-1,"","",false,3,3,false,easyATCmdDataLoadFun,easyATCmdDataDoingFun, NULL, NULL},</v>
      </c>
      <c r="B34" s="11" t="str">
        <f>AT指令代码格式!K34</f>
        <v/>
      </c>
    </row>
    <row r="35" spans="1:2" x14ac:dyDescent="0.2">
      <c r="A35" s="6" t="str">
        <f>"{"&amp;AT指令代码格式!A35&amp;","&amp;AT指令代码格式!B35&amp;","&amp;AT指令代码格式!C35&amp;","&amp;AT指令代码格式!D35&amp;","&amp;IF(AT指令代码格式!E35="error","false",AT指令代码格式!E35)&amp;","&amp;AT指令代码格式!F35&amp;","&amp;AT指令代码格式!G35&amp;","&amp;IF(AT指令代码格式!H35="error","false",AT指令代码格式!H35)&amp;","&amp;AT指令代码格式!I35&amp;","&amp;AT指令代码格式!J35&amp;", NULL, NULL},"</f>
        <v>{33,-1,"","",false,3,3,false,easyATCmdDataLoadFun,easyATCmdDataDoingFun, NULL, NULL},</v>
      </c>
      <c r="B35" s="11" t="str">
        <f>AT指令代码格式!K35</f>
        <v/>
      </c>
    </row>
    <row r="36" spans="1:2" x14ac:dyDescent="0.2">
      <c r="A36" s="6" t="str">
        <f>"{"&amp;AT指令代码格式!A36&amp;","&amp;AT指令代码格式!B36&amp;","&amp;AT指令代码格式!C36&amp;","&amp;AT指令代码格式!D36&amp;","&amp;IF(AT指令代码格式!E36="error","false",AT指令代码格式!E36)&amp;","&amp;AT指令代码格式!F36&amp;","&amp;AT指令代码格式!G36&amp;","&amp;IF(AT指令代码格式!H36="error","false",AT指令代码格式!H36)&amp;","&amp;AT指令代码格式!I36&amp;","&amp;AT指令代码格式!J36&amp;", NULL, NULL},"</f>
        <v>{34,-1,"","",false,3,3,false,easyATCmdDataLoadFun,easyATCmdDataDoingFun, NULL, NULL},</v>
      </c>
      <c r="B36" s="11" t="str">
        <f>AT指令代码格式!K36</f>
        <v/>
      </c>
    </row>
    <row r="37" spans="1:2" x14ac:dyDescent="0.2">
      <c r="A37" s="6" t="str">
        <f>"{"&amp;AT指令代码格式!A37&amp;","&amp;AT指令代码格式!B37&amp;","&amp;AT指令代码格式!C37&amp;","&amp;AT指令代码格式!D37&amp;","&amp;IF(AT指令代码格式!E37="error","false",AT指令代码格式!E37)&amp;","&amp;AT指令代码格式!F37&amp;","&amp;AT指令代码格式!G37&amp;","&amp;IF(AT指令代码格式!H37="error","false",AT指令代码格式!H37)&amp;","&amp;AT指令代码格式!I37&amp;","&amp;AT指令代码格式!J37&amp;", NULL, NULL},"</f>
        <v>{35,-1,"","",false,3,3,false,easyATCmdDataLoadFun,easyATCmdDataDoingFun, NULL, NULL},</v>
      </c>
      <c r="B37" s="11" t="str">
        <f>AT指令代码格式!K37</f>
        <v/>
      </c>
    </row>
    <row r="38" spans="1:2" x14ac:dyDescent="0.2">
      <c r="A38" s="6" t="str">
        <f>"{"&amp;AT指令代码格式!A38&amp;","&amp;AT指令代码格式!B38&amp;","&amp;AT指令代码格式!C38&amp;","&amp;AT指令代码格式!D38&amp;","&amp;IF(AT指令代码格式!E38="error","false",AT指令代码格式!E38)&amp;","&amp;AT指令代码格式!F38&amp;","&amp;AT指令代码格式!G38&amp;","&amp;IF(AT指令代码格式!H38="error","false",AT指令代码格式!H38)&amp;","&amp;AT指令代码格式!I38&amp;","&amp;AT指令代码格式!J38&amp;", NULL, NULL},"</f>
        <v>{36,-1,"","",false,3,3,false,easyATCmdDataLoadFun,easyATCmdDataDoingFun, NULL, NULL},</v>
      </c>
      <c r="B38" s="11" t="str">
        <f>AT指令代码格式!K38</f>
        <v/>
      </c>
    </row>
    <row r="39" spans="1:2" x14ac:dyDescent="0.2">
      <c r="A39" s="6" t="str">
        <f>"{"&amp;AT指令代码格式!A39&amp;","&amp;AT指令代码格式!B39&amp;","&amp;AT指令代码格式!C39&amp;","&amp;AT指令代码格式!D39&amp;","&amp;IF(AT指令代码格式!E39="error","false",AT指令代码格式!E39)&amp;","&amp;AT指令代码格式!F39&amp;","&amp;AT指令代码格式!G39&amp;","&amp;IF(AT指令代码格式!H39="error","false",AT指令代码格式!H39)&amp;","&amp;AT指令代码格式!I39&amp;","&amp;AT指令代码格式!J39&amp;", NULL, NULL},"</f>
        <v>{37,-1,"","",false,3,3,false,easyATCmdDataLoadFun,easyATCmdDataDoingFun, NULL, NULL},</v>
      </c>
      <c r="B39" s="11" t="str">
        <f>AT指令代码格式!K39</f>
        <v/>
      </c>
    </row>
    <row r="40" spans="1:2" x14ac:dyDescent="0.2">
      <c r="A40" s="6" t="str">
        <f>"{"&amp;AT指令代码格式!A40&amp;","&amp;AT指令代码格式!B40&amp;","&amp;AT指令代码格式!C40&amp;","&amp;AT指令代码格式!D40&amp;","&amp;IF(AT指令代码格式!E40="error","false",AT指令代码格式!E40)&amp;","&amp;AT指令代码格式!F40&amp;","&amp;AT指令代码格式!G40&amp;","&amp;IF(AT指令代码格式!H40="error","false",AT指令代码格式!H40)&amp;","&amp;AT指令代码格式!I40&amp;","&amp;AT指令代码格式!J40&amp;", NULL, NULL},"</f>
        <v>{38,-1,"","",false,3,3,false,easyATCmdDataLoadFun,easyATCmdDataDoingFun, NULL, NULL},</v>
      </c>
      <c r="B40" s="11" t="str">
        <f>AT指令代码格式!K40</f>
        <v/>
      </c>
    </row>
    <row r="41" spans="1:2" x14ac:dyDescent="0.2">
      <c r="A41" s="6" t="str">
        <f>"{"&amp;AT指令代码格式!A41&amp;","&amp;AT指令代码格式!B41&amp;","&amp;AT指令代码格式!C41&amp;","&amp;AT指令代码格式!D41&amp;","&amp;IF(AT指令代码格式!E41="error","false",AT指令代码格式!E41)&amp;","&amp;AT指令代码格式!F41&amp;","&amp;AT指令代码格式!G41&amp;","&amp;IF(AT指令代码格式!H41="error","false",AT指令代码格式!H41)&amp;","&amp;AT指令代码格式!I41&amp;","&amp;AT指令代码格式!J41&amp;", NULL, NULL},"</f>
        <v>{39,-1,"","",false,3,3,false,easyATCmdDataLoadFun,easyATCmdDataDoingFun, NULL, NULL},</v>
      </c>
      <c r="B41" s="11" t="str">
        <f>AT指令代码格式!K41</f>
        <v/>
      </c>
    </row>
    <row r="42" spans="1:2" x14ac:dyDescent="0.2">
      <c r="A42" s="6" t="str">
        <f>"{"&amp;AT指令代码格式!A42&amp;","&amp;AT指令代码格式!B42&amp;","&amp;AT指令代码格式!C42&amp;","&amp;AT指令代码格式!D42&amp;","&amp;IF(AT指令代码格式!E42="error","false",AT指令代码格式!E42)&amp;","&amp;AT指令代码格式!F42&amp;","&amp;AT指令代码格式!G42&amp;","&amp;IF(AT指令代码格式!H42="error","false",AT指令代码格式!H42)&amp;","&amp;AT指令代码格式!I42&amp;","&amp;AT指令代码格式!J42&amp;", NULL, NULL},"</f>
        <v>{40,-1,"","",false,3,3,false,easyATCmdDataLoadFun,easyATCmdDataDoingFun, NULL, NULL},</v>
      </c>
      <c r="B42" s="11" t="str">
        <f>AT指令代码格式!K42</f>
        <v/>
      </c>
    </row>
    <row r="43" spans="1:2" x14ac:dyDescent="0.2">
      <c r="A43" s="6" t="str">
        <f>"{"&amp;AT指令代码格式!A43&amp;","&amp;AT指令代码格式!B43&amp;","&amp;AT指令代码格式!C43&amp;","&amp;AT指令代码格式!D43&amp;","&amp;IF(AT指令代码格式!E43="error","false",AT指令代码格式!E43)&amp;","&amp;AT指令代码格式!F43&amp;","&amp;AT指令代码格式!G43&amp;","&amp;IF(AT指令代码格式!H43="error","false",AT指令代码格式!H43)&amp;","&amp;AT指令代码格式!I43&amp;","&amp;AT指令代码格式!J43&amp;", NULL, NULL},"</f>
        <v>{41,-1,"","",false,3,3,false,easyATCmdDataLoadFun,easyATCmdDataDoingFun, NULL, NULL},</v>
      </c>
      <c r="B43" s="11" t="str">
        <f>AT指令代码格式!K43</f>
        <v/>
      </c>
    </row>
    <row r="44" spans="1:2" x14ac:dyDescent="0.2">
      <c r="A44" s="6" t="str">
        <f>"{"&amp;AT指令代码格式!A44&amp;","&amp;AT指令代码格式!B44&amp;","&amp;AT指令代码格式!C44&amp;","&amp;AT指令代码格式!D44&amp;","&amp;IF(AT指令代码格式!E44="error","false",AT指令代码格式!E44)&amp;","&amp;AT指令代码格式!F44&amp;","&amp;AT指令代码格式!G44&amp;","&amp;IF(AT指令代码格式!H44="error","false",AT指令代码格式!H44)&amp;","&amp;AT指令代码格式!I44&amp;","&amp;AT指令代码格式!J44&amp;", NULL, NULL},"</f>
        <v>{42,-1,"","",false,3,3,false,easyATCmdDataLoadFun,easyATCmdDataDoingFun, NULL, NULL},</v>
      </c>
      <c r="B44" s="11" t="str">
        <f>AT指令代码格式!K44</f>
        <v/>
      </c>
    </row>
    <row r="45" spans="1:2" x14ac:dyDescent="0.2">
      <c r="A45" s="6" t="str">
        <f>"{"&amp;AT指令代码格式!A45&amp;","&amp;AT指令代码格式!B45&amp;","&amp;AT指令代码格式!C45&amp;","&amp;AT指令代码格式!D45&amp;","&amp;IF(AT指令代码格式!E45="error","false",AT指令代码格式!E45)&amp;","&amp;AT指令代码格式!F45&amp;","&amp;AT指令代码格式!G45&amp;","&amp;IF(AT指令代码格式!H45="error","false",AT指令代码格式!H45)&amp;","&amp;AT指令代码格式!I45&amp;","&amp;AT指令代码格式!J45&amp;", NULL, NULL},"</f>
        <v>{43,-1,"","",false,3,3,false,easyATCmdDataLoadFun,easyATCmdDataDoingFun, NULL, NULL},</v>
      </c>
      <c r="B45" s="11" t="str">
        <f>AT指令代码格式!K45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D28"/>
  <sheetViews>
    <sheetView workbookViewId="0">
      <selection activeCell="D15" sqref="D15"/>
    </sheetView>
  </sheetViews>
  <sheetFormatPr defaultRowHeight="14.25" x14ac:dyDescent="0.2"/>
  <cols>
    <col min="1" max="1" width="44.25" customWidth="1"/>
    <col min="2" max="2" width="3.875" bestFit="1" customWidth="1"/>
    <col min="3" max="3" width="4.25" bestFit="1" customWidth="1"/>
    <col min="4" max="4" width="54.75" bestFit="1" customWidth="1"/>
  </cols>
  <sheetData>
    <row r="1" spans="1:4" x14ac:dyDescent="0.2">
      <c r="A1" t="s">
        <v>206</v>
      </c>
      <c r="B1" t="s">
        <v>248</v>
      </c>
      <c r="C1" t="s">
        <v>249</v>
      </c>
      <c r="D1" t="s">
        <v>119</v>
      </c>
    </row>
    <row r="2" spans="1:4" x14ac:dyDescent="0.2">
      <c r="A2" t="s">
        <v>207</v>
      </c>
      <c r="B2" t="s">
        <v>250</v>
      </c>
      <c r="C2" t="s">
        <v>251</v>
      </c>
      <c r="D2" t="s">
        <v>208</v>
      </c>
    </row>
    <row r="3" spans="1:4" x14ac:dyDescent="0.2">
      <c r="A3" t="s">
        <v>209</v>
      </c>
      <c r="B3" t="s">
        <v>252</v>
      </c>
      <c r="C3" t="s">
        <v>253</v>
      </c>
      <c r="D3" t="s">
        <v>120</v>
      </c>
    </row>
    <row r="4" spans="1:4" x14ac:dyDescent="0.2">
      <c r="A4" t="s">
        <v>210</v>
      </c>
      <c r="B4" t="s">
        <v>254</v>
      </c>
      <c r="C4" t="s">
        <v>255</v>
      </c>
      <c r="D4" t="s">
        <v>121</v>
      </c>
    </row>
    <row r="5" spans="1:4" x14ac:dyDescent="0.2">
      <c r="A5" t="s">
        <v>211</v>
      </c>
      <c r="B5" t="s">
        <v>256</v>
      </c>
      <c r="C5" t="s">
        <v>257</v>
      </c>
      <c r="D5" t="s">
        <v>126</v>
      </c>
    </row>
    <row r="6" spans="1:4" x14ac:dyDescent="0.2">
      <c r="A6" t="s">
        <v>212</v>
      </c>
      <c r="B6" t="s">
        <v>258</v>
      </c>
      <c r="C6" t="s">
        <v>259</v>
      </c>
      <c r="D6" t="s">
        <v>213</v>
      </c>
    </row>
    <row r="7" spans="1:4" x14ac:dyDescent="0.2">
      <c r="A7" t="s">
        <v>214</v>
      </c>
      <c r="B7" t="s">
        <v>260</v>
      </c>
      <c r="C7" t="s">
        <v>261</v>
      </c>
      <c r="D7" t="s">
        <v>127</v>
      </c>
    </row>
    <row r="8" spans="1:4" x14ac:dyDescent="0.2">
      <c r="A8" t="s">
        <v>215</v>
      </c>
      <c r="B8" t="s">
        <v>262</v>
      </c>
      <c r="C8" t="s">
        <v>263</v>
      </c>
      <c r="D8" t="s">
        <v>216</v>
      </c>
    </row>
    <row r="9" spans="1:4" x14ac:dyDescent="0.2">
      <c r="A9" t="s">
        <v>217</v>
      </c>
      <c r="B9" t="s">
        <v>264</v>
      </c>
      <c r="C9" t="s">
        <v>265</v>
      </c>
      <c r="D9" t="s">
        <v>218</v>
      </c>
    </row>
    <row r="10" spans="1:4" x14ac:dyDescent="0.2">
      <c r="A10" t="s">
        <v>219</v>
      </c>
      <c r="B10" t="s">
        <v>266</v>
      </c>
      <c r="C10" t="s">
        <v>267</v>
      </c>
      <c r="D10" t="s">
        <v>220</v>
      </c>
    </row>
    <row r="11" spans="1:4" x14ac:dyDescent="0.2">
      <c r="A11" t="s">
        <v>221</v>
      </c>
      <c r="B11" t="s">
        <v>268</v>
      </c>
      <c r="C11" t="s">
        <v>269</v>
      </c>
      <c r="D11" t="s">
        <v>222</v>
      </c>
    </row>
    <row r="12" spans="1:4" x14ac:dyDescent="0.2">
      <c r="A12" t="s">
        <v>223</v>
      </c>
      <c r="B12" t="s">
        <v>270</v>
      </c>
      <c r="C12" t="s">
        <v>271</v>
      </c>
      <c r="D12" t="s">
        <v>224</v>
      </c>
    </row>
    <row r="13" spans="1:4" x14ac:dyDescent="0.2">
      <c r="A13" t="s">
        <v>225</v>
      </c>
      <c r="B13" t="s">
        <v>272</v>
      </c>
      <c r="C13" t="s">
        <v>273</v>
      </c>
      <c r="D13" t="s">
        <v>226</v>
      </c>
    </row>
    <row r="14" spans="1:4" x14ac:dyDescent="0.2">
      <c r="A14" t="s">
        <v>227</v>
      </c>
      <c r="B14" t="s">
        <v>274</v>
      </c>
      <c r="C14" t="s">
        <v>275</v>
      </c>
      <c r="D14" t="s">
        <v>312</v>
      </c>
    </row>
    <row r="15" spans="1:4" x14ac:dyDescent="0.2">
      <c r="A15" t="s">
        <v>228</v>
      </c>
      <c r="B15" t="s">
        <v>276</v>
      </c>
      <c r="C15" t="s">
        <v>277</v>
      </c>
      <c r="D15" t="s">
        <v>135</v>
      </c>
    </row>
    <row r="16" spans="1:4" x14ac:dyDescent="0.2">
      <c r="A16" t="s">
        <v>229</v>
      </c>
      <c r="B16" t="s">
        <v>278</v>
      </c>
      <c r="C16" t="s">
        <v>279</v>
      </c>
      <c r="D16" t="s">
        <v>230</v>
      </c>
    </row>
    <row r="17" spans="1:4" x14ac:dyDescent="0.2">
      <c r="A17" t="s">
        <v>231</v>
      </c>
      <c r="B17" t="s">
        <v>280</v>
      </c>
      <c r="C17" t="s">
        <v>281</v>
      </c>
      <c r="D17" t="s">
        <v>137</v>
      </c>
    </row>
    <row r="18" spans="1:4" x14ac:dyDescent="0.2">
      <c r="A18" t="s">
        <v>232</v>
      </c>
      <c r="B18" t="s">
        <v>282</v>
      </c>
      <c r="C18" t="s">
        <v>283</v>
      </c>
      <c r="D18" t="s">
        <v>233</v>
      </c>
    </row>
    <row r="19" spans="1:4" x14ac:dyDescent="0.2">
      <c r="A19" t="s">
        <v>234</v>
      </c>
      <c r="B19" t="s">
        <v>284</v>
      </c>
      <c r="C19" t="s">
        <v>285</v>
      </c>
      <c r="D19" t="s">
        <v>235</v>
      </c>
    </row>
    <row r="20" spans="1:4" x14ac:dyDescent="0.2">
      <c r="A20" t="s">
        <v>236</v>
      </c>
      <c r="B20" t="s">
        <v>286</v>
      </c>
      <c r="C20" t="s">
        <v>287</v>
      </c>
      <c r="D20" t="s">
        <v>237</v>
      </c>
    </row>
    <row r="21" spans="1:4" x14ac:dyDescent="0.2">
      <c r="A21" t="s">
        <v>238</v>
      </c>
      <c r="B21" t="s">
        <v>288</v>
      </c>
      <c r="C21" t="s">
        <v>289</v>
      </c>
      <c r="D21" t="s">
        <v>141</v>
      </c>
    </row>
    <row r="22" spans="1:4" x14ac:dyDescent="0.2">
      <c r="A22" t="s">
        <v>239</v>
      </c>
      <c r="B22" t="s">
        <v>290</v>
      </c>
      <c r="C22" t="s">
        <v>291</v>
      </c>
      <c r="D22" t="s">
        <v>240</v>
      </c>
    </row>
    <row r="23" spans="1:4" x14ac:dyDescent="0.2">
      <c r="A23" t="s">
        <v>241</v>
      </c>
      <c r="B23" t="s">
        <v>292</v>
      </c>
      <c r="C23" t="s">
        <v>293</v>
      </c>
      <c r="D23" t="s">
        <v>242</v>
      </c>
    </row>
    <row r="24" spans="1:4" x14ac:dyDescent="0.2">
      <c r="A24" t="s">
        <v>243</v>
      </c>
      <c r="B24" t="s">
        <v>294</v>
      </c>
      <c r="C24" t="s">
        <v>295</v>
      </c>
      <c r="D24" t="s">
        <v>138</v>
      </c>
    </row>
    <row r="25" spans="1:4" x14ac:dyDescent="0.2">
      <c r="A25" t="s">
        <v>244</v>
      </c>
      <c r="B25" t="s">
        <v>296</v>
      </c>
      <c r="C25" t="s">
        <v>297</v>
      </c>
      <c r="D25" t="s">
        <v>146</v>
      </c>
    </row>
    <row r="26" spans="1:4" x14ac:dyDescent="0.2">
      <c r="A26" t="s">
        <v>245</v>
      </c>
      <c r="B26" t="s">
        <v>298</v>
      </c>
      <c r="C26" t="s">
        <v>299</v>
      </c>
      <c r="D26" t="s">
        <v>147</v>
      </c>
    </row>
    <row r="27" spans="1:4" x14ac:dyDescent="0.2">
      <c r="A27" t="s">
        <v>246</v>
      </c>
      <c r="B27" t="s">
        <v>300</v>
      </c>
      <c r="C27" t="s">
        <v>301</v>
      </c>
      <c r="D27" t="s">
        <v>124</v>
      </c>
    </row>
    <row r="28" spans="1:4" x14ac:dyDescent="0.2">
      <c r="A28" t="s">
        <v>247</v>
      </c>
      <c r="B28" t="s">
        <v>302</v>
      </c>
      <c r="C28" t="s">
        <v>303</v>
      </c>
      <c r="D28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AT指令代码格式</vt:lpstr>
      <vt:lpstr>代码输出</vt:lpstr>
      <vt:lpstr>Uartexe_Cfg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2024-06-26T05:36:30Z</dcterms:modified>
</cp:coreProperties>
</file>