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0" yWindow="0" windowWidth="20730" windowHeight="11760" tabRatio="500"/>
  </bookViews>
  <sheets>
    <sheet name="MLB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R24" i="1"/>
  <c r="CR12"/>
  <c r="CQ24"/>
  <c r="CQ12"/>
  <c r="CP24"/>
  <c r="CP12"/>
  <c r="AS6"/>
  <c r="BB6"/>
  <c r="BC6"/>
  <c r="BD6"/>
  <c r="BY6"/>
  <c r="AF50"/>
  <c r="AG50"/>
  <c r="AF48"/>
  <c r="AG48"/>
  <c r="AF47"/>
  <c r="AG47"/>
  <c r="AF46"/>
  <c r="AG46"/>
  <c r="AF44"/>
  <c r="AG44"/>
  <c r="AF43"/>
  <c r="AG43"/>
  <c r="AF42"/>
  <c r="AG42"/>
  <c r="AF41"/>
  <c r="AG41"/>
  <c r="AF40"/>
  <c r="AG40"/>
  <c r="AF39"/>
  <c r="AG39"/>
  <c r="AF38"/>
  <c r="AG38"/>
  <c r="AF37"/>
  <c r="AG37"/>
  <c r="AF36"/>
  <c r="AG36"/>
  <c r="AF34"/>
  <c r="AG34"/>
  <c r="AF32"/>
  <c r="AG32"/>
  <c r="DB24"/>
  <c r="DA24"/>
  <c r="CZ24"/>
  <c r="CY24"/>
  <c r="CX24"/>
  <c r="CW24"/>
  <c r="CV24"/>
  <c r="CU24"/>
  <c r="CT24"/>
  <c r="CS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H24"/>
  <c r="AJ12"/>
  <c r="AK12"/>
  <c r="AL12"/>
  <c r="AM12"/>
  <c r="AN12"/>
  <c r="AO12"/>
  <c r="AP12"/>
  <c r="AQ12"/>
  <c r="AR12"/>
  <c r="AT12"/>
  <c r="AU12"/>
  <c r="AV12"/>
  <c r="AW12"/>
  <c r="AX12"/>
  <c r="AY12"/>
  <c r="AZ12"/>
  <c r="BA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Z12"/>
  <c r="CA12"/>
  <c r="CB12"/>
  <c r="CC12"/>
  <c r="CD12"/>
  <c r="CE12"/>
  <c r="CF12"/>
  <c r="CG12"/>
  <c r="CH12"/>
  <c r="CI12"/>
  <c r="CJ12"/>
  <c r="CK12"/>
  <c r="CL12"/>
  <c r="CM12"/>
  <c r="CN12"/>
  <c r="CO12"/>
  <c r="AH23"/>
  <c r="AH22"/>
</calcChain>
</file>

<file path=xl/sharedStrings.xml><?xml version="1.0" encoding="utf-8"?>
<sst xmlns="http://schemas.openxmlformats.org/spreadsheetml/2006/main" count="782" uniqueCount="261">
  <si>
    <r>
      <rPr>
        <b/>
        <sz val="11"/>
        <color rgb="FF000000"/>
        <rFont val="Calibri"/>
      </rPr>
      <t xml:space="preserve">Project: </t>
    </r>
    <r>
      <rPr>
        <sz val="11"/>
        <color rgb="FF000000"/>
        <rFont val="Calibri"/>
      </rPr>
      <t xml:space="preserve">N61 - Pegatron    </t>
    </r>
    <r>
      <rPr>
        <b/>
        <sz val="11"/>
        <color rgb="FF000000"/>
        <rFont val="Calibri"/>
      </rPr>
      <t xml:space="preserve">Build Stage: </t>
    </r>
    <r>
      <rPr>
        <sz val="11"/>
        <color rgb="FF000000"/>
        <rFont val="Calibri"/>
      </rPr>
      <t xml:space="preserve">DVT    </t>
    </r>
    <r>
      <rPr>
        <b/>
        <sz val="11"/>
        <color rgb="FF000000"/>
        <rFont val="Calibri"/>
      </rPr>
      <t xml:space="preserve">Build: </t>
    </r>
    <r>
      <rPr>
        <sz val="11"/>
        <color rgb="FF000000"/>
        <rFont val="Calibri"/>
      </rPr>
      <t xml:space="preserve">MLB    </t>
    </r>
    <r>
      <rPr>
        <b/>
        <sz val="11"/>
        <color rgb="FF000000"/>
        <rFont val="Calibri"/>
      </rPr>
      <t xml:space="preserve">Build Change #: </t>
    </r>
    <r>
      <rPr>
        <sz val="11"/>
        <color rgb="FF000000"/>
        <rFont val="Calibri"/>
      </rPr>
      <t xml:space="preserve">28119    </t>
    </r>
    <r>
      <rPr>
        <b/>
        <sz val="11"/>
        <color rgb="FF000000"/>
        <rFont val="Calibri"/>
      </rPr>
      <t xml:space="preserve">Page: </t>
    </r>
    <r>
      <rPr>
        <sz val="11"/>
        <color rgb="FF000000"/>
        <rFont val="Calibri"/>
      </rPr>
      <t xml:space="preserve">Build Matrix    </t>
    </r>
    <r>
      <rPr>
        <b/>
        <sz val="11"/>
        <color rgb="FF000000"/>
        <rFont val="Calibri"/>
      </rPr>
      <t xml:space="preserve">Exported By: </t>
    </r>
    <r>
      <rPr>
        <sz val="11"/>
        <color rgb="FF000000"/>
        <rFont val="Calibri"/>
      </rPr>
      <t>Gavin Huang [gavin_huang@apple.com]</t>
    </r>
    <r>
      <rPr>
        <b/>
        <sz val="11"/>
        <color rgb="FF000000"/>
        <rFont val="Calibri"/>
      </rPr>
      <t xml:space="preserve"> on: </t>
    </r>
    <r>
      <rPr>
        <sz val="11"/>
        <color rgb="FF000000"/>
        <rFont val="Calibri"/>
      </rPr>
      <t>2014-07-11 21:10:14</t>
    </r>
  </si>
  <si>
    <t>Configs</t>
  </si>
  <si>
    <t>LCR1</t>
  </si>
  <si>
    <t>PF01</t>
  </si>
  <si>
    <t>PT01</t>
  </si>
  <si>
    <t>LTS1</t>
  </si>
  <si>
    <t>STG1</t>
  </si>
  <si>
    <t>BU01</t>
  </si>
  <si>
    <t>BU02</t>
  </si>
  <si>
    <t>FT01</t>
  </si>
  <si>
    <t>4A1TAP</t>
  </si>
  <si>
    <t>4A1UAP</t>
  </si>
  <si>
    <t>4A6MAP</t>
  </si>
  <si>
    <t>4D6TAP</t>
  </si>
  <si>
    <t>4A2MAP</t>
  </si>
  <si>
    <t>4A6TAP</t>
  </si>
  <si>
    <t>4A2UAP</t>
  </si>
  <si>
    <t>4D1MAP</t>
  </si>
  <si>
    <t>4A1MAP</t>
  </si>
  <si>
    <t>4A6UAP</t>
  </si>
  <si>
    <t>4D1MBP</t>
  </si>
  <si>
    <t>4A1U1P</t>
  </si>
  <si>
    <t>4A6T1P</t>
  </si>
  <si>
    <t>4A1T1P</t>
  </si>
  <si>
    <t>4A6M1P</t>
  </si>
  <si>
    <t>4A2U1P</t>
  </si>
  <si>
    <t>4A1T1R</t>
  </si>
  <si>
    <t>4A1M1P</t>
  </si>
  <si>
    <t>4A6U1P</t>
  </si>
  <si>
    <t>4A6T1R</t>
  </si>
  <si>
    <t>4A1T2R</t>
  </si>
  <si>
    <t>4A6U2P</t>
  </si>
  <si>
    <t>4A1T2P</t>
  </si>
  <si>
    <t>4A6M2P</t>
  </si>
  <si>
    <t>4A1T3R</t>
  </si>
  <si>
    <t>4A6M2R</t>
  </si>
  <si>
    <t>4A6T2P</t>
  </si>
  <si>
    <t>4A2U2P</t>
  </si>
  <si>
    <t>4A1M2P</t>
  </si>
  <si>
    <t>4A2M2R</t>
  </si>
  <si>
    <t>4A6U2R</t>
  </si>
  <si>
    <t>4A2U1R</t>
  </si>
  <si>
    <t>4A6M1R</t>
  </si>
  <si>
    <t>4A2M1R</t>
  </si>
  <si>
    <t>4A1U1R</t>
  </si>
  <si>
    <t>4A6U3P</t>
  </si>
  <si>
    <t>4A1U2P</t>
  </si>
  <si>
    <t>4A2U3P</t>
  </si>
  <si>
    <t>4A1M3P</t>
  </si>
  <si>
    <t>4A1T3P</t>
  </si>
  <si>
    <t>4A6T3P</t>
  </si>
  <si>
    <t>4A6U4P</t>
  </si>
  <si>
    <t>4A1U3P</t>
  </si>
  <si>
    <t>4A1T4P</t>
  </si>
  <si>
    <t>4A6U5P</t>
  </si>
  <si>
    <t>4A6U6P</t>
  </si>
  <si>
    <t>4A1U4P</t>
  </si>
  <si>
    <t>4A1U5P</t>
  </si>
  <si>
    <t>4A6T4P</t>
  </si>
  <si>
    <t>4A6U7P</t>
  </si>
  <si>
    <t>4D6T1P</t>
  </si>
  <si>
    <t>4A1TxP</t>
  </si>
  <si>
    <t>4A2UxP</t>
  </si>
  <si>
    <t>4A6MxP</t>
  </si>
  <si>
    <t>4A2MxP</t>
  </si>
  <si>
    <t>4A6TxP</t>
  </si>
  <si>
    <t>4A1UxP</t>
  </si>
  <si>
    <t>4A1MxP</t>
  </si>
  <si>
    <t>4A6UxP</t>
  </si>
  <si>
    <t>4D6TxP</t>
  </si>
  <si>
    <t>Category</t>
  </si>
  <si>
    <t>Bring Up</t>
  </si>
  <si>
    <t>Mini</t>
  </si>
  <si>
    <t>Main</t>
  </si>
  <si>
    <t>Template</t>
  </si>
  <si>
    <t>Build Date</t>
  </si>
  <si>
    <t>6-23</t>
  </si>
  <si>
    <t>06-23</t>
  </si>
  <si>
    <t>06-25</t>
  </si>
  <si>
    <t>6-27N</t>
  </si>
  <si>
    <t>6-28D</t>
  </si>
  <si>
    <t>6-28N</t>
  </si>
  <si>
    <t>6-30D</t>
  </si>
  <si>
    <t>6-30N</t>
  </si>
  <si>
    <t>07-01D</t>
  </si>
  <si>
    <t>07-01</t>
  </si>
  <si>
    <t>07-01N</t>
  </si>
  <si>
    <t>07-02</t>
  </si>
  <si>
    <t>7-3D</t>
  </si>
  <si>
    <t>7-3</t>
  </si>
  <si>
    <t>7-4</t>
  </si>
  <si>
    <t>07-04N</t>
  </si>
  <si>
    <t>07-5</t>
  </si>
  <si>
    <t>07-05N</t>
  </si>
  <si>
    <t>07-07</t>
  </si>
  <si>
    <t>7-7</t>
  </si>
  <si>
    <t>07-07N</t>
  </si>
  <si>
    <t>07-08</t>
  </si>
  <si>
    <t>07-09</t>
  </si>
  <si>
    <t>07-09N</t>
  </si>
  <si>
    <t>07-10</t>
  </si>
  <si>
    <t>07-10N</t>
  </si>
  <si>
    <t>07-11</t>
  </si>
  <si>
    <t>07-11N</t>
  </si>
  <si>
    <t>07-12</t>
  </si>
  <si>
    <t>07-12N</t>
  </si>
  <si>
    <t>TBD</t>
  </si>
  <si>
    <t>N/A</t>
  </si>
  <si>
    <t>Input Qty</t>
  </si>
  <si>
    <t>SMT Line</t>
  </si>
  <si>
    <t>Notes</t>
  </si>
  <si>
    <t>FF, w/ POR shields and w/ UF (Config 5)</t>
  </si>
  <si>
    <t>FF, w/ POR shields and w/ UF (Config 1)</t>
  </si>
  <si>
    <t>FF, w/ POR shields and w/ UF (Config 6)</t>
  </si>
  <si>
    <t>FF, w/ POR shields and w/ UF (Config 3)</t>
  </si>
  <si>
    <t>FF, DTD, w/ POR shields and w/ UF (Config 9)</t>
  </si>
  <si>
    <t>FF, w/ POR shields and w/ UF (Config 4)</t>
  </si>
  <si>
    <t>w/ POR shields and w/ UF (Config 5)</t>
  </si>
  <si>
    <t>w/ POR shields and w/ UF (Config 2)</t>
  </si>
  <si>
    <t>w/ POR shields and w/ UF (Config 7)</t>
  </si>
  <si>
    <t>w/ POR shields and w/ UF (Config 8)</t>
  </si>
  <si>
    <t>FF, w/ POR shields and w/ UF (Config 2)</t>
  </si>
  <si>
    <t>REL, H16G Sigma1000, w/ POR shields and w/ UF (Config 1)</t>
  </si>
  <si>
    <t>Prod-Fused SoC, SMA first and hold before DFU</t>
  </si>
  <si>
    <t>Prod-Fused SoC, SMA first and hold before DFU (Config8)</t>
  </si>
  <si>
    <t>REL, w/ POR shields and w/ UF (Config 5)</t>
  </si>
  <si>
    <t>Prod fused SoC, w/ POR shields and w/ UF (Config 8)</t>
  </si>
  <si>
    <t>REL1, FF&amp;MLB,  w/ POR shields and w/ UF (Config 1)</t>
  </si>
  <si>
    <t>REL, H64G Sigma1000, w/ POR shields and w/ UF (Config 3)</t>
  </si>
  <si>
    <t>FF, w/ POR shields and w/ UF (Config 7)</t>
  </si>
  <si>
    <t>REL, w/ POR shields and w/ UF (Config 4)</t>
  </si>
  <si>
    <t>REL, w/ POR shields and w/ UF (Config 6)</t>
  </si>
  <si>
    <t>REL, w/ POR shields and w/ UF (Config 2)</t>
  </si>
  <si>
    <t>FF, w/ POR shields and w/ UF (Config 8)</t>
  </si>
  <si>
    <t>BOM</t>
  </si>
  <si>
    <t>639-4237-28</t>
  </si>
  <si>
    <t>639-5839-26</t>
  </si>
  <si>
    <t>639-00210-11</t>
  </si>
  <si>
    <t>639-00025-15</t>
  </si>
  <si>
    <t>639-00208-11</t>
  </si>
  <si>
    <t>EEEE</t>
  </si>
  <si>
    <t>F98F</t>
  </si>
  <si>
    <t>FQJY</t>
  </si>
  <si>
    <t>G16Q</t>
  </si>
  <si>
    <t>FY9W</t>
  </si>
  <si>
    <t>G16T</t>
  </si>
  <si>
    <t>Yield</t>
  </si>
  <si>
    <t>Target Output</t>
  </si>
  <si>
    <t>Actual Output</t>
  </si>
  <si>
    <t>Status</t>
  </si>
  <si>
    <t>OK2BUILD</t>
  </si>
  <si>
    <t>OK2KIT</t>
  </si>
  <si>
    <t>HOLD</t>
  </si>
  <si>
    <t>Config Description</t>
  </si>
  <si>
    <t>CM BOM</t>
  </si>
  <si>
    <t>Component</t>
  </si>
  <si>
    <t>S_BUILD</t>
  </si>
  <si>
    <t>Apple PN</t>
  </si>
  <si>
    <t>Description</t>
  </si>
  <si>
    <t>Revision</t>
  </si>
  <si>
    <t>Total Input</t>
  </si>
  <si>
    <t>DRP Notes</t>
  </si>
  <si>
    <t>Target Total</t>
  </si>
  <si>
    <t>Demand</t>
  </si>
  <si>
    <t>Actual Total</t>
  </si>
  <si>
    <t># Parts</t>
  </si>
  <si>
    <t>Item</t>
  </si>
  <si>
    <t>Ref Des</t>
  </si>
  <si>
    <t>Side</t>
  </si>
  <si>
    <t>Orig PN</t>
  </si>
  <si>
    <t>Rev</t>
  </si>
  <si>
    <t>Per</t>
  </si>
  <si>
    <t>Mfr PN</t>
  </si>
  <si>
    <t>Vendor</t>
  </si>
  <si>
    <t>Config</t>
  </si>
  <si>
    <t>PE Comment</t>
  </si>
  <si>
    <t>MC Comment</t>
  </si>
  <si>
    <t>QOH</t>
  </si>
  <si>
    <t>Recv</t>
  </si>
  <si>
    <t>IQC</t>
  </si>
  <si>
    <t>Fail</t>
  </si>
  <si>
    <t>Hold</t>
  </si>
  <si>
    <t>Alloc</t>
  </si>
  <si>
    <t>Repair</t>
  </si>
  <si>
    <t>On Order</t>
  </si>
  <si>
    <t>Shipments</t>
  </si>
  <si>
    <t>ETAs</t>
  </si>
  <si>
    <t>Config Desc</t>
  </si>
  <si>
    <t>Bom.Find#</t>
  </si>
  <si>
    <t>Item Cat</t>
  </si>
  <si>
    <t>Lifecycle Phase</t>
  </si>
  <si>
    <t>OEM PN</t>
  </si>
  <si>
    <t>Dep</t>
  </si>
  <si>
    <t>Left</t>
  </si>
  <si>
    <t>OEM Notes</t>
  </si>
  <si>
    <t>L</t>
  </si>
  <si>
    <t>Engineering Released</t>
  </si>
  <si>
    <t>DFM Requirements</t>
  </si>
  <si>
    <t>Underfill</t>
  </si>
  <si>
    <t>3810, UF Pattern v4.0.2 (POR)</t>
  </si>
  <si>
    <t>NO STUFF</t>
  </si>
  <si>
    <t>Encapsulation</t>
  </si>
  <si>
    <t>38H, Encap map v10.0.3T, Vendor: Asymtek (POR)</t>
  </si>
  <si>
    <t>BOT</t>
  </si>
  <si>
    <t>MURATA CORPORATION OF AMERICA - 000536M</t>
  </si>
  <si>
    <t>TOP</t>
  </si>
  <si>
    <t>Production Released</t>
  </si>
  <si>
    <t>Compass</t>
  </si>
  <si>
    <t>U1901</t>
  </si>
  <si>
    <t>338S1014</t>
  </si>
  <si>
    <t>A        0002101416</t>
  </si>
  <si>
    <t>AK8963C</t>
  </si>
  <si>
    <t>IC,COMPASS,3-AXIS,AK8963,WLCSP14</t>
  </si>
  <si>
    <t>ASAHI KASEI MICROSYSTEMS - 001767M</t>
  </si>
  <si>
    <t>D/C: B4077</t>
  </si>
  <si>
    <t>0603-01LK0U7</t>
  </si>
  <si>
    <t>Cellular</t>
  </si>
  <si>
    <t>U_ASM_RF</t>
  </si>
  <si>
    <t>353S4403</t>
  </si>
  <si>
    <t>03        0002582467</t>
  </si>
  <si>
    <t>RF5159</t>
  </si>
  <si>
    <t>IC,MODULE,ANT SWITCH,RFFE,LGA33</t>
  </si>
  <si>
    <t>RF MICRO DEVICES - 004472M</t>
  </si>
  <si>
    <t>Trace code: 4D2LLB, Reel: F10-9BDFP6, config: Config #2: IBM/UAT/HM/Shunsin/RFMD BJ/wafer lot 1, D/C: 1420</t>
  </si>
  <si>
    <t>trace code: F10-9BDFP6  D/C:1420</t>
  </si>
  <si>
    <t>0645-00650U7</t>
  </si>
  <si>
    <t>Trace code: 4D2M2B, Reel #: F10-9BDR7C, config: Config #2: IBM/UAT/HM/Shunsin/RFMD BJ/ wafer lot 2, D/C: 1418</t>
  </si>
  <si>
    <t>trace code: F10-9BDR7C,D/C:1418</t>
  </si>
  <si>
    <t>Trace code: 4D2LTB, 4D2M2B, Reel: F10-9BDR98, config: Config #2: IBM/UAT/HM/Shunsin/RFMD BJ/ wafer lot  1 + wafer lot 2 (mixed), D/C: 1420</t>
  </si>
  <si>
    <t>trace code: F10-9BDR98  D/C:1420   D/C:1418</t>
  </si>
  <si>
    <t>Trace code: 4D2LLB, Reel #: F10-9BDFQ6, Config: Config #2: IBM/UAT/HM/Shunsin/RFMD BJ/ wafer lot 1, D/C: 1420</t>
  </si>
  <si>
    <t>trace code: F10-9BDFQ6  D/C:1420</t>
  </si>
  <si>
    <t>Trace code: 4D2LLB, Reel #: F10-9BDFQA, config: Config #2: IBM/UAT/HM/Shunsin/RFMD BJ/ wafer lot 1, D/C: 1420</t>
  </si>
  <si>
    <t>trace code: F10-9BDFQA  D/C:1420</t>
  </si>
  <si>
    <t>Trace code: 4D2LLB, Reel #: F10-9BDFQ9, config: Config #2: IBM/UAT/HM/Shunsin/RFMD BJ/ wafer lot 1, D/C: 1420</t>
  </si>
  <si>
    <t>trace code: F10-9BDFQ9  D/C:1420</t>
  </si>
  <si>
    <t>Trace code: 4D2LLB, Reel #: F10-9BDFQ8, config: Config #2: IBM/UAT/HM/Shunsin/RFMD BJ/ wafer lot 1, D/C: 1420</t>
  </si>
  <si>
    <t>trace code: F10-9BDFPQ8 D/C:1420</t>
  </si>
  <si>
    <t>Trace code: 4D2LLB, Reel #: F10-9BDFQ7, config: Config #2: IBM/UAT/HM/Shunsin/RFMD BJ/ wafer lot 1, D/C: 1420</t>
  </si>
  <si>
    <t>trace code: F10-9BDFQ7  D/C:1420</t>
  </si>
  <si>
    <t>Trace code: 4C2NYB, 4C2NUB, Reel #: F10-9BD01Q, Config: Config #1: Altis/UAT/HM/Shunsin/RFMD BJ, D/C: 1418</t>
  </si>
  <si>
    <t>trace code: F10-9BD01Q  D/C:1418</t>
  </si>
  <si>
    <t xml:space="preserve">transfer from OVT D/C:1423
Trace Code:F10-9BFA2N
</t>
  </si>
  <si>
    <t>0645-00650AC</t>
  </si>
  <si>
    <t xml:space="preserve">transfer from OVT D/C:1423
Trace Code:F10-9BFA2M
</t>
  </si>
  <si>
    <t xml:space="preserve">transfer from OVT D/C:1423
Trace Code:F10-9BFA2P
</t>
  </si>
  <si>
    <t>Onboard UAT/WiFi Flex</t>
  </si>
  <si>
    <t>Flex</t>
  </si>
  <si>
    <t>632-2960</t>
  </si>
  <si>
    <t>PCBA,FLEX,UAT,WIFI,METROCIRC,N61</t>
  </si>
  <si>
    <t>Rev 7: Gerber: 821-2575-07; MCO: 056-00586-01; Config: MT-OM2</t>
  </si>
  <si>
    <t>Murat Onboard Flex (DOE - Adhesive Version)</t>
  </si>
  <si>
    <t>69-2A014618P02</t>
  </si>
  <si>
    <t>0801-3BF00U7</t>
  </si>
  <si>
    <t>N61 - Pegatron DVT MLB Pega Build Matrix (v21.0a)</t>
  </si>
  <si>
    <t>DVT1</t>
  </si>
  <si>
    <t>DVT2</t>
  </si>
  <si>
    <t>DVT3</t>
  </si>
  <si>
    <t>07-15</t>
  </si>
  <si>
    <t>FF, w/ POR shields and w/ UF (Samsung 2.2uF)</t>
  </si>
  <si>
    <t>69-2A014618P01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</si>
</sst>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2"/>
      <color rgb="FFFFFFFF"/>
      <name val="Calibri"/>
    </font>
    <font>
      <b/>
      <sz val="12"/>
      <color rgb="FF397D02"/>
      <name val="Calibri"/>
    </font>
    <font>
      <sz val="36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E9F4FF"/>
        <bgColor rgb="FF000000"/>
      </patternFill>
    </fill>
    <fill>
      <patternFill patternType="solid">
        <fgColor rgb="FFE3F2FC"/>
        <bgColor rgb="FF000000"/>
      </patternFill>
    </fill>
    <fill>
      <patternFill patternType="solid">
        <fgColor rgb="FFFCFECC"/>
        <bgColor rgb="FF000000"/>
      </patternFill>
    </fill>
    <fill>
      <patternFill patternType="solid">
        <fgColor rgb="FFC6F7B6"/>
        <bgColor rgb="FF000000"/>
      </patternFill>
    </fill>
    <fill>
      <patternFill patternType="solid">
        <fgColor rgb="FFDAD4F2"/>
        <bgColor rgb="FF000000"/>
      </patternFill>
    </fill>
    <fill>
      <patternFill patternType="solid">
        <fgColor rgb="FFB5D4F7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8F000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rgb="FF3366FF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3" fillId="8" borderId="3" xfId="0" applyFont="1" applyFill="1" applyBorder="1"/>
    <xf numFmtId="0" fontId="0" fillId="0" borderId="0" xfId="0"/>
    <xf numFmtId="49" fontId="1" fillId="6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0" xfId="0" applyFill="1"/>
    <xf numFmtId="0" fontId="1" fillId="11" borderId="2" xfId="0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0" xfId="0" applyFill="1"/>
    <xf numFmtId="0" fontId="1" fillId="13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top" wrapText="1"/>
    </xf>
    <xf numFmtId="0" fontId="3" fillId="14" borderId="2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top" wrapText="1"/>
    </xf>
    <xf numFmtId="0" fontId="3" fillId="12" borderId="2" xfId="0" applyFont="1" applyFill="1" applyBorder="1" applyAlignment="1">
      <alignment horizontal="left" vertical="top" wrapText="1"/>
    </xf>
    <xf numFmtId="0" fontId="0" fillId="0" borderId="0" xfId="0"/>
    <xf numFmtId="0" fontId="6" fillId="0" borderId="0" xfId="0" applyFont="1"/>
    <xf numFmtId="0" fontId="3" fillId="0" borderId="3" xfId="0" applyFont="1" applyBorder="1"/>
  </cellXfs>
  <cellStyles count="5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</cellStyles>
  <dxfs count="6">
    <dxf>
      <font>
        <sz val="12"/>
      </font>
      <numFmt numFmtId="0" formatCode="General"/>
      <fill>
        <patternFill patternType="solid">
          <bgColor rgb="FFFFBBCA"/>
        </patternFill>
      </fill>
      <alignment horizontal="left" vertical="center"/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DAD4F2"/>
        </patternFill>
      </fill>
    </dxf>
    <dxf>
      <numFmt numFmtId="0" formatCode="General"/>
      <fill>
        <patternFill patternType="solid">
          <bgColor rgb="FFC6F7B6"/>
        </patternFill>
      </fill>
    </dxf>
    <dxf>
      <numFmt numFmtId="0" formatCode="General"/>
      <fill>
        <patternFill patternType="solid">
          <bgColor rgb="FFFCFEC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51"/>
  <sheetViews>
    <sheetView showGridLines="0" tabSelected="1" workbookViewId="0">
      <selection activeCell="A52" sqref="A52:XFD142"/>
    </sheetView>
  </sheetViews>
  <sheetFormatPr defaultColWidth="8.85546875" defaultRowHeight="15" outlineLevelCol="1"/>
  <cols>
    <col min="1" max="1" width="6" customWidth="1"/>
    <col min="2" max="2" width="15" customWidth="1"/>
    <col min="3" max="3" width="6" customWidth="1"/>
    <col min="4" max="5" width="10" customWidth="1"/>
    <col min="6" max="6" width="7" customWidth="1"/>
    <col min="7" max="7" width="5" customWidth="1"/>
    <col min="8" max="8" width="11" customWidth="1"/>
    <col min="9" max="9" width="33" customWidth="1"/>
    <col min="10" max="10" width="14" customWidth="1"/>
    <col min="11" max="11" width="49" customWidth="1"/>
    <col min="12" max="12" width="15" customWidth="1"/>
    <col min="13" max="13" width="53" customWidth="1"/>
    <col min="14" max="19" width="6" customWidth="1"/>
    <col min="20" max="20" width="7" customWidth="1"/>
    <col min="21" max="21" width="9" customWidth="1"/>
    <col min="22" max="23" width="15" customWidth="1"/>
    <col min="24" max="24" width="11" customWidth="1"/>
    <col min="25" max="28" width="12" customWidth="1"/>
    <col min="29" max="29" width="16.28515625" customWidth="1"/>
    <col min="30" max="31" width="6" customWidth="1"/>
    <col min="32" max="32" width="9" customWidth="1"/>
    <col min="33" max="33" width="7" customWidth="1"/>
    <col min="34" max="34" width="26" customWidth="1"/>
    <col min="35" max="35" width="19" customWidth="1"/>
    <col min="36" max="91" width="12" hidden="1" customWidth="1" outlineLevel="1"/>
    <col min="92" max="92" width="16.7109375" hidden="1" customWidth="1" outlineLevel="1"/>
    <col min="93" max="93" width="17.85546875" hidden="1" customWidth="1" outlineLevel="1"/>
    <col min="94" max="94" width="16.42578125" style="295" customWidth="1" collapsed="1"/>
    <col min="95" max="96" width="16.42578125" style="295" customWidth="1"/>
    <col min="97" max="106" width="12" hidden="1" customWidth="1" outlineLevel="1"/>
    <col min="107" max="107" width="8.85546875" collapsed="1"/>
  </cols>
  <sheetData>
    <row r="1" spans="1:106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4"/>
      <c r="BV1" s="324"/>
      <c r="BW1" s="324"/>
      <c r="BX1" s="324"/>
      <c r="BY1" s="324"/>
      <c r="BZ1" s="324"/>
      <c r="CA1" s="324"/>
      <c r="CB1" s="324"/>
      <c r="CC1" s="324"/>
      <c r="CD1" s="324"/>
      <c r="CE1" s="324"/>
      <c r="CF1" s="324"/>
      <c r="CG1" s="324"/>
      <c r="CH1" s="324"/>
      <c r="CI1" s="324"/>
      <c r="CJ1" s="324"/>
      <c r="CK1" s="324"/>
      <c r="CL1" s="324"/>
      <c r="CM1" s="324"/>
      <c r="CN1" s="324"/>
      <c r="CO1" s="324"/>
      <c r="CP1" s="324"/>
      <c r="CQ1" s="324"/>
      <c r="CR1" s="324"/>
      <c r="CS1" s="324"/>
      <c r="CT1" s="324"/>
      <c r="CU1" s="324"/>
      <c r="CV1" s="324"/>
      <c r="CW1" s="324"/>
      <c r="CX1" s="324"/>
      <c r="CY1" s="324"/>
      <c r="CZ1" s="324"/>
      <c r="DA1" s="324"/>
      <c r="DB1" s="324"/>
    </row>
    <row r="3" spans="1:106" ht="15.75">
      <c r="A3" s="325" t="s">
        <v>254</v>
      </c>
      <c r="B3" s="324"/>
      <c r="C3" s="324"/>
      <c r="D3" s="324"/>
      <c r="E3" s="324"/>
      <c r="F3" s="324"/>
      <c r="G3" s="324"/>
      <c r="H3" s="324"/>
      <c r="I3" s="324"/>
      <c r="J3" s="324"/>
      <c r="K3" s="324"/>
      <c r="AI3" s="6" t="s">
        <v>1</v>
      </c>
      <c r="AJ3" s="8" t="s">
        <v>2</v>
      </c>
      <c r="AK3" s="11" t="s">
        <v>3</v>
      </c>
      <c r="AL3" s="14" t="s">
        <v>4</v>
      </c>
      <c r="AM3" s="17" t="s">
        <v>5</v>
      </c>
      <c r="AN3" s="20" t="s">
        <v>6</v>
      </c>
      <c r="AO3" s="23" t="s">
        <v>7</v>
      </c>
      <c r="AP3" s="26" t="s">
        <v>8</v>
      </c>
      <c r="AQ3" s="29" t="s">
        <v>9</v>
      </c>
      <c r="AR3" s="32" t="s">
        <v>10</v>
      </c>
      <c r="AS3" s="35" t="s">
        <v>11</v>
      </c>
      <c r="AT3" s="38" t="s">
        <v>12</v>
      </c>
      <c r="AU3" s="41" t="s">
        <v>13</v>
      </c>
      <c r="AV3" s="44" t="s">
        <v>14</v>
      </c>
      <c r="AW3" s="47" t="s">
        <v>15</v>
      </c>
      <c r="AX3" s="50" t="s">
        <v>16</v>
      </c>
      <c r="AY3" s="53" t="s">
        <v>17</v>
      </c>
      <c r="AZ3" s="56" t="s">
        <v>18</v>
      </c>
      <c r="BA3" s="59" t="s">
        <v>19</v>
      </c>
      <c r="BB3" s="62" t="s">
        <v>20</v>
      </c>
      <c r="BC3" s="65" t="s">
        <v>21</v>
      </c>
      <c r="BD3" s="68" t="s">
        <v>22</v>
      </c>
      <c r="BE3" s="71" t="s">
        <v>23</v>
      </c>
      <c r="BF3" s="74" t="s">
        <v>24</v>
      </c>
      <c r="BG3" s="77" t="s">
        <v>25</v>
      </c>
      <c r="BH3" s="80" t="s">
        <v>26</v>
      </c>
      <c r="BI3" s="83" t="s">
        <v>27</v>
      </c>
      <c r="BJ3" s="86" t="s">
        <v>28</v>
      </c>
      <c r="BK3" s="89" t="s">
        <v>29</v>
      </c>
      <c r="BL3" s="92" t="s">
        <v>30</v>
      </c>
      <c r="BM3" s="95" t="s">
        <v>31</v>
      </c>
      <c r="BN3" s="98" t="s">
        <v>32</v>
      </c>
      <c r="BO3" s="101" t="s">
        <v>33</v>
      </c>
      <c r="BP3" s="104" t="s">
        <v>34</v>
      </c>
      <c r="BQ3" s="107" t="s">
        <v>35</v>
      </c>
      <c r="BR3" s="110" t="s">
        <v>36</v>
      </c>
      <c r="BS3" s="113" t="s">
        <v>37</v>
      </c>
      <c r="BT3" s="116" t="s">
        <v>38</v>
      </c>
      <c r="BU3" s="119" t="s">
        <v>39</v>
      </c>
      <c r="BV3" s="122" t="s">
        <v>40</v>
      </c>
      <c r="BW3" s="125" t="s">
        <v>41</v>
      </c>
      <c r="BX3" s="128" t="s">
        <v>42</v>
      </c>
      <c r="BY3" s="131" t="s">
        <v>43</v>
      </c>
      <c r="BZ3" s="134" t="s">
        <v>44</v>
      </c>
      <c r="CA3" s="137" t="s">
        <v>45</v>
      </c>
      <c r="CB3" s="140" t="s">
        <v>46</v>
      </c>
      <c r="CC3" s="143" t="s">
        <v>47</v>
      </c>
      <c r="CD3" s="146" t="s">
        <v>48</v>
      </c>
      <c r="CE3" s="149" t="s">
        <v>49</v>
      </c>
      <c r="CF3" s="152" t="s">
        <v>50</v>
      </c>
      <c r="CG3" s="155" t="s">
        <v>51</v>
      </c>
      <c r="CH3" s="158" t="s">
        <v>52</v>
      </c>
      <c r="CI3" s="161" t="s">
        <v>53</v>
      </c>
      <c r="CJ3" s="164" t="s">
        <v>54</v>
      </c>
      <c r="CK3" s="167" t="s">
        <v>55</v>
      </c>
      <c r="CL3" s="170" t="s">
        <v>56</v>
      </c>
      <c r="CM3" s="173" t="s">
        <v>57</v>
      </c>
      <c r="CN3" s="176" t="s">
        <v>58</v>
      </c>
      <c r="CO3" s="179" t="s">
        <v>59</v>
      </c>
      <c r="CP3" s="184" t="s">
        <v>255</v>
      </c>
      <c r="CQ3" s="184" t="s">
        <v>256</v>
      </c>
      <c r="CR3" s="184" t="s">
        <v>257</v>
      </c>
      <c r="CS3" s="182" t="s">
        <v>60</v>
      </c>
      <c r="CT3" s="185" t="s">
        <v>61</v>
      </c>
      <c r="CU3" s="188" t="s">
        <v>62</v>
      </c>
      <c r="CV3" s="191" t="s">
        <v>63</v>
      </c>
      <c r="CW3" s="194" t="s">
        <v>64</v>
      </c>
      <c r="CX3" s="197" t="s">
        <v>65</v>
      </c>
      <c r="CY3" s="200" t="s">
        <v>66</v>
      </c>
      <c r="CZ3" s="203" t="s">
        <v>67</v>
      </c>
      <c r="DA3" s="206" t="s">
        <v>68</v>
      </c>
      <c r="DB3" s="209" t="s">
        <v>69</v>
      </c>
    </row>
    <row r="4" spans="1:106" ht="15.75">
      <c r="A4" s="324"/>
      <c r="B4" s="324"/>
      <c r="C4" s="324"/>
      <c r="D4" s="324"/>
      <c r="E4" s="324"/>
      <c r="F4" s="324"/>
      <c r="G4" s="324"/>
      <c r="H4" s="324"/>
      <c r="I4" s="324"/>
      <c r="J4" s="324"/>
      <c r="K4" s="324"/>
      <c r="AI4" s="7" t="s">
        <v>70</v>
      </c>
      <c r="AJ4" s="9" t="s">
        <v>71</v>
      </c>
      <c r="AK4" s="12" t="s">
        <v>71</v>
      </c>
      <c r="AL4" s="15" t="s">
        <v>71</v>
      </c>
      <c r="AM4" s="18" t="s">
        <v>71</v>
      </c>
      <c r="AN4" s="21" t="s">
        <v>71</v>
      </c>
      <c r="AO4" s="24" t="s">
        <v>71</v>
      </c>
      <c r="AP4" s="27" t="s">
        <v>71</v>
      </c>
      <c r="AQ4" s="30" t="s">
        <v>71</v>
      </c>
      <c r="AR4" s="33" t="s">
        <v>72</v>
      </c>
      <c r="AS4" s="36" t="s">
        <v>72</v>
      </c>
      <c r="AT4" s="39" t="s">
        <v>72</v>
      </c>
      <c r="AU4" s="42" t="s">
        <v>72</v>
      </c>
      <c r="AV4" s="45" t="s">
        <v>72</v>
      </c>
      <c r="AW4" s="48" t="s">
        <v>72</v>
      </c>
      <c r="AX4" s="51" t="s">
        <v>72</v>
      </c>
      <c r="AY4" s="54" t="s">
        <v>72</v>
      </c>
      <c r="AZ4" s="57" t="s">
        <v>72</v>
      </c>
      <c r="BA4" s="60" t="s">
        <v>72</v>
      </c>
      <c r="BB4" s="63" t="s">
        <v>72</v>
      </c>
      <c r="BC4" s="66" t="s">
        <v>73</v>
      </c>
      <c r="BD4" s="69" t="s">
        <v>73</v>
      </c>
      <c r="BE4" s="72" t="s">
        <v>73</v>
      </c>
      <c r="BF4" s="75" t="s">
        <v>73</v>
      </c>
      <c r="BG4" s="214" t="s">
        <v>73</v>
      </c>
      <c r="BH4" s="212" t="s">
        <v>73</v>
      </c>
      <c r="BI4" s="84" t="s">
        <v>73</v>
      </c>
      <c r="BJ4" s="87" t="s">
        <v>73</v>
      </c>
      <c r="BK4" s="90" t="s">
        <v>73</v>
      </c>
      <c r="BL4" s="213" t="s">
        <v>73</v>
      </c>
      <c r="BM4" s="96" t="s">
        <v>73</v>
      </c>
      <c r="BN4" s="99" t="s">
        <v>73</v>
      </c>
      <c r="BO4" s="102" t="s">
        <v>73</v>
      </c>
      <c r="BP4" s="105" t="s">
        <v>73</v>
      </c>
      <c r="BQ4" s="108" t="s">
        <v>73</v>
      </c>
      <c r="BR4" s="111" t="s">
        <v>73</v>
      </c>
      <c r="BS4" s="114" t="s">
        <v>73</v>
      </c>
      <c r="BT4" s="117" t="s">
        <v>73</v>
      </c>
      <c r="BU4" s="120" t="s">
        <v>73</v>
      </c>
      <c r="BV4" s="123" t="s">
        <v>73</v>
      </c>
      <c r="BW4" s="126" t="s">
        <v>73</v>
      </c>
      <c r="BX4" s="129" t="s">
        <v>73</v>
      </c>
      <c r="BY4" s="132" t="s">
        <v>73</v>
      </c>
      <c r="BZ4" s="135" t="s">
        <v>73</v>
      </c>
      <c r="CA4" s="138" t="s">
        <v>73</v>
      </c>
      <c r="CB4" s="141" t="s">
        <v>73</v>
      </c>
      <c r="CC4" s="144" t="s">
        <v>73</v>
      </c>
      <c r="CD4" s="147" t="s">
        <v>73</v>
      </c>
      <c r="CE4" s="150" t="s">
        <v>73</v>
      </c>
      <c r="CF4" s="153" t="s">
        <v>73</v>
      </c>
      <c r="CG4" s="156" t="s">
        <v>73</v>
      </c>
      <c r="CH4" s="159" t="s">
        <v>73</v>
      </c>
      <c r="CI4" s="162" t="s">
        <v>73</v>
      </c>
      <c r="CJ4" s="215" t="s">
        <v>73</v>
      </c>
      <c r="CK4" s="168" t="s">
        <v>73</v>
      </c>
      <c r="CL4" s="171" t="s">
        <v>73</v>
      </c>
      <c r="CM4" s="174" t="s">
        <v>73</v>
      </c>
      <c r="CN4" s="177" t="s">
        <v>73</v>
      </c>
      <c r="CO4" s="180" t="s">
        <v>73</v>
      </c>
      <c r="CP4" s="184" t="s">
        <v>73</v>
      </c>
      <c r="CQ4" s="184" t="s">
        <v>73</v>
      </c>
      <c r="CR4" s="184" t="s">
        <v>73</v>
      </c>
      <c r="CS4" s="183" t="s">
        <v>73</v>
      </c>
      <c r="CT4" s="186" t="s">
        <v>74</v>
      </c>
      <c r="CU4" s="189" t="s">
        <v>74</v>
      </c>
      <c r="CV4" s="192" t="s">
        <v>74</v>
      </c>
      <c r="CW4" s="195" t="s">
        <v>74</v>
      </c>
      <c r="CX4" s="198" t="s">
        <v>74</v>
      </c>
      <c r="CY4" s="201" t="s">
        <v>74</v>
      </c>
      <c r="CZ4" s="204" t="s">
        <v>74</v>
      </c>
      <c r="DA4" s="207" t="s">
        <v>74</v>
      </c>
      <c r="DB4" s="210" t="s">
        <v>74</v>
      </c>
    </row>
    <row r="5" spans="1:106" ht="15.75">
      <c r="A5" s="324"/>
      <c r="B5" s="324"/>
      <c r="C5" s="324"/>
      <c r="D5" s="324"/>
      <c r="E5" s="324"/>
      <c r="F5" s="324"/>
      <c r="G5" s="324"/>
      <c r="H5" s="324"/>
      <c r="I5" s="324"/>
      <c r="J5" s="324"/>
      <c r="K5" s="324"/>
      <c r="AI5" s="7" t="s">
        <v>75</v>
      </c>
      <c r="AJ5" s="9" t="s">
        <v>76</v>
      </c>
      <c r="AK5" s="12" t="s">
        <v>77</v>
      </c>
      <c r="AL5" s="15" t="s">
        <v>77</v>
      </c>
      <c r="AM5" s="18" t="s">
        <v>77</v>
      </c>
      <c r="AN5" s="21" t="s">
        <v>77</v>
      </c>
      <c r="AO5" s="24" t="s">
        <v>78</v>
      </c>
      <c r="AP5" s="27" t="s">
        <v>78</v>
      </c>
      <c r="AQ5" s="30" t="s">
        <v>78</v>
      </c>
      <c r="AR5" s="33" t="s">
        <v>79</v>
      </c>
      <c r="AS5" s="36" t="s">
        <v>79</v>
      </c>
      <c r="AT5" s="39" t="s">
        <v>80</v>
      </c>
      <c r="AU5" s="42" t="s">
        <v>80</v>
      </c>
      <c r="AV5" s="45" t="s">
        <v>80</v>
      </c>
      <c r="AW5" s="48" t="s">
        <v>81</v>
      </c>
      <c r="AX5" s="51" t="s">
        <v>81</v>
      </c>
      <c r="AY5" s="54" t="s">
        <v>82</v>
      </c>
      <c r="AZ5" s="57" t="s">
        <v>82</v>
      </c>
      <c r="BA5" s="60" t="s">
        <v>83</v>
      </c>
      <c r="BB5" s="63" t="s">
        <v>84</v>
      </c>
      <c r="BC5" s="66" t="s">
        <v>85</v>
      </c>
      <c r="BD5" s="69" t="s">
        <v>86</v>
      </c>
      <c r="BE5" s="72" t="s">
        <v>86</v>
      </c>
      <c r="BF5" s="75" t="s">
        <v>87</v>
      </c>
      <c r="BG5" s="78" t="s">
        <v>88</v>
      </c>
      <c r="BH5" s="81" t="s">
        <v>89</v>
      </c>
      <c r="BI5" s="84" t="s">
        <v>89</v>
      </c>
      <c r="BJ5" s="87" t="s">
        <v>89</v>
      </c>
      <c r="BK5" s="90" t="s">
        <v>90</v>
      </c>
      <c r="BL5" s="93" t="s">
        <v>90</v>
      </c>
      <c r="BM5" s="96" t="s">
        <v>91</v>
      </c>
      <c r="BN5" s="99" t="s">
        <v>92</v>
      </c>
      <c r="BO5" s="102" t="s">
        <v>93</v>
      </c>
      <c r="BP5" s="105" t="s">
        <v>94</v>
      </c>
      <c r="BQ5" s="108" t="s">
        <v>95</v>
      </c>
      <c r="BR5" s="111" t="s">
        <v>96</v>
      </c>
      <c r="BS5" s="114" t="s">
        <v>96</v>
      </c>
      <c r="BT5" s="117" t="s">
        <v>97</v>
      </c>
      <c r="BU5" s="120" t="s">
        <v>97</v>
      </c>
      <c r="BV5" s="123" t="s">
        <v>97</v>
      </c>
      <c r="BW5" s="126" t="s">
        <v>97</v>
      </c>
      <c r="BX5" s="129" t="s">
        <v>97</v>
      </c>
      <c r="BY5" s="132" t="s">
        <v>97</v>
      </c>
      <c r="BZ5" s="135" t="s">
        <v>97</v>
      </c>
      <c r="CA5" s="138" t="s">
        <v>97</v>
      </c>
      <c r="CB5" s="141" t="s">
        <v>98</v>
      </c>
      <c r="CC5" s="144" t="s">
        <v>99</v>
      </c>
      <c r="CD5" s="147" t="s">
        <v>100</v>
      </c>
      <c r="CE5" s="150" t="s">
        <v>100</v>
      </c>
      <c r="CF5" s="153" t="s">
        <v>101</v>
      </c>
      <c r="CG5" s="156" t="s">
        <v>102</v>
      </c>
      <c r="CH5" s="159" t="s">
        <v>103</v>
      </c>
      <c r="CI5" s="162" t="s">
        <v>103</v>
      </c>
      <c r="CJ5" s="165" t="s">
        <v>104</v>
      </c>
      <c r="CK5" s="168" t="s">
        <v>104</v>
      </c>
      <c r="CL5" s="171" t="s">
        <v>104</v>
      </c>
      <c r="CM5" s="174" t="s">
        <v>104</v>
      </c>
      <c r="CN5" s="177" t="s">
        <v>105</v>
      </c>
      <c r="CO5" s="180" t="s">
        <v>105</v>
      </c>
      <c r="CP5" s="296" t="s">
        <v>258</v>
      </c>
      <c r="CQ5" s="296" t="s">
        <v>258</v>
      </c>
      <c r="CR5" s="296" t="s">
        <v>258</v>
      </c>
      <c r="CS5" s="183" t="s">
        <v>106</v>
      </c>
      <c r="CT5" s="186" t="s">
        <v>107</v>
      </c>
      <c r="CU5" s="189" t="s">
        <v>107</v>
      </c>
      <c r="CV5" s="192" t="s">
        <v>107</v>
      </c>
      <c r="CW5" s="195" t="s">
        <v>107</v>
      </c>
      <c r="CX5" s="198" t="s">
        <v>107</v>
      </c>
      <c r="CY5" s="201" t="s">
        <v>107</v>
      </c>
      <c r="CZ5" s="204" t="s">
        <v>107</v>
      </c>
      <c r="DA5" s="207" t="s">
        <v>107</v>
      </c>
      <c r="DB5" s="210" t="s">
        <v>107</v>
      </c>
    </row>
    <row r="6" spans="1:106" ht="15.75">
      <c r="A6" s="324"/>
      <c r="B6" s="324"/>
      <c r="C6" s="324"/>
      <c r="D6" s="324"/>
      <c r="E6" s="324"/>
      <c r="F6" s="324"/>
      <c r="G6" s="324"/>
      <c r="H6" s="324"/>
      <c r="I6" s="324"/>
      <c r="J6" s="324"/>
      <c r="K6" s="324"/>
      <c r="AI6" s="7" t="s">
        <v>108</v>
      </c>
      <c r="AJ6" s="9">
        <v>8</v>
      </c>
      <c r="AK6" s="12">
        <v>104</v>
      </c>
      <c r="AL6" s="15">
        <v>20</v>
      </c>
      <c r="AM6" s="18">
        <v>240</v>
      </c>
      <c r="AN6" s="21">
        <v>8</v>
      </c>
      <c r="AO6" s="24">
        <v>28</v>
      </c>
      <c r="AP6" s="27">
        <v>24</v>
      </c>
      <c r="AQ6" s="30">
        <v>64</v>
      </c>
      <c r="AR6" s="33">
        <v>100</v>
      </c>
      <c r="AS6" s="36">
        <f>FLOOR(AS12/AS11,1)</f>
        <v>120</v>
      </c>
      <c r="AT6" s="39">
        <v>100</v>
      </c>
      <c r="AU6" s="42">
        <v>100</v>
      </c>
      <c r="AV6" s="45">
        <v>100</v>
      </c>
      <c r="AW6" s="48">
        <v>80</v>
      </c>
      <c r="AX6" s="51">
        <v>80</v>
      </c>
      <c r="AY6" s="54">
        <v>40</v>
      </c>
      <c r="AZ6" s="57">
        <v>80</v>
      </c>
      <c r="BA6" s="60">
        <v>80</v>
      </c>
      <c r="BB6" s="63">
        <f>FLOOR(BB12/BB11,1)</f>
        <v>20</v>
      </c>
      <c r="BC6" s="66">
        <f>FLOOR(BC12/BC11,1)</f>
        <v>300</v>
      </c>
      <c r="BD6" s="69">
        <f>FLOOR(BD12/BD11,1)</f>
        <v>240</v>
      </c>
      <c r="BE6" s="72">
        <v>160</v>
      </c>
      <c r="BF6" s="75">
        <v>360</v>
      </c>
      <c r="BG6" s="78">
        <v>72</v>
      </c>
      <c r="BH6" s="81">
        <v>60</v>
      </c>
      <c r="BI6" s="84">
        <v>60</v>
      </c>
      <c r="BJ6" s="87">
        <v>60</v>
      </c>
      <c r="BK6" s="90">
        <v>60</v>
      </c>
      <c r="BL6" s="93">
        <v>80</v>
      </c>
      <c r="BM6" s="96">
        <v>240</v>
      </c>
      <c r="BN6" s="99">
        <v>300</v>
      </c>
      <c r="BO6" s="102">
        <v>360</v>
      </c>
      <c r="BP6" s="105">
        <v>140</v>
      </c>
      <c r="BQ6" s="108">
        <v>80</v>
      </c>
      <c r="BR6" s="111">
        <v>112</v>
      </c>
      <c r="BS6" s="114">
        <v>240</v>
      </c>
      <c r="BT6" s="117">
        <v>240</v>
      </c>
      <c r="BU6" s="120">
        <v>80</v>
      </c>
      <c r="BV6" s="123">
        <v>80</v>
      </c>
      <c r="BW6" s="126">
        <v>60</v>
      </c>
      <c r="BX6" s="129">
        <v>60</v>
      </c>
      <c r="BY6" s="132">
        <f>FLOOR(BY12/BY11,1)</f>
        <v>60</v>
      </c>
      <c r="BZ6" s="135">
        <v>60</v>
      </c>
      <c r="CA6" s="138">
        <v>340</v>
      </c>
      <c r="CB6" s="141">
        <v>400</v>
      </c>
      <c r="CC6" s="144">
        <v>136</v>
      </c>
      <c r="CD6" s="147">
        <v>392</v>
      </c>
      <c r="CE6" s="150">
        <v>400</v>
      </c>
      <c r="CF6" s="153">
        <v>400</v>
      </c>
      <c r="CG6" s="156">
        <v>400</v>
      </c>
      <c r="CH6" s="159">
        <v>400</v>
      </c>
      <c r="CI6" s="162">
        <v>400</v>
      </c>
      <c r="CJ6" s="165">
        <v>220</v>
      </c>
      <c r="CK6" s="168">
        <v>220</v>
      </c>
      <c r="CL6" s="171">
        <v>220</v>
      </c>
      <c r="CM6" s="174">
        <v>220</v>
      </c>
      <c r="CN6" s="177">
        <v>240</v>
      </c>
      <c r="CO6" s="180">
        <v>220</v>
      </c>
      <c r="CP6" s="184">
        <v>200</v>
      </c>
      <c r="CQ6" s="184">
        <v>200</v>
      </c>
      <c r="CR6" s="184">
        <v>200</v>
      </c>
      <c r="CS6" s="183"/>
      <c r="CT6" s="186"/>
      <c r="CU6" s="189"/>
      <c r="CV6" s="192"/>
      <c r="CW6" s="195"/>
      <c r="CX6" s="198"/>
      <c r="CY6" s="201"/>
      <c r="CZ6" s="204"/>
      <c r="DA6" s="207"/>
      <c r="DB6" s="210"/>
    </row>
    <row r="7" spans="1:106" ht="15.75">
      <c r="AI7" s="7" t="s">
        <v>109</v>
      </c>
      <c r="AJ7" s="9"/>
      <c r="AK7" s="12"/>
      <c r="AL7" s="15"/>
      <c r="AM7" s="18"/>
      <c r="AN7" s="21"/>
      <c r="AO7" s="24"/>
      <c r="AP7" s="27"/>
      <c r="AQ7" s="30"/>
      <c r="AR7" s="33"/>
      <c r="AS7" s="36"/>
      <c r="AT7" s="39"/>
      <c r="AU7" s="42"/>
      <c r="AV7" s="45"/>
      <c r="AW7" s="48"/>
      <c r="AX7" s="51"/>
      <c r="AY7" s="54"/>
      <c r="AZ7" s="57"/>
      <c r="BA7" s="60"/>
      <c r="BB7" s="63"/>
      <c r="BC7" s="66"/>
      <c r="BD7" s="69"/>
      <c r="BE7" s="72"/>
      <c r="BF7" s="75"/>
      <c r="BG7" s="78"/>
      <c r="BH7" s="81"/>
      <c r="BI7" s="84"/>
      <c r="BJ7" s="87"/>
      <c r="BK7" s="90"/>
      <c r="BL7" s="93"/>
      <c r="BM7" s="96"/>
      <c r="BN7" s="99"/>
      <c r="BO7" s="102"/>
      <c r="BP7" s="105"/>
      <c r="BQ7" s="108"/>
      <c r="BR7" s="111"/>
      <c r="BS7" s="114"/>
      <c r="BT7" s="117"/>
      <c r="BU7" s="120"/>
      <c r="BV7" s="123"/>
      <c r="BW7" s="126"/>
      <c r="BX7" s="129"/>
      <c r="BY7" s="132"/>
      <c r="BZ7" s="135"/>
      <c r="CA7" s="138"/>
      <c r="CB7" s="141"/>
      <c r="CC7" s="144"/>
      <c r="CD7" s="147"/>
      <c r="CE7" s="150"/>
      <c r="CF7" s="153"/>
      <c r="CG7" s="156"/>
      <c r="CH7" s="159"/>
      <c r="CI7" s="162"/>
      <c r="CJ7" s="165"/>
      <c r="CK7" s="168"/>
      <c r="CL7" s="171"/>
      <c r="CM7" s="174"/>
      <c r="CN7" s="177"/>
      <c r="CO7" s="180"/>
      <c r="CP7" s="184"/>
      <c r="CQ7" s="184"/>
      <c r="CR7" s="184"/>
      <c r="CS7" s="183"/>
      <c r="CT7" s="186"/>
      <c r="CU7" s="189"/>
      <c r="CV7" s="192"/>
      <c r="CW7" s="195"/>
      <c r="CX7" s="198"/>
      <c r="CY7" s="201"/>
      <c r="CZ7" s="204"/>
      <c r="DA7" s="207"/>
      <c r="DB7" s="210"/>
    </row>
    <row r="8" spans="1:106" ht="15.75">
      <c r="AI8" s="7" t="s">
        <v>110</v>
      </c>
      <c r="AJ8" s="9"/>
      <c r="AK8" s="12"/>
      <c r="AL8" s="15"/>
      <c r="AM8" s="18"/>
      <c r="AN8" s="21"/>
      <c r="AO8" s="24" t="s">
        <v>111</v>
      </c>
      <c r="AP8" s="27" t="s">
        <v>111</v>
      </c>
      <c r="AQ8" s="30" t="s">
        <v>111</v>
      </c>
      <c r="AR8" s="33" t="s">
        <v>112</v>
      </c>
      <c r="AS8" s="36" t="s">
        <v>113</v>
      </c>
      <c r="AT8" s="39" t="s">
        <v>114</v>
      </c>
      <c r="AU8" s="42" t="s">
        <v>115</v>
      </c>
      <c r="AV8" s="45" t="s">
        <v>116</v>
      </c>
      <c r="AW8" s="48" t="s">
        <v>117</v>
      </c>
      <c r="AX8" s="51" t="s">
        <v>118</v>
      </c>
      <c r="AY8" s="54" t="s">
        <v>115</v>
      </c>
      <c r="AZ8" s="57" t="s">
        <v>119</v>
      </c>
      <c r="BA8" s="60" t="s">
        <v>120</v>
      </c>
      <c r="BB8" s="63" t="s">
        <v>115</v>
      </c>
      <c r="BC8" s="66" t="s">
        <v>113</v>
      </c>
      <c r="BD8" s="69" t="s">
        <v>111</v>
      </c>
      <c r="BE8" s="72" t="s">
        <v>112</v>
      </c>
      <c r="BF8" s="75" t="s">
        <v>114</v>
      </c>
      <c r="BG8" s="78" t="s">
        <v>121</v>
      </c>
      <c r="BH8" s="81" t="s">
        <v>122</v>
      </c>
      <c r="BI8" s="218" t="s">
        <v>123</v>
      </c>
      <c r="BJ8" s="217" t="s">
        <v>124</v>
      </c>
      <c r="BK8" s="90" t="s">
        <v>125</v>
      </c>
      <c r="BL8" s="93" t="s">
        <v>122</v>
      </c>
      <c r="BM8" s="216" t="s">
        <v>126</v>
      </c>
      <c r="BN8" s="99" t="s">
        <v>112</v>
      </c>
      <c r="BO8" s="102" t="s">
        <v>114</v>
      </c>
      <c r="BP8" s="105" t="s">
        <v>127</v>
      </c>
      <c r="BQ8" s="108" t="s">
        <v>128</v>
      </c>
      <c r="BR8" s="111" t="s">
        <v>111</v>
      </c>
      <c r="BS8" s="114" t="s">
        <v>121</v>
      </c>
      <c r="BT8" s="117" t="s">
        <v>129</v>
      </c>
      <c r="BU8" s="120" t="s">
        <v>130</v>
      </c>
      <c r="BV8" s="123" t="s">
        <v>131</v>
      </c>
      <c r="BW8" s="126" t="s">
        <v>132</v>
      </c>
      <c r="BX8" s="129" t="s">
        <v>128</v>
      </c>
      <c r="BY8" s="132" t="s">
        <v>130</v>
      </c>
      <c r="BZ8" s="135" t="s">
        <v>131</v>
      </c>
      <c r="CA8" s="138" t="s">
        <v>133</v>
      </c>
      <c r="CB8" s="141" t="s">
        <v>113</v>
      </c>
      <c r="CC8" s="144" t="s">
        <v>121</v>
      </c>
      <c r="CD8" s="147" t="s">
        <v>116</v>
      </c>
      <c r="CE8" s="150" t="s">
        <v>112</v>
      </c>
      <c r="CF8" s="153" t="s">
        <v>111</v>
      </c>
      <c r="CG8" s="156" t="s">
        <v>114</v>
      </c>
      <c r="CH8" s="159" t="s">
        <v>113</v>
      </c>
      <c r="CI8" s="162" t="s">
        <v>116</v>
      </c>
      <c r="CJ8" s="165" t="s">
        <v>133</v>
      </c>
      <c r="CK8" s="168" t="s">
        <v>133</v>
      </c>
      <c r="CL8" s="171" t="s">
        <v>113</v>
      </c>
      <c r="CM8" s="174" t="s">
        <v>113</v>
      </c>
      <c r="CN8" s="177" t="s">
        <v>111</v>
      </c>
      <c r="CO8" s="180" t="s">
        <v>133</v>
      </c>
      <c r="CP8" s="184" t="s">
        <v>259</v>
      </c>
      <c r="CQ8" s="184" t="s">
        <v>259</v>
      </c>
      <c r="CR8" s="184" t="s">
        <v>259</v>
      </c>
      <c r="CS8" s="183" t="s">
        <v>115</v>
      </c>
      <c r="CT8" s="186" t="s">
        <v>112</v>
      </c>
      <c r="CU8" s="189" t="s">
        <v>121</v>
      </c>
      <c r="CV8" s="192" t="s">
        <v>114</v>
      </c>
      <c r="CW8" s="195" t="s">
        <v>116</v>
      </c>
      <c r="CX8" s="198" t="s">
        <v>111</v>
      </c>
      <c r="CY8" s="201" t="s">
        <v>113</v>
      </c>
      <c r="CZ8" s="204" t="s">
        <v>129</v>
      </c>
      <c r="DA8" s="207" t="s">
        <v>133</v>
      </c>
      <c r="DB8" s="210" t="s">
        <v>115</v>
      </c>
    </row>
    <row r="9" spans="1:106" ht="15.75">
      <c r="AI9" s="7" t="s">
        <v>134</v>
      </c>
      <c r="AJ9" s="9" t="s">
        <v>135</v>
      </c>
      <c r="AK9" s="12" t="s">
        <v>135</v>
      </c>
      <c r="AL9" s="15" t="s">
        <v>135</v>
      </c>
      <c r="AM9" s="18" t="s">
        <v>135</v>
      </c>
      <c r="AN9" s="21" t="s">
        <v>135</v>
      </c>
      <c r="AO9" s="24" t="s">
        <v>136</v>
      </c>
      <c r="AP9" s="27" t="s">
        <v>136</v>
      </c>
      <c r="AQ9" s="30" t="s">
        <v>136</v>
      </c>
      <c r="AR9" s="33" t="s">
        <v>135</v>
      </c>
      <c r="AS9" s="36" t="s">
        <v>135</v>
      </c>
      <c r="AT9" s="39" t="s">
        <v>136</v>
      </c>
      <c r="AU9" s="42" t="s">
        <v>137</v>
      </c>
      <c r="AV9" s="45" t="s">
        <v>138</v>
      </c>
      <c r="AW9" s="48" t="s">
        <v>136</v>
      </c>
      <c r="AX9" s="51" t="s">
        <v>138</v>
      </c>
      <c r="AY9" s="54" t="s">
        <v>139</v>
      </c>
      <c r="AZ9" s="57" t="s">
        <v>135</v>
      </c>
      <c r="BA9" s="60" t="s">
        <v>136</v>
      </c>
      <c r="BB9" s="63" t="s">
        <v>139</v>
      </c>
      <c r="BC9" s="66" t="s">
        <v>135</v>
      </c>
      <c r="BD9" s="69" t="s">
        <v>136</v>
      </c>
      <c r="BE9" s="72" t="s">
        <v>135</v>
      </c>
      <c r="BF9" s="75" t="s">
        <v>136</v>
      </c>
      <c r="BG9" s="78" t="s">
        <v>138</v>
      </c>
      <c r="BH9" s="81" t="s">
        <v>135</v>
      </c>
      <c r="BI9" s="84" t="s">
        <v>135</v>
      </c>
      <c r="BJ9" s="87" t="s">
        <v>136</v>
      </c>
      <c r="BK9" s="90" t="s">
        <v>136</v>
      </c>
      <c r="BL9" s="93" t="s">
        <v>135</v>
      </c>
      <c r="BM9" s="96" t="s">
        <v>136</v>
      </c>
      <c r="BN9" s="99" t="s">
        <v>135</v>
      </c>
      <c r="BO9" s="102" t="s">
        <v>136</v>
      </c>
      <c r="BP9" s="105" t="s">
        <v>135</v>
      </c>
      <c r="BQ9" s="108" t="s">
        <v>136</v>
      </c>
      <c r="BR9" s="111" t="s">
        <v>136</v>
      </c>
      <c r="BS9" s="114" t="s">
        <v>138</v>
      </c>
      <c r="BT9" s="117" t="s">
        <v>135</v>
      </c>
      <c r="BU9" s="120" t="s">
        <v>138</v>
      </c>
      <c r="BV9" s="123" t="s">
        <v>136</v>
      </c>
      <c r="BW9" s="126" t="s">
        <v>138</v>
      </c>
      <c r="BX9" s="129" t="s">
        <v>136</v>
      </c>
      <c r="BY9" s="132" t="s">
        <v>138</v>
      </c>
      <c r="BZ9" s="135" t="s">
        <v>135</v>
      </c>
      <c r="CA9" s="138" t="s">
        <v>136</v>
      </c>
      <c r="CB9" s="141" t="s">
        <v>135</v>
      </c>
      <c r="CC9" s="144" t="s">
        <v>138</v>
      </c>
      <c r="CD9" s="147" t="s">
        <v>135</v>
      </c>
      <c r="CE9" s="150" t="s">
        <v>135</v>
      </c>
      <c r="CF9" s="153" t="s">
        <v>136</v>
      </c>
      <c r="CG9" s="156" t="s">
        <v>136</v>
      </c>
      <c r="CH9" s="159" t="s">
        <v>135</v>
      </c>
      <c r="CI9" s="162" t="s">
        <v>135</v>
      </c>
      <c r="CJ9" s="165" t="s">
        <v>136</v>
      </c>
      <c r="CK9" s="168" t="s">
        <v>136</v>
      </c>
      <c r="CL9" s="171" t="s">
        <v>135</v>
      </c>
      <c r="CM9" s="174" t="s">
        <v>135</v>
      </c>
      <c r="CN9" s="177" t="s">
        <v>136</v>
      </c>
      <c r="CO9" s="180" t="s">
        <v>136</v>
      </c>
      <c r="CP9" s="184" t="s">
        <v>135</v>
      </c>
      <c r="CQ9" s="184" t="s">
        <v>135</v>
      </c>
      <c r="CR9" s="184" t="s">
        <v>135</v>
      </c>
      <c r="CS9" s="183" t="s">
        <v>137</v>
      </c>
      <c r="CT9" s="186" t="s">
        <v>135</v>
      </c>
      <c r="CU9" s="189" t="s">
        <v>138</v>
      </c>
      <c r="CV9" s="192" t="s">
        <v>136</v>
      </c>
      <c r="CW9" s="195" t="s">
        <v>138</v>
      </c>
      <c r="CX9" s="198" t="s">
        <v>136</v>
      </c>
      <c r="CY9" s="201" t="s">
        <v>135</v>
      </c>
      <c r="CZ9" s="204" t="s">
        <v>135</v>
      </c>
      <c r="DA9" s="207" t="s">
        <v>136</v>
      </c>
      <c r="DB9" s="210" t="s">
        <v>137</v>
      </c>
    </row>
    <row r="10" spans="1:106" ht="15.75">
      <c r="AI10" s="7" t="s">
        <v>140</v>
      </c>
      <c r="AJ10" s="9" t="s">
        <v>141</v>
      </c>
      <c r="AK10" s="12" t="s">
        <v>141</v>
      </c>
      <c r="AL10" s="15" t="s">
        <v>141</v>
      </c>
      <c r="AM10" s="18" t="s">
        <v>141</v>
      </c>
      <c r="AN10" s="21" t="s">
        <v>141</v>
      </c>
      <c r="AO10" s="24" t="s">
        <v>142</v>
      </c>
      <c r="AP10" s="27" t="s">
        <v>142</v>
      </c>
      <c r="AQ10" s="30" t="s">
        <v>142</v>
      </c>
      <c r="AR10" s="33" t="s">
        <v>141</v>
      </c>
      <c r="AS10" s="36" t="s">
        <v>141</v>
      </c>
      <c r="AT10" s="39" t="s">
        <v>142</v>
      </c>
      <c r="AU10" s="42" t="s">
        <v>143</v>
      </c>
      <c r="AV10" s="45" t="s">
        <v>144</v>
      </c>
      <c r="AW10" s="48" t="s">
        <v>142</v>
      </c>
      <c r="AX10" s="51" t="s">
        <v>144</v>
      </c>
      <c r="AY10" s="54" t="s">
        <v>145</v>
      </c>
      <c r="AZ10" s="57" t="s">
        <v>141</v>
      </c>
      <c r="BA10" s="60" t="s">
        <v>142</v>
      </c>
      <c r="BB10" s="63" t="s">
        <v>145</v>
      </c>
      <c r="BC10" s="66" t="s">
        <v>141</v>
      </c>
      <c r="BD10" s="69" t="s">
        <v>142</v>
      </c>
      <c r="BE10" s="72" t="s">
        <v>141</v>
      </c>
      <c r="BF10" s="75" t="s">
        <v>142</v>
      </c>
      <c r="BG10" s="78" t="s">
        <v>144</v>
      </c>
      <c r="BH10" s="81" t="s">
        <v>141</v>
      </c>
      <c r="BI10" s="84" t="s">
        <v>141</v>
      </c>
      <c r="BJ10" s="87" t="s">
        <v>142</v>
      </c>
      <c r="BK10" s="90" t="s">
        <v>142</v>
      </c>
      <c r="BL10" s="93" t="s">
        <v>141</v>
      </c>
      <c r="BM10" s="96" t="s">
        <v>142</v>
      </c>
      <c r="BN10" s="99" t="s">
        <v>141</v>
      </c>
      <c r="BO10" s="102" t="s">
        <v>142</v>
      </c>
      <c r="BP10" s="105" t="s">
        <v>141</v>
      </c>
      <c r="BQ10" s="108" t="s">
        <v>142</v>
      </c>
      <c r="BR10" s="111" t="s">
        <v>142</v>
      </c>
      <c r="BS10" s="114" t="s">
        <v>144</v>
      </c>
      <c r="BT10" s="117" t="s">
        <v>141</v>
      </c>
      <c r="BU10" s="120" t="s">
        <v>144</v>
      </c>
      <c r="BV10" s="123" t="s">
        <v>142</v>
      </c>
      <c r="BW10" s="126" t="s">
        <v>144</v>
      </c>
      <c r="BX10" s="129" t="s">
        <v>142</v>
      </c>
      <c r="BY10" s="132" t="s">
        <v>144</v>
      </c>
      <c r="BZ10" s="135" t="s">
        <v>141</v>
      </c>
      <c r="CA10" s="138" t="s">
        <v>142</v>
      </c>
      <c r="CB10" s="141" t="s">
        <v>141</v>
      </c>
      <c r="CC10" s="144" t="s">
        <v>144</v>
      </c>
      <c r="CD10" s="147" t="s">
        <v>141</v>
      </c>
      <c r="CE10" s="150" t="s">
        <v>141</v>
      </c>
      <c r="CF10" s="153" t="s">
        <v>142</v>
      </c>
      <c r="CG10" s="156" t="s">
        <v>142</v>
      </c>
      <c r="CH10" s="159" t="s">
        <v>141</v>
      </c>
      <c r="CI10" s="162" t="s">
        <v>141</v>
      </c>
      <c r="CJ10" s="165" t="s">
        <v>142</v>
      </c>
      <c r="CK10" s="168" t="s">
        <v>142</v>
      </c>
      <c r="CL10" s="171" t="s">
        <v>141</v>
      </c>
      <c r="CM10" s="174" t="s">
        <v>141</v>
      </c>
      <c r="CN10" s="177" t="s">
        <v>142</v>
      </c>
      <c r="CO10" s="180" t="s">
        <v>142</v>
      </c>
      <c r="CP10" s="184" t="s">
        <v>141</v>
      </c>
      <c r="CQ10" s="184" t="s">
        <v>141</v>
      </c>
      <c r="CR10" s="184" t="s">
        <v>141</v>
      </c>
      <c r="CS10" s="183" t="s">
        <v>143</v>
      </c>
      <c r="CT10" s="186" t="s">
        <v>141</v>
      </c>
      <c r="CU10" s="189" t="s">
        <v>144</v>
      </c>
      <c r="CV10" s="192" t="s">
        <v>142</v>
      </c>
      <c r="CW10" s="195" t="s">
        <v>144</v>
      </c>
      <c r="CX10" s="198" t="s">
        <v>142</v>
      </c>
      <c r="CY10" s="201" t="s">
        <v>141</v>
      </c>
      <c r="CZ10" s="204" t="s">
        <v>141</v>
      </c>
      <c r="DA10" s="207" t="s">
        <v>142</v>
      </c>
      <c r="DB10" s="210" t="s">
        <v>143</v>
      </c>
    </row>
    <row r="11" spans="1:106" ht="15.75">
      <c r="AI11" s="7" t="s">
        <v>146</v>
      </c>
      <c r="AJ11" s="9">
        <v>1</v>
      </c>
      <c r="AK11" s="12">
        <v>1</v>
      </c>
      <c r="AL11" s="15">
        <v>1</v>
      </c>
      <c r="AM11" s="18">
        <v>1</v>
      </c>
      <c r="AN11" s="21">
        <v>1</v>
      </c>
      <c r="AO11" s="24">
        <v>1</v>
      </c>
      <c r="AP11" s="27">
        <v>1</v>
      </c>
      <c r="AQ11" s="30">
        <v>1</v>
      </c>
      <c r="AR11" s="33">
        <v>1</v>
      </c>
      <c r="AS11" s="36">
        <v>1</v>
      </c>
      <c r="AT11" s="39">
        <v>1</v>
      </c>
      <c r="AU11" s="42">
        <v>1</v>
      </c>
      <c r="AV11" s="45">
        <v>1</v>
      </c>
      <c r="AW11" s="48">
        <v>1</v>
      </c>
      <c r="AX11" s="51">
        <v>1</v>
      </c>
      <c r="AY11" s="54">
        <v>1</v>
      </c>
      <c r="AZ11" s="57">
        <v>1</v>
      </c>
      <c r="BA11" s="60">
        <v>1</v>
      </c>
      <c r="BB11" s="63">
        <v>1</v>
      </c>
      <c r="BC11" s="66">
        <v>1</v>
      </c>
      <c r="BD11" s="69">
        <v>1</v>
      </c>
      <c r="BE11" s="72">
        <v>1</v>
      </c>
      <c r="BF11" s="75">
        <v>1</v>
      </c>
      <c r="BG11" s="78">
        <v>1</v>
      </c>
      <c r="BH11" s="81">
        <v>1</v>
      </c>
      <c r="BI11" s="84">
        <v>1</v>
      </c>
      <c r="BJ11" s="87">
        <v>1</v>
      </c>
      <c r="BK11" s="90">
        <v>1</v>
      </c>
      <c r="BL11" s="93">
        <v>1</v>
      </c>
      <c r="BM11" s="96">
        <v>1</v>
      </c>
      <c r="BN11" s="99">
        <v>1</v>
      </c>
      <c r="BO11" s="102">
        <v>1</v>
      </c>
      <c r="BP11" s="105">
        <v>1</v>
      </c>
      <c r="BQ11" s="108">
        <v>1</v>
      </c>
      <c r="BR11" s="111">
        <v>1</v>
      </c>
      <c r="BS11" s="114">
        <v>1</v>
      </c>
      <c r="BT11" s="117">
        <v>1</v>
      </c>
      <c r="BU11" s="120">
        <v>1</v>
      </c>
      <c r="BV11" s="123">
        <v>1</v>
      </c>
      <c r="BW11" s="126">
        <v>1</v>
      </c>
      <c r="BX11" s="129">
        <v>1</v>
      </c>
      <c r="BY11" s="132">
        <v>1</v>
      </c>
      <c r="BZ11" s="135">
        <v>1</v>
      </c>
      <c r="CA11" s="138">
        <v>1</v>
      </c>
      <c r="CB11" s="141">
        <v>1</v>
      </c>
      <c r="CC11" s="144">
        <v>1</v>
      </c>
      <c r="CD11" s="147">
        <v>1</v>
      </c>
      <c r="CE11" s="150">
        <v>1</v>
      </c>
      <c r="CF11" s="153">
        <v>1</v>
      </c>
      <c r="CG11" s="156">
        <v>1</v>
      </c>
      <c r="CH11" s="159">
        <v>1</v>
      </c>
      <c r="CI11" s="162">
        <v>1</v>
      </c>
      <c r="CJ11" s="165">
        <v>1</v>
      </c>
      <c r="CK11" s="168">
        <v>1</v>
      </c>
      <c r="CL11" s="171">
        <v>1</v>
      </c>
      <c r="CM11" s="174">
        <v>1</v>
      </c>
      <c r="CN11" s="177">
        <v>1</v>
      </c>
      <c r="CO11" s="180">
        <v>1</v>
      </c>
      <c r="CP11" s="184">
        <v>1</v>
      </c>
      <c r="CQ11" s="184">
        <v>1</v>
      </c>
      <c r="CR11" s="184">
        <v>1</v>
      </c>
      <c r="CS11" s="183">
        <v>1</v>
      </c>
      <c r="CT11" s="186">
        <v>1</v>
      </c>
      <c r="CU11" s="189">
        <v>1</v>
      </c>
      <c r="CV11" s="192">
        <v>1</v>
      </c>
      <c r="CW11" s="195">
        <v>1</v>
      </c>
      <c r="CX11" s="198">
        <v>1</v>
      </c>
      <c r="CY11" s="201">
        <v>1</v>
      </c>
      <c r="CZ11" s="204">
        <v>1</v>
      </c>
      <c r="DA11" s="207">
        <v>1</v>
      </c>
      <c r="DB11" s="210">
        <v>1</v>
      </c>
    </row>
    <row r="12" spans="1:106" ht="15.75">
      <c r="AI12" s="7" t="s">
        <v>147</v>
      </c>
      <c r="AJ12" s="9">
        <f t="shared" ref="AJ12:AR12" si="0">FLOOR(AJ6*AJ11,1)</f>
        <v>8</v>
      </c>
      <c r="AK12" s="12">
        <f t="shared" si="0"/>
        <v>104</v>
      </c>
      <c r="AL12" s="15">
        <f t="shared" si="0"/>
        <v>20</v>
      </c>
      <c r="AM12" s="18">
        <f t="shared" si="0"/>
        <v>240</v>
      </c>
      <c r="AN12" s="21">
        <f t="shared" si="0"/>
        <v>8</v>
      </c>
      <c r="AO12" s="24">
        <f t="shared" si="0"/>
        <v>28</v>
      </c>
      <c r="AP12" s="27">
        <f t="shared" si="0"/>
        <v>24</v>
      </c>
      <c r="AQ12" s="30">
        <f t="shared" si="0"/>
        <v>64</v>
      </c>
      <c r="AR12" s="33">
        <f t="shared" si="0"/>
        <v>100</v>
      </c>
      <c r="AS12" s="36">
        <v>120</v>
      </c>
      <c r="AT12" s="39">
        <f t="shared" ref="AT12:BA12" si="1">FLOOR(AT6*AT11,1)</f>
        <v>100</v>
      </c>
      <c r="AU12" s="42">
        <f t="shared" si="1"/>
        <v>100</v>
      </c>
      <c r="AV12" s="45">
        <f t="shared" si="1"/>
        <v>100</v>
      </c>
      <c r="AW12" s="48">
        <f t="shared" si="1"/>
        <v>80</v>
      </c>
      <c r="AX12" s="51">
        <f t="shared" si="1"/>
        <v>80</v>
      </c>
      <c r="AY12" s="54">
        <f t="shared" si="1"/>
        <v>40</v>
      </c>
      <c r="AZ12" s="57">
        <f t="shared" si="1"/>
        <v>80</v>
      </c>
      <c r="BA12" s="60">
        <f t="shared" si="1"/>
        <v>80</v>
      </c>
      <c r="BB12" s="63">
        <v>20</v>
      </c>
      <c r="BC12" s="66">
        <v>300</v>
      </c>
      <c r="BD12" s="69">
        <v>240</v>
      </c>
      <c r="BE12" s="72">
        <f t="shared" ref="BE12:BX12" si="2">FLOOR(BE6*BE11,1)</f>
        <v>160</v>
      </c>
      <c r="BF12" s="75">
        <f t="shared" si="2"/>
        <v>360</v>
      </c>
      <c r="BG12" s="78">
        <f t="shared" si="2"/>
        <v>72</v>
      </c>
      <c r="BH12" s="81">
        <f t="shared" si="2"/>
        <v>60</v>
      </c>
      <c r="BI12" s="84">
        <f t="shared" si="2"/>
        <v>60</v>
      </c>
      <c r="BJ12" s="87">
        <f t="shared" si="2"/>
        <v>60</v>
      </c>
      <c r="BK12" s="90">
        <f t="shared" si="2"/>
        <v>60</v>
      </c>
      <c r="BL12" s="93">
        <f t="shared" si="2"/>
        <v>80</v>
      </c>
      <c r="BM12" s="96">
        <f t="shared" si="2"/>
        <v>240</v>
      </c>
      <c r="BN12" s="99">
        <f t="shared" si="2"/>
        <v>300</v>
      </c>
      <c r="BO12" s="102">
        <f t="shared" si="2"/>
        <v>360</v>
      </c>
      <c r="BP12" s="105">
        <f t="shared" si="2"/>
        <v>140</v>
      </c>
      <c r="BQ12" s="108">
        <f t="shared" si="2"/>
        <v>80</v>
      </c>
      <c r="BR12" s="111">
        <f t="shared" si="2"/>
        <v>112</v>
      </c>
      <c r="BS12" s="114">
        <f t="shared" si="2"/>
        <v>240</v>
      </c>
      <c r="BT12" s="117">
        <f t="shared" si="2"/>
        <v>240</v>
      </c>
      <c r="BU12" s="120">
        <f t="shared" si="2"/>
        <v>80</v>
      </c>
      <c r="BV12" s="123">
        <f t="shared" si="2"/>
        <v>80</v>
      </c>
      <c r="BW12" s="126">
        <f t="shared" si="2"/>
        <v>60</v>
      </c>
      <c r="BX12" s="129">
        <f t="shared" si="2"/>
        <v>60</v>
      </c>
      <c r="BY12" s="132">
        <v>60</v>
      </c>
      <c r="BZ12" s="135">
        <f t="shared" ref="BZ12:CO12" si="3">FLOOR(BZ6*BZ11,1)</f>
        <v>60</v>
      </c>
      <c r="CA12" s="138">
        <f t="shared" si="3"/>
        <v>340</v>
      </c>
      <c r="CB12" s="141">
        <f t="shared" si="3"/>
        <v>400</v>
      </c>
      <c r="CC12" s="144">
        <f t="shared" si="3"/>
        <v>136</v>
      </c>
      <c r="CD12" s="147">
        <f t="shared" si="3"/>
        <v>392</v>
      </c>
      <c r="CE12" s="150">
        <f t="shared" si="3"/>
        <v>400</v>
      </c>
      <c r="CF12" s="153">
        <f t="shared" si="3"/>
        <v>400</v>
      </c>
      <c r="CG12" s="156">
        <f t="shared" si="3"/>
        <v>400</v>
      </c>
      <c r="CH12" s="159">
        <f t="shared" si="3"/>
        <v>400</v>
      </c>
      <c r="CI12" s="162">
        <f t="shared" si="3"/>
        <v>400</v>
      </c>
      <c r="CJ12" s="165">
        <f t="shared" si="3"/>
        <v>220</v>
      </c>
      <c r="CK12" s="168">
        <f t="shared" si="3"/>
        <v>220</v>
      </c>
      <c r="CL12" s="171">
        <f t="shared" si="3"/>
        <v>220</v>
      </c>
      <c r="CM12" s="174">
        <f t="shared" si="3"/>
        <v>220</v>
      </c>
      <c r="CN12" s="177">
        <f t="shared" si="3"/>
        <v>240</v>
      </c>
      <c r="CO12" s="180">
        <f t="shared" si="3"/>
        <v>220</v>
      </c>
      <c r="CP12" s="184">
        <f t="shared" ref="CP12:CQ12" si="4">FLOOR(CP6*CP11,1)</f>
        <v>200</v>
      </c>
      <c r="CQ12" s="184">
        <f t="shared" si="4"/>
        <v>200</v>
      </c>
      <c r="CR12" s="184">
        <f t="shared" ref="CR12" si="5">FLOOR(CR6*CR11,1)</f>
        <v>200</v>
      </c>
      <c r="CS12" s="183"/>
      <c r="CT12" s="186"/>
      <c r="CU12" s="189"/>
      <c r="CV12" s="192"/>
      <c r="CW12" s="195"/>
      <c r="CX12" s="198"/>
      <c r="CY12" s="201"/>
      <c r="CZ12" s="204"/>
      <c r="DA12" s="207"/>
      <c r="DB12" s="210"/>
    </row>
    <row r="13" spans="1:106" ht="15.75">
      <c r="AI13" s="7" t="s">
        <v>148</v>
      </c>
      <c r="AJ13" s="9">
        <v>0</v>
      </c>
      <c r="AK13" s="12">
        <v>0</v>
      </c>
      <c r="AL13" s="15">
        <v>0</v>
      </c>
      <c r="AM13" s="18">
        <v>0</v>
      </c>
      <c r="AN13" s="21">
        <v>0</v>
      </c>
      <c r="AO13" s="24">
        <v>0</v>
      </c>
      <c r="AP13" s="27">
        <v>0</v>
      </c>
      <c r="AQ13" s="30">
        <v>0</v>
      </c>
      <c r="AR13" s="33">
        <v>0</v>
      </c>
      <c r="AS13" s="36">
        <v>0</v>
      </c>
      <c r="AT13" s="39">
        <v>0</v>
      </c>
      <c r="AU13" s="42">
        <v>0</v>
      </c>
      <c r="AV13" s="45">
        <v>0</v>
      </c>
      <c r="AW13" s="48">
        <v>0</v>
      </c>
      <c r="AX13" s="51">
        <v>0</v>
      </c>
      <c r="AY13" s="54">
        <v>0</v>
      </c>
      <c r="AZ13" s="57">
        <v>0</v>
      </c>
      <c r="BA13" s="60">
        <v>0</v>
      </c>
      <c r="BB13" s="63">
        <v>0</v>
      </c>
      <c r="BC13" s="66">
        <v>0</v>
      </c>
      <c r="BD13" s="69">
        <v>0</v>
      </c>
      <c r="BE13" s="72">
        <v>0</v>
      </c>
      <c r="BF13" s="75">
        <v>0</v>
      </c>
      <c r="BG13" s="78">
        <v>0</v>
      </c>
      <c r="BH13" s="81">
        <v>0</v>
      </c>
      <c r="BI13" s="84">
        <v>0</v>
      </c>
      <c r="BJ13" s="87">
        <v>0</v>
      </c>
      <c r="BK13" s="90">
        <v>0</v>
      </c>
      <c r="BL13" s="93">
        <v>80</v>
      </c>
      <c r="BM13" s="96">
        <v>0</v>
      </c>
      <c r="BN13" s="99">
        <v>0</v>
      </c>
      <c r="BO13" s="102">
        <v>0</v>
      </c>
      <c r="BP13" s="105">
        <v>0</v>
      </c>
      <c r="BQ13" s="108">
        <v>0</v>
      </c>
      <c r="BR13" s="111">
        <v>0</v>
      </c>
      <c r="BS13" s="114">
        <v>0</v>
      </c>
      <c r="BT13" s="117">
        <v>0</v>
      </c>
      <c r="BU13" s="120">
        <v>0</v>
      </c>
      <c r="BV13" s="123">
        <v>0</v>
      </c>
      <c r="BW13" s="126">
        <v>0</v>
      </c>
      <c r="BX13" s="129">
        <v>0</v>
      </c>
      <c r="BY13" s="132">
        <v>0</v>
      </c>
      <c r="BZ13" s="135">
        <v>0</v>
      </c>
      <c r="CA13" s="138">
        <v>0</v>
      </c>
      <c r="CB13" s="141">
        <v>0</v>
      </c>
      <c r="CC13" s="144">
        <v>0</v>
      </c>
      <c r="CD13" s="147">
        <v>0</v>
      </c>
      <c r="CE13" s="150">
        <v>0</v>
      </c>
      <c r="CF13" s="153">
        <v>0</v>
      </c>
      <c r="CG13" s="156">
        <v>0</v>
      </c>
      <c r="CH13" s="159">
        <v>0</v>
      </c>
      <c r="CI13" s="162">
        <v>0</v>
      </c>
      <c r="CJ13" s="165">
        <v>0</v>
      </c>
      <c r="CK13" s="168">
        <v>0</v>
      </c>
      <c r="CL13" s="171">
        <v>0</v>
      </c>
      <c r="CM13" s="174">
        <v>0</v>
      </c>
      <c r="CN13" s="177">
        <v>0</v>
      </c>
      <c r="CO13" s="180">
        <v>0</v>
      </c>
      <c r="CP13" s="184">
        <v>0</v>
      </c>
      <c r="CQ13" s="184">
        <v>0</v>
      </c>
      <c r="CR13" s="184">
        <v>0</v>
      </c>
      <c r="CS13" s="183">
        <v>0</v>
      </c>
      <c r="CT13" s="186">
        <v>0</v>
      </c>
      <c r="CU13" s="189">
        <v>0</v>
      </c>
      <c r="CV13" s="192">
        <v>0</v>
      </c>
      <c r="CW13" s="195">
        <v>0</v>
      </c>
      <c r="CX13" s="198">
        <v>0</v>
      </c>
      <c r="CY13" s="201">
        <v>0</v>
      </c>
      <c r="CZ13" s="204">
        <v>0</v>
      </c>
      <c r="DA13" s="207">
        <v>0</v>
      </c>
      <c r="DB13" s="210">
        <v>0</v>
      </c>
    </row>
    <row r="14" spans="1:106" ht="15.75">
      <c r="AI14" s="7" t="s">
        <v>149</v>
      </c>
      <c r="AJ14" s="9" t="s">
        <v>150</v>
      </c>
      <c r="AK14" s="12" t="s">
        <v>150</v>
      </c>
      <c r="AL14" s="15" t="s">
        <v>150</v>
      </c>
      <c r="AM14" s="18" t="s">
        <v>150</v>
      </c>
      <c r="AN14" s="21" t="s">
        <v>150</v>
      </c>
      <c r="AO14" s="24" t="s">
        <v>150</v>
      </c>
      <c r="AP14" s="27" t="s">
        <v>150</v>
      </c>
      <c r="AQ14" s="30" t="s">
        <v>150</v>
      </c>
      <c r="AR14" s="33" t="s">
        <v>150</v>
      </c>
      <c r="AS14" s="36" t="s">
        <v>150</v>
      </c>
      <c r="AT14" s="39" t="s">
        <v>150</v>
      </c>
      <c r="AU14" s="42" t="s">
        <v>150</v>
      </c>
      <c r="AV14" s="45" t="s">
        <v>150</v>
      </c>
      <c r="AW14" s="48" t="s">
        <v>150</v>
      </c>
      <c r="AX14" s="51" t="s">
        <v>150</v>
      </c>
      <c r="AY14" s="54" t="s">
        <v>150</v>
      </c>
      <c r="AZ14" s="57" t="s">
        <v>150</v>
      </c>
      <c r="BA14" s="60" t="s">
        <v>150</v>
      </c>
      <c r="BB14" s="63" t="s">
        <v>150</v>
      </c>
      <c r="BC14" s="66" t="s">
        <v>150</v>
      </c>
      <c r="BD14" s="69" t="s">
        <v>150</v>
      </c>
      <c r="BE14" s="72" t="s">
        <v>150</v>
      </c>
      <c r="BF14" s="75" t="s">
        <v>150</v>
      </c>
      <c r="BG14" s="78" t="s">
        <v>150</v>
      </c>
      <c r="BH14" s="81" t="s">
        <v>150</v>
      </c>
      <c r="BI14" s="84" t="s">
        <v>150</v>
      </c>
      <c r="BJ14" s="87" t="s">
        <v>150</v>
      </c>
      <c r="BK14" s="90" t="s">
        <v>150</v>
      </c>
      <c r="BL14" s="93" t="s">
        <v>150</v>
      </c>
      <c r="BM14" s="96" t="s">
        <v>150</v>
      </c>
      <c r="BN14" s="99" t="s">
        <v>150</v>
      </c>
      <c r="BO14" s="102" t="s">
        <v>150</v>
      </c>
      <c r="BP14" s="105" t="s">
        <v>150</v>
      </c>
      <c r="BQ14" s="108" t="s">
        <v>150</v>
      </c>
      <c r="BR14" s="111" t="s">
        <v>150</v>
      </c>
      <c r="BS14" s="114" t="s">
        <v>150</v>
      </c>
      <c r="BT14" s="117" t="s">
        <v>150</v>
      </c>
      <c r="BU14" s="120" t="s">
        <v>150</v>
      </c>
      <c r="BV14" s="123" t="s">
        <v>150</v>
      </c>
      <c r="BW14" s="126" t="s">
        <v>150</v>
      </c>
      <c r="BX14" s="129" t="s">
        <v>150</v>
      </c>
      <c r="BY14" s="132" t="s">
        <v>150</v>
      </c>
      <c r="BZ14" s="135" t="s">
        <v>150</v>
      </c>
      <c r="CA14" s="138" t="s">
        <v>150</v>
      </c>
      <c r="CB14" s="141" t="s">
        <v>150</v>
      </c>
      <c r="CC14" s="144" t="s">
        <v>150</v>
      </c>
      <c r="CD14" s="147" t="s">
        <v>150</v>
      </c>
      <c r="CE14" s="150" t="s">
        <v>150</v>
      </c>
      <c r="CF14" s="153" t="s">
        <v>151</v>
      </c>
      <c r="CG14" s="156" t="s">
        <v>151</v>
      </c>
      <c r="CH14" s="159" t="s">
        <v>150</v>
      </c>
      <c r="CI14" s="162" t="s">
        <v>150</v>
      </c>
      <c r="CJ14" s="165" t="s">
        <v>150</v>
      </c>
      <c r="CK14" s="168" t="s">
        <v>150</v>
      </c>
      <c r="CL14" s="171" t="s">
        <v>150</v>
      </c>
      <c r="CM14" s="174" t="s">
        <v>150</v>
      </c>
      <c r="CN14" s="177" t="s">
        <v>151</v>
      </c>
      <c r="CO14" s="180" t="s">
        <v>151</v>
      </c>
      <c r="CP14" s="184" t="s">
        <v>151</v>
      </c>
      <c r="CQ14" s="184" t="s">
        <v>151</v>
      </c>
      <c r="CR14" s="184" t="s">
        <v>151</v>
      </c>
      <c r="CS14" s="183" t="s">
        <v>152</v>
      </c>
      <c r="CT14" s="186"/>
      <c r="CU14" s="189"/>
      <c r="CV14" s="192"/>
      <c r="CW14" s="195"/>
      <c r="CX14" s="198"/>
      <c r="CY14" s="201"/>
      <c r="CZ14" s="204"/>
      <c r="DA14" s="207"/>
      <c r="DB14" s="210"/>
    </row>
    <row r="15" spans="1:106" ht="15.75">
      <c r="AI15" s="7" t="s">
        <v>153</v>
      </c>
      <c r="AJ15" s="9"/>
      <c r="AK15" s="12"/>
      <c r="AL15" s="15"/>
      <c r="AM15" s="18"/>
      <c r="AN15" s="21"/>
      <c r="AO15" s="24"/>
      <c r="AP15" s="27"/>
      <c r="AQ15" s="30"/>
      <c r="AR15" s="33"/>
      <c r="AS15" s="36"/>
      <c r="AT15" s="39"/>
      <c r="AU15" s="42"/>
      <c r="AV15" s="45"/>
      <c r="AW15" s="48"/>
      <c r="AX15" s="51"/>
      <c r="AY15" s="54"/>
      <c r="AZ15" s="57"/>
      <c r="BA15" s="60"/>
      <c r="BB15" s="63"/>
      <c r="BC15" s="66"/>
      <c r="BD15" s="69"/>
      <c r="BE15" s="72"/>
      <c r="BF15" s="75"/>
      <c r="BG15" s="78"/>
      <c r="BH15" s="81"/>
      <c r="BI15" s="84"/>
      <c r="BJ15" s="87"/>
      <c r="BK15" s="90"/>
      <c r="BL15" s="93"/>
      <c r="BM15" s="96"/>
      <c r="BN15" s="99"/>
      <c r="BO15" s="102"/>
      <c r="BP15" s="105"/>
      <c r="BQ15" s="108"/>
      <c r="BR15" s="111"/>
      <c r="BS15" s="114"/>
      <c r="BT15" s="117"/>
      <c r="BU15" s="120"/>
      <c r="BV15" s="123"/>
      <c r="BW15" s="126"/>
      <c r="BX15" s="129"/>
      <c r="BY15" s="132"/>
      <c r="BZ15" s="135"/>
      <c r="CA15" s="138"/>
      <c r="CB15" s="141"/>
      <c r="CC15" s="144"/>
      <c r="CD15" s="147"/>
      <c r="CE15" s="150"/>
      <c r="CF15" s="153"/>
      <c r="CG15" s="156"/>
      <c r="CH15" s="159"/>
      <c r="CI15" s="162"/>
      <c r="CJ15" s="165"/>
      <c r="CK15" s="168"/>
      <c r="CL15" s="171"/>
      <c r="CM15" s="174"/>
      <c r="CN15" s="177"/>
      <c r="CO15" s="180"/>
      <c r="CP15" s="184"/>
      <c r="CQ15" s="184"/>
      <c r="CR15" s="184"/>
      <c r="CS15" s="183"/>
      <c r="CT15" s="186"/>
      <c r="CU15" s="189"/>
      <c r="CV15" s="192"/>
      <c r="CW15" s="195"/>
      <c r="CX15" s="198"/>
      <c r="CY15" s="201"/>
      <c r="CZ15" s="204"/>
      <c r="DA15" s="207"/>
      <c r="DB15" s="210"/>
    </row>
    <row r="16" spans="1:106" ht="15.75">
      <c r="AI16" s="7" t="s">
        <v>154</v>
      </c>
      <c r="AJ16" s="9"/>
      <c r="AK16" s="12"/>
      <c r="AL16" s="15"/>
      <c r="AM16" s="18"/>
      <c r="AN16" s="21"/>
      <c r="AO16" s="24"/>
      <c r="AP16" s="27"/>
      <c r="AQ16" s="30"/>
      <c r="AR16" s="33"/>
      <c r="AS16" s="36"/>
      <c r="AT16" s="39"/>
      <c r="AU16" s="42"/>
      <c r="AV16" s="45"/>
      <c r="AW16" s="48"/>
      <c r="AX16" s="51"/>
      <c r="AY16" s="54"/>
      <c r="AZ16" s="57"/>
      <c r="BA16" s="60"/>
      <c r="BB16" s="63"/>
      <c r="BC16" s="66"/>
      <c r="BD16" s="69"/>
      <c r="BE16" s="72"/>
      <c r="BF16" s="75"/>
      <c r="BG16" s="78"/>
      <c r="BH16" s="81"/>
      <c r="BI16" s="84"/>
      <c r="BJ16" s="87"/>
      <c r="BK16" s="90"/>
      <c r="BL16" s="93"/>
      <c r="BM16" s="96"/>
      <c r="BN16" s="99"/>
      <c r="BO16" s="102"/>
      <c r="BP16" s="105"/>
      <c r="BQ16" s="108"/>
      <c r="BR16" s="111"/>
      <c r="BS16" s="114"/>
      <c r="BT16" s="117"/>
      <c r="BU16" s="120"/>
      <c r="BV16" s="123"/>
      <c r="BW16" s="126"/>
      <c r="BX16" s="129"/>
      <c r="BY16" s="132"/>
      <c r="BZ16" s="135"/>
      <c r="CA16" s="138"/>
      <c r="CB16" s="141"/>
      <c r="CC16" s="144"/>
      <c r="CD16" s="147"/>
      <c r="CE16" s="150"/>
      <c r="CF16" s="153"/>
      <c r="CG16" s="156"/>
      <c r="CH16" s="159"/>
      <c r="CI16" s="162"/>
      <c r="CJ16" s="165"/>
      <c r="CK16" s="168"/>
      <c r="CL16" s="171"/>
      <c r="CM16" s="174"/>
      <c r="CN16" s="177" t="s">
        <v>252</v>
      </c>
      <c r="CO16" s="180" t="s">
        <v>252</v>
      </c>
      <c r="CP16" s="184" t="s">
        <v>260</v>
      </c>
      <c r="CQ16" s="184" t="s">
        <v>260</v>
      </c>
      <c r="CR16" s="184" t="s">
        <v>260</v>
      </c>
      <c r="CS16" s="183"/>
      <c r="CT16" s="186"/>
      <c r="CU16" s="189"/>
      <c r="CV16" s="192"/>
      <c r="CW16" s="195"/>
      <c r="CX16" s="198"/>
      <c r="CY16" s="201"/>
      <c r="CZ16" s="204"/>
      <c r="DA16" s="207"/>
      <c r="DB16" s="210"/>
    </row>
    <row r="17" spans="1:106" ht="15.75">
      <c r="AI17" s="7" t="s">
        <v>155</v>
      </c>
      <c r="AJ17" s="9"/>
      <c r="AK17" s="12"/>
      <c r="AL17" s="15"/>
      <c r="AM17" s="18"/>
      <c r="AN17" s="21"/>
      <c r="AO17" s="24"/>
      <c r="AP17" s="27"/>
      <c r="AQ17" s="30"/>
      <c r="AR17" s="33"/>
      <c r="AS17" s="36"/>
      <c r="AT17" s="39"/>
      <c r="AU17" s="42"/>
      <c r="AV17" s="45"/>
      <c r="AW17" s="48"/>
      <c r="AX17" s="51"/>
      <c r="AY17" s="54"/>
      <c r="AZ17" s="57"/>
      <c r="BA17" s="60"/>
      <c r="BB17" s="63"/>
      <c r="BC17" s="66"/>
      <c r="BD17" s="69"/>
      <c r="BE17" s="72"/>
      <c r="BF17" s="75"/>
      <c r="BG17" s="78"/>
      <c r="BH17" s="81"/>
      <c r="BI17" s="84"/>
      <c r="BJ17" s="87"/>
      <c r="BK17" s="90"/>
      <c r="BL17" s="93"/>
      <c r="BM17" s="96"/>
      <c r="BN17" s="99"/>
      <c r="BO17" s="102"/>
      <c r="BP17" s="105"/>
      <c r="BQ17" s="108"/>
      <c r="BR17" s="111"/>
      <c r="BS17" s="114"/>
      <c r="BT17" s="117"/>
      <c r="BU17" s="120"/>
      <c r="BV17" s="123"/>
      <c r="BW17" s="126"/>
      <c r="BX17" s="129"/>
      <c r="BY17" s="132"/>
      <c r="BZ17" s="135"/>
      <c r="CA17" s="138"/>
      <c r="CB17" s="141"/>
      <c r="CC17" s="144"/>
      <c r="CD17" s="147"/>
      <c r="CE17" s="150"/>
      <c r="CF17" s="153"/>
      <c r="CG17" s="156"/>
      <c r="CH17" s="159"/>
      <c r="CI17" s="162"/>
      <c r="CJ17" s="165"/>
      <c r="CK17" s="168"/>
      <c r="CL17" s="171"/>
      <c r="CM17" s="174"/>
      <c r="CN17" s="177"/>
      <c r="CO17" s="180"/>
      <c r="CP17" s="184"/>
      <c r="CQ17" s="184"/>
      <c r="CR17" s="184"/>
      <c r="CS17" s="183"/>
      <c r="CT17" s="186"/>
      <c r="CU17" s="189"/>
      <c r="CV17" s="192"/>
      <c r="CW17" s="195"/>
      <c r="CX17" s="198"/>
      <c r="CY17" s="201"/>
      <c r="CZ17" s="204"/>
      <c r="DA17" s="207"/>
      <c r="DB17" s="210"/>
    </row>
    <row r="18" spans="1:106" ht="15.75">
      <c r="AI18" s="7" t="s">
        <v>156</v>
      </c>
      <c r="AJ18" s="9"/>
      <c r="AK18" s="12"/>
      <c r="AL18" s="15"/>
      <c r="AM18" s="18"/>
      <c r="AN18" s="21"/>
      <c r="AO18" s="24"/>
      <c r="AP18" s="27"/>
      <c r="AQ18" s="30"/>
      <c r="AR18" s="33"/>
      <c r="AS18" s="36"/>
      <c r="AT18" s="39"/>
      <c r="AU18" s="42"/>
      <c r="AV18" s="45"/>
      <c r="AW18" s="48"/>
      <c r="AX18" s="51"/>
      <c r="AY18" s="54"/>
      <c r="AZ18" s="57"/>
      <c r="BA18" s="60"/>
      <c r="BB18" s="63"/>
      <c r="BC18" s="66"/>
      <c r="BD18" s="69"/>
      <c r="BE18" s="72"/>
      <c r="BF18" s="75"/>
      <c r="BG18" s="78"/>
      <c r="BH18" s="81"/>
      <c r="BI18" s="84"/>
      <c r="BJ18" s="87"/>
      <c r="BK18" s="90"/>
      <c r="BL18" s="93"/>
      <c r="BM18" s="96"/>
      <c r="BN18" s="99"/>
      <c r="BO18" s="102"/>
      <c r="BP18" s="105"/>
      <c r="BQ18" s="108"/>
      <c r="BR18" s="111"/>
      <c r="BS18" s="114"/>
      <c r="BT18" s="117"/>
      <c r="BU18" s="120"/>
      <c r="BV18" s="123"/>
      <c r="BW18" s="126"/>
      <c r="BX18" s="129"/>
      <c r="BY18" s="132"/>
      <c r="BZ18" s="135"/>
      <c r="CA18" s="138"/>
      <c r="CB18" s="141"/>
      <c r="CC18" s="144"/>
      <c r="CD18" s="147"/>
      <c r="CE18" s="150"/>
      <c r="CF18" s="153"/>
      <c r="CG18" s="156"/>
      <c r="CH18" s="159"/>
      <c r="CI18" s="162"/>
      <c r="CJ18" s="165"/>
      <c r="CK18" s="168"/>
      <c r="CL18" s="171"/>
      <c r="CM18" s="174"/>
      <c r="CN18" s="177"/>
      <c r="CO18" s="180"/>
      <c r="CP18" s="184"/>
      <c r="CQ18" s="184"/>
      <c r="CR18" s="184"/>
      <c r="CS18" s="183"/>
      <c r="CT18" s="186"/>
      <c r="CU18" s="189"/>
      <c r="CV18" s="192"/>
      <c r="CW18" s="195"/>
      <c r="CX18" s="198"/>
      <c r="CY18" s="201"/>
      <c r="CZ18" s="204"/>
      <c r="DA18" s="207"/>
      <c r="DB18" s="210"/>
    </row>
    <row r="19" spans="1:106" ht="15.75">
      <c r="AI19" s="7" t="s">
        <v>157</v>
      </c>
      <c r="AJ19" s="9"/>
      <c r="AK19" s="12"/>
      <c r="AL19" s="15"/>
      <c r="AM19" s="18"/>
      <c r="AN19" s="21"/>
      <c r="AO19" s="24"/>
      <c r="AP19" s="27"/>
      <c r="AQ19" s="30"/>
      <c r="AR19" s="33"/>
      <c r="AS19" s="36"/>
      <c r="AT19" s="39"/>
      <c r="AU19" s="42"/>
      <c r="AV19" s="45"/>
      <c r="AW19" s="48"/>
      <c r="AX19" s="51"/>
      <c r="AY19" s="54"/>
      <c r="AZ19" s="57"/>
      <c r="BA19" s="60"/>
      <c r="BB19" s="63"/>
      <c r="BC19" s="66"/>
      <c r="BD19" s="69"/>
      <c r="BE19" s="72"/>
      <c r="BF19" s="75"/>
      <c r="BG19" s="78"/>
      <c r="BH19" s="81"/>
      <c r="BI19" s="84"/>
      <c r="BJ19" s="87"/>
      <c r="BK19" s="90"/>
      <c r="BL19" s="93"/>
      <c r="BM19" s="96"/>
      <c r="BN19" s="99"/>
      <c r="BO19" s="102"/>
      <c r="BP19" s="105"/>
      <c r="BQ19" s="108"/>
      <c r="BR19" s="111"/>
      <c r="BS19" s="114"/>
      <c r="BT19" s="117"/>
      <c r="BU19" s="120"/>
      <c r="BV19" s="123"/>
      <c r="BW19" s="126"/>
      <c r="BX19" s="129"/>
      <c r="BY19" s="132"/>
      <c r="BZ19" s="135"/>
      <c r="CA19" s="138"/>
      <c r="CB19" s="141"/>
      <c r="CC19" s="144"/>
      <c r="CD19" s="147"/>
      <c r="CE19" s="150"/>
      <c r="CF19" s="153"/>
      <c r="CG19" s="156"/>
      <c r="CH19" s="159"/>
      <c r="CI19" s="162"/>
      <c r="CJ19" s="165"/>
      <c r="CK19" s="168"/>
      <c r="CL19" s="171"/>
      <c r="CM19" s="174"/>
      <c r="CN19" s="177"/>
      <c r="CO19" s="180"/>
      <c r="CP19" s="184"/>
      <c r="CQ19" s="184"/>
      <c r="CR19" s="184"/>
      <c r="CS19" s="183"/>
      <c r="CT19" s="186"/>
      <c r="CU19" s="189"/>
      <c r="CV19" s="192"/>
      <c r="CW19" s="195"/>
      <c r="CX19" s="198"/>
      <c r="CY19" s="201"/>
      <c r="CZ19" s="204"/>
      <c r="DA19" s="207"/>
      <c r="DB19" s="210"/>
    </row>
    <row r="20" spans="1:106" ht="15.75">
      <c r="AI20" s="7" t="s">
        <v>158</v>
      </c>
      <c r="AJ20" s="9"/>
      <c r="AK20" s="12"/>
      <c r="AL20" s="15"/>
      <c r="AM20" s="18"/>
      <c r="AN20" s="21"/>
      <c r="AO20" s="24"/>
      <c r="AP20" s="27"/>
      <c r="AQ20" s="30"/>
      <c r="AR20" s="33"/>
      <c r="AS20" s="36"/>
      <c r="AT20" s="39"/>
      <c r="AU20" s="42"/>
      <c r="AV20" s="45"/>
      <c r="AW20" s="48"/>
      <c r="AX20" s="51"/>
      <c r="AY20" s="54"/>
      <c r="AZ20" s="57"/>
      <c r="BA20" s="60"/>
      <c r="BB20" s="63"/>
      <c r="BC20" s="66"/>
      <c r="BD20" s="69"/>
      <c r="BE20" s="72"/>
      <c r="BF20" s="75"/>
      <c r="BG20" s="78"/>
      <c r="BH20" s="81"/>
      <c r="BI20" s="84"/>
      <c r="BJ20" s="87"/>
      <c r="BK20" s="90"/>
      <c r="BL20" s="93"/>
      <c r="BM20" s="96"/>
      <c r="BN20" s="99"/>
      <c r="BO20" s="102"/>
      <c r="BP20" s="105"/>
      <c r="BQ20" s="108"/>
      <c r="BR20" s="111"/>
      <c r="BS20" s="114"/>
      <c r="BT20" s="117"/>
      <c r="BU20" s="120"/>
      <c r="BV20" s="123"/>
      <c r="BW20" s="126"/>
      <c r="BX20" s="129"/>
      <c r="BY20" s="132"/>
      <c r="BZ20" s="135"/>
      <c r="CA20" s="138"/>
      <c r="CB20" s="141"/>
      <c r="CC20" s="144"/>
      <c r="CD20" s="147"/>
      <c r="CE20" s="150"/>
      <c r="CF20" s="153"/>
      <c r="CG20" s="156"/>
      <c r="CH20" s="159"/>
      <c r="CI20" s="162"/>
      <c r="CJ20" s="165"/>
      <c r="CK20" s="168"/>
      <c r="CL20" s="171"/>
      <c r="CM20" s="174"/>
      <c r="CN20" s="177"/>
      <c r="CO20" s="180"/>
      <c r="CP20" s="184"/>
      <c r="CQ20" s="184"/>
      <c r="CR20" s="184"/>
      <c r="CS20" s="183"/>
      <c r="CT20" s="186"/>
      <c r="CU20" s="189"/>
      <c r="CV20" s="192"/>
      <c r="CW20" s="195"/>
      <c r="CX20" s="198"/>
      <c r="CY20" s="201"/>
      <c r="CZ20" s="204"/>
      <c r="DA20" s="207"/>
      <c r="DB20" s="210"/>
    </row>
    <row r="21" spans="1:106" ht="15.75">
      <c r="AI21" s="7" t="s">
        <v>159</v>
      </c>
      <c r="AJ21" s="9"/>
      <c r="AK21" s="12"/>
      <c r="AL21" s="15"/>
      <c r="AM21" s="18"/>
      <c r="AN21" s="21"/>
      <c r="AO21" s="24"/>
      <c r="AP21" s="27"/>
      <c r="AQ21" s="30"/>
      <c r="AR21" s="33"/>
      <c r="AS21" s="36"/>
      <c r="AT21" s="39"/>
      <c r="AU21" s="42"/>
      <c r="AV21" s="45"/>
      <c r="AW21" s="48"/>
      <c r="AX21" s="51"/>
      <c r="AY21" s="54"/>
      <c r="AZ21" s="57"/>
      <c r="BA21" s="60"/>
      <c r="BB21" s="63"/>
      <c r="BC21" s="66"/>
      <c r="BD21" s="69"/>
      <c r="BE21" s="72"/>
      <c r="BF21" s="75"/>
      <c r="BG21" s="78"/>
      <c r="BH21" s="81"/>
      <c r="BI21" s="84"/>
      <c r="BJ21" s="87"/>
      <c r="BK21" s="90"/>
      <c r="BL21" s="93"/>
      <c r="BM21" s="96"/>
      <c r="BN21" s="99"/>
      <c r="BO21" s="102"/>
      <c r="BP21" s="105"/>
      <c r="BQ21" s="108"/>
      <c r="BR21" s="111"/>
      <c r="BS21" s="114"/>
      <c r="BT21" s="117"/>
      <c r="BU21" s="120"/>
      <c r="BV21" s="123"/>
      <c r="BW21" s="126"/>
      <c r="BX21" s="129"/>
      <c r="BY21" s="132"/>
      <c r="BZ21" s="135"/>
      <c r="CA21" s="138"/>
      <c r="CB21" s="141"/>
      <c r="CC21" s="144"/>
      <c r="CD21" s="147"/>
      <c r="CE21" s="150"/>
      <c r="CF21" s="153"/>
      <c r="CG21" s="156"/>
      <c r="CH21" s="159"/>
      <c r="CI21" s="162"/>
      <c r="CJ21" s="165"/>
      <c r="CK21" s="168"/>
      <c r="CL21" s="171"/>
      <c r="CM21" s="174"/>
      <c r="CN21" s="177"/>
      <c r="CO21" s="180"/>
      <c r="CP21" s="184"/>
      <c r="CQ21" s="184"/>
      <c r="CR21" s="184"/>
      <c r="CS21" s="183"/>
      <c r="CT21" s="186"/>
      <c r="CU21" s="189"/>
      <c r="CV21" s="192"/>
      <c r="CW21" s="195"/>
      <c r="CX21" s="198"/>
      <c r="CY21" s="201"/>
      <c r="CZ21" s="204"/>
      <c r="DA21" s="207"/>
      <c r="DB21" s="210"/>
    </row>
    <row r="22" spans="1:106" ht="15.75">
      <c r="AF22" s="326" t="s">
        <v>160</v>
      </c>
      <c r="AG22" s="326"/>
      <c r="AH22" s="219">
        <f>SUM(AJ6:DB6)</f>
        <v>10168</v>
      </c>
      <c r="AI22" s="7" t="s">
        <v>161</v>
      </c>
      <c r="AJ22" s="9"/>
      <c r="AK22" s="12"/>
      <c r="AL22" s="15"/>
      <c r="AM22" s="18"/>
      <c r="AN22" s="21"/>
      <c r="AO22" s="24"/>
      <c r="AP22" s="27"/>
      <c r="AQ22" s="30"/>
      <c r="AR22" s="33"/>
      <c r="AS22" s="36"/>
      <c r="AT22" s="39"/>
      <c r="AU22" s="42"/>
      <c r="AV22" s="45"/>
      <c r="AW22" s="48"/>
      <c r="AX22" s="51"/>
      <c r="AY22" s="54"/>
      <c r="AZ22" s="57"/>
      <c r="BA22" s="60"/>
      <c r="BB22" s="63"/>
      <c r="BC22" s="66"/>
      <c r="BD22" s="69"/>
      <c r="BE22" s="72"/>
      <c r="BF22" s="75"/>
      <c r="BG22" s="78"/>
      <c r="BH22" s="81"/>
      <c r="BI22" s="84"/>
      <c r="BJ22" s="87"/>
      <c r="BK22" s="90"/>
      <c r="BL22" s="93"/>
      <c r="BM22" s="96"/>
      <c r="BN22" s="99"/>
      <c r="BO22" s="102"/>
      <c r="BP22" s="105"/>
      <c r="BQ22" s="108"/>
      <c r="BR22" s="111"/>
      <c r="BS22" s="114"/>
      <c r="BT22" s="117"/>
      <c r="BU22" s="120"/>
      <c r="BV22" s="123"/>
      <c r="BW22" s="126"/>
      <c r="BX22" s="129"/>
      <c r="BY22" s="132"/>
      <c r="BZ22" s="135"/>
      <c r="CA22" s="138"/>
      <c r="CB22" s="141"/>
      <c r="CC22" s="144"/>
      <c r="CD22" s="147"/>
      <c r="CE22" s="150"/>
      <c r="CF22" s="153"/>
      <c r="CG22" s="156"/>
      <c r="CH22" s="159"/>
      <c r="CI22" s="162"/>
      <c r="CJ22" s="165"/>
      <c r="CK22" s="168"/>
      <c r="CL22" s="171"/>
      <c r="CM22" s="174"/>
      <c r="CN22" s="177"/>
      <c r="CO22" s="180"/>
      <c r="CP22" s="184"/>
      <c r="CQ22" s="184"/>
      <c r="CR22" s="184"/>
      <c r="CS22" s="183"/>
      <c r="CT22" s="186"/>
      <c r="CU22" s="189"/>
      <c r="CV22" s="192"/>
      <c r="CW22" s="195"/>
      <c r="CX22" s="198"/>
      <c r="CY22" s="201"/>
      <c r="CZ22" s="204"/>
      <c r="DA22" s="207"/>
      <c r="DB22" s="210"/>
    </row>
    <row r="23" spans="1:106" ht="15.75">
      <c r="AF23" s="326" t="s">
        <v>162</v>
      </c>
      <c r="AG23" s="326"/>
      <c r="AH23" s="220">
        <f>SUM(AJ12:DB12)</f>
        <v>10168</v>
      </c>
      <c r="AI23" s="7" t="s">
        <v>163</v>
      </c>
      <c r="AJ23" s="9"/>
      <c r="AK23" s="12"/>
      <c r="AL23" s="15"/>
      <c r="AM23" s="18"/>
      <c r="AN23" s="21"/>
      <c r="AO23" s="24"/>
      <c r="AP23" s="27"/>
      <c r="AQ23" s="30"/>
      <c r="AR23" s="33"/>
      <c r="AS23" s="36"/>
      <c r="AT23" s="39"/>
      <c r="AU23" s="42"/>
      <c r="AV23" s="45"/>
      <c r="AW23" s="48"/>
      <c r="AX23" s="51"/>
      <c r="AY23" s="54"/>
      <c r="AZ23" s="57"/>
      <c r="BA23" s="60"/>
      <c r="BB23" s="63"/>
      <c r="BC23" s="66"/>
      <c r="BD23" s="69"/>
      <c r="BE23" s="72"/>
      <c r="BF23" s="75"/>
      <c r="BG23" s="78"/>
      <c r="BH23" s="81"/>
      <c r="BI23" s="84"/>
      <c r="BJ23" s="87"/>
      <c r="BK23" s="90"/>
      <c r="BL23" s="93"/>
      <c r="BM23" s="96"/>
      <c r="BN23" s="99"/>
      <c r="BO23" s="102"/>
      <c r="BP23" s="105"/>
      <c r="BQ23" s="108"/>
      <c r="BR23" s="111"/>
      <c r="BS23" s="114"/>
      <c r="BT23" s="117"/>
      <c r="BU23" s="120"/>
      <c r="BV23" s="123"/>
      <c r="BW23" s="126"/>
      <c r="BX23" s="129"/>
      <c r="BY23" s="132"/>
      <c r="BZ23" s="135"/>
      <c r="CA23" s="138"/>
      <c r="CB23" s="141"/>
      <c r="CC23" s="144"/>
      <c r="CD23" s="147"/>
      <c r="CE23" s="150"/>
      <c r="CF23" s="153"/>
      <c r="CG23" s="156"/>
      <c r="CH23" s="159"/>
      <c r="CI23" s="162"/>
      <c r="CJ23" s="165"/>
      <c r="CK23" s="168"/>
      <c r="CL23" s="171"/>
      <c r="CM23" s="174"/>
      <c r="CN23" s="177"/>
      <c r="CO23" s="180"/>
      <c r="CP23" s="184"/>
      <c r="CQ23" s="184"/>
      <c r="CR23" s="184"/>
      <c r="CS23" s="183"/>
      <c r="CT23" s="186"/>
      <c r="CU23" s="189"/>
      <c r="CV23" s="192"/>
      <c r="CW23" s="195"/>
      <c r="CX23" s="198"/>
      <c r="CY23" s="201"/>
      <c r="CZ23" s="204"/>
      <c r="DA23" s="207"/>
      <c r="DB23" s="210"/>
    </row>
    <row r="24" spans="1:106" ht="15.75">
      <c r="AF24" s="326" t="s">
        <v>164</v>
      </c>
      <c r="AG24" s="326"/>
      <c r="AH24" s="221">
        <f>SUM(AJ13:DB13)</f>
        <v>80</v>
      </c>
      <c r="AI24" s="7" t="s">
        <v>165</v>
      </c>
      <c r="AJ24" s="10">
        <f>COUNTIF(AJ26:AJ51,"&gt;0")+COUNTIF(AJ26:AJ51,"=x")</f>
        <v>5</v>
      </c>
      <c r="AK24" s="13">
        <f>COUNTIF(AK26:AK51,"&gt;0")+COUNTIF(AK26:AK51,"=x")</f>
        <v>5</v>
      </c>
      <c r="AL24" s="16">
        <f>COUNTIF(AL26:AL51,"&gt;0")+COUNTIF(AL26:AL51,"=x")</f>
        <v>5</v>
      </c>
      <c r="AM24" s="19">
        <f>COUNTIF(AM26:AM51,"&gt;0")+COUNTIF(AM26:AM51,"=x")</f>
        <v>5</v>
      </c>
      <c r="AN24" s="22">
        <f>COUNTIF(AN26:AN51,"&gt;0")+COUNTIF(AN26:AN51,"=x")</f>
        <v>5</v>
      </c>
      <c r="AO24" s="25">
        <f>COUNTIF(AO26:AO51,"&gt;0")+COUNTIF(AO26:AO51,"=x")</f>
        <v>5</v>
      </c>
      <c r="AP24" s="28">
        <f>COUNTIF(AP26:AP51,"&gt;0")+COUNTIF(AP26:AP51,"=x")</f>
        <v>5</v>
      </c>
      <c r="AQ24" s="31">
        <f>COUNTIF(AQ26:AQ51,"&gt;0")+COUNTIF(AQ26:AQ51,"=x")</f>
        <v>5</v>
      </c>
      <c r="AR24" s="34">
        <f>COUNTIF(AR26:AR51,"&gt;0")+COUNTIF(AR26:AR51,"=x")</f>
        <v>5</v>
      </c>
      <c r="AS24" s="37">
        <f>COUNTIF(AS26:AS51,"&gt;0")+COUNTIF(AS26:AS51,"=x")</f>
        <v>5</v>
      </c>
      <c r="AT24" s="40">
        <f>COUNTIF(AT26:AT51,"&gt;0")+COUNTIF(AT26:AT51,"=x")</f>
        <v>5</v>
      </c>
      <c r="AU24" s="43">
        <f>COUNTIF(AU26:AU51,"&gt;0")+COUNTIF(AU26:AU51,"=x")</f>
        <v>5</v>
      </c>
      <c r="AV24" s="46">
        <f>COUNTIF(AV26:AV51,"&gt;0")+COUNTIF(AV26:AV51,"=x")</f>
        <v>5</v>
      </c>
      <c r="AW24" s="49">
        <f>COUNTIF(AW26:AW51,"&gt;0")+COUNTIF(AW26:AW51,"=x")</f>
        <v>5</v>
      </c>
      <c r="AX24" s="52">
        <f>COUNTIF(AX26:AX51,"&gt;0")+COUNTIF(AX26:AX51,"=x")</f>
        <v>5</v>
      </c>
      <c r="AY24" s="55">
        <f>COUNTIF(AY26:AY51,"&gt;0")+COUNTIF(AY26:AY51,"=x")</f>
        <v>5</v>
      </c>
      <c r="AZ24" s="58">
        <f>COUNTIF(AZ26:AZ51,"&gt;0")+COUNTIF(AZ26:AZ51,"=x")</f>
        <v>5</v>
      </c>
      <c r="BA24" s="61">
        <f>COUNTIF(BA26:BA51,"&gt;0")+COUNTIF(BA26:BA51,"=x")</f>
        <v>5</v>
      </c>
      <c r="BB24" s="64">
        <f>COUNTIF(BB26:BB51,"&gt;0")+COUNTIF(BB26:BB51,"=x")</f>
        <v>5</v>
      </c>
      <c r="BC24" s="67">
        <f>COUNTIF(BC26:BC51,"&gt;0")+COUNTIF(BC26:BC51,"=x")</f>
        <v>5</v>
      </c>
      <c r="BD24" s="70">
        <f>COUNTIF(BD26:BD51,"&gt;0")+COUNTIF(BD26:BD51,"=x")</f>
        <v>5</v>
      </c>
      <c r="BE24" s="73">
        <f>COUNTIF(BE26:BE51,"&gt;0")+COUNTIF(BE26:BE51,"=x")</f>
        <v>5</v>
      </c>
      <c r="BF24" s="76">
        <f>COUNTIF(BF26:BF51,"&gt;0")+COUNTIF(BF26:BF51,"=x")</f>
        <v>5</v>
      </c>
      <c r="BG24" s="79">
        <f>COUNTIF(BG26:BG51,"&gt;0")+COUNTIF(BG26:BG51,"=x")</f>
        <v>5</v>
      </c>
      <c r="BH24" s="82">
        <f>COUNTIF(BH26:BH51,"&gt;0")+COUNTIF(BH26:BH51,"=x")</f>
        <v>5</v>
      </c>
      <c r="BI24" s="85">
        <f>COUNTIF(BI26:BI51,"&gt;0")+COUNTIF(BI26:BI51,"=x")</f>
        <v>5</v>
      </c>
      <c r="BJ24" s="88">
        <f>COUNTIF(BJ26:BJ51,"&gt;0")+COUNTIF(BJ26:BJ51,"=x")</f>
        <v>5</v>
      </c>
      <c r="BK24" s="91">
        <f>COUNTIF(BK26:BK51,"&gt;0")+COUNTIF(BK26:BK51,"=x")</f>
        <v>5</v>
      </c>
      <c r="BL24" s="94">
        <f>COUNTIF(BL26:BL51,"&gt;0")+COUNTIF(BL26:BL51,"=x")</f>
        <v>5</v>
      </c>
      <c r="BM24" s="97">
        <f>COUNTIF(BM26:BM51,"&gt;0")+COUNTIF(BM26:BM51,"=x")</f>
        <v>5</v>
      </c>
      <c r="BN24" s="100">
        <f>COUNTIF(BN26:BN51,"&gt;0")+COUNTIF(BN26:BN51,"=x")</f>
        <v>5</v>
      </c>
      <c r="BO24" s="103">
        <f>COUNTIF(BO26:BO51,"&gt;0")+COUNTIF(BO26:BO51,"=x")</f>
        <v>5</v>
      </c>
      <c r="BP24" s="106">
        <f>COUNTIF(BP26:BP51,"&gt;0")+COUNTIF(BP26:BP51,"=x")</f>
        <v>5</v>
      </c>
      <c r="BQ24" s="109">
        <f>COUNTIF(BQ26:BQ51,"&gt;0")+COUNTIF(BQ26:BQ51,"=x")</f>
        <v>5</v>
      </c>
      <c r="BR24" s="112">
        <f>COUNTIF(BR26:BR51,"&gt;0")+COUNTIF(BR26:BR51,"=x")</f>
        <v>5</v>
      </c>
      <c r="BS24" s="115">
        <f>COUNTIF(BS26:BS51,"&gt;0")+COUNTIF(BS26:BS51,"=x")</f>
        <v>5</v>
      </c>
      <c r="BT24" s="118">
        <f>COUNTIF(BT26:BT51,"&gt;0")+COUNTIF(BT26:BT51,"=x")</f>
        <v>5</v>
      </c>
      <c r="BU24" s="121">
        <f>COUNTIF(BU26:BU51,"&gt;0")+COUNTIF(BU26:BU51,"=x")</f>
        <v>5</v>
      </c>
      <c r="BV24" s="124">
        <f>COUNTIF(BV26:BV51,"&gt;0")+COUNTIF(BV26:BV51,"=x")</f>
        <v>5</v>
      </c>
      <c r="BW24" s="127">
        <f>COUNTIF(BW26:BW51,"&gt;0")+COUNTIF(BW26:BW51,"=x")</f>
        <v>5</v>
      </c>
      <c r="BX24" s="130">
        <f>COUNTIF(BX26:BX51,"&gt;0")+COUNTIF(BX26:BX51,"=x")</f>
        <v>5</v>
      </c>
      <c r="BY24" s="133">
        <f>COUNTIF(BY26:BY51,"&gt;0")+COUNTIF(BY26:BY51,"=x")</f>
        <v>5</v>
      </c>
      <c r="BZ24" s="136">
        <f>COUNTIF(BZ26:BZ51,"&gt;0")+COUNTIF(BZ26:BZ51,"=x")</f>
        <v>5</v>
      </c>
      <c r="CA24" s="139">
        <f>COUNTIF(CA26:CA51,"&gt;0")+COUNTIF(CA26:CA51,"=x")</f>
        <v>5</v>
      </c>
      <c r="CB24" s="142">
        <f>COUNTIF(CB26:CB51,"&gt;0")+COUNTIF(CB26:CB51,"=x")</f>
        <v>5</v>
      </c>
      <c r="CC24" s="145">
        <f>COUNTIF(CC26:CC51,"&gt;0")+COUNTIF(CC26:CC51,"=x")</f>
        <v>5</v>
      </c>
      <c r="CD24" s="148">
        <f>COUNTIF(CD26:CD51,"&gt;0")+COUNTIF(CD26:CD51,"=x")</f>
        <v>5</v>
      </c>
      <c r="CE24" s="151">
        <f>COUNTIF(CE26:CE51,"&gt;0")+COUNTIF(CE26:CE51,"=x")</f>
        <v>5</v>
      </c>
      <c r="CF24" s="154">
        <f>COUNTIF(CF26:CF51,"&gt;0")+COUNTIF(CF26:CF51,"=x")</f>
        <v>5</v>
      </c>
      <c r="CG24" s="157">
        <f>COUNTIF(CG26:CG51,"&gt;0")+COUNTIF(CG26:CG51,"=x")</f>
        <v>5</v>
      </c>
      <c r="CH24" s="160">
        <f>COUNTIF(CH26:CH51,"&gt;0")+COUNTIF(CH26:CH51,"=x")</f>
        <v>5</v>
      </c>
      <c r="CI24" s="163">
        <f>COUNTIF(CI26:CI51,"&gt;0")+COUNTIF(CI26:CI51,"=x")</f>
        <v>5</v>
      </c>
      <c r="CJ24" s="166">
        <f>COUNTIF(CJ26:CJ51,"&gt;0")+COUNTIF(CJ26:CJ51,"=x")</f>
        <v>5</v>
      </c>
      <c r="CK24" s="169">
        <f>COUNTIF(CK26:CK51,"&gt;0")+COUNTIF(CK26:CK51,"=x")</f>
        <v>5</v>
      </c>
      <c r="CL24" s="172">
        <f>COUNTIF(CL26:CL51,"&gt;0")+COUNTIF(CL26:CL51,"=x")</f>
        <v>5</v>
      </c>
      <c r="CM24" s="175">
        <f>COUNTIF(CM26:CM51,"&gt;0")+COUNTIF(CM26:CM51,"=x")</f>
        <v>5</v>
      </c>
      <c r="CN24" s="178">
        <f>COUNTIF(CN26:CN51,"&gt;0")+COUNTIF(CN26:CN51,"=x")</f>
        <v>5</v>
      </c>
      <c r="CO24" s="181">
        <f>COUNTIF(CO26:CO51,"&gt;0")+COUNTIF(CO26:CO51,"=x")</f>
        <v>5</v>
      </c>
      <c r="CP24" s="184">
        <f>COUNTIF(CP26:CP51,"&gt;0")+COUNTIF(CP26:CP51,"=x")</f>
        <v>5</v>
      </c>
      <c r="CQ24" s="184">
        <f>COUNTIF(CQ26:CQ51,"&gt;0")+COUNTIF(CQ26:CQ51,"=x")</f>
        <v>5</v>
      </c>
      <c r="CR24" s="184">
        <f>COUNTIF(CR26:CR51,"&gt;0")+COUNTIF(CR26:CR51,"=x")</f>
        <v>5</v>
      </c>
      <c r="CS24" s="184">
        <f>COUNTIF(CS26:CS51,"&gt;0")+COUNTIF(CS26:CS51,"=x")</f>
        <v>5</v>
      </c>
      <c r="CT24" s="187">
        <f>COUNTIF(CT26:CT51,"&gt;0")+COUNTIF(CT26:CT51,"=x")</f>
        <v>5</v>
      </c>
      <c r="CU24" s="190">
        <f>COUNTIF(CU26:CU51,"&gt;0")+COUNTIF(CU26:CU51,"=x")</f>
        <v>5</v>
      </c>
      <c r="CV24" s="193">
        <f>COUNTIF(CV26:CV51,"&gt;0")+COUNTIF(CV26:CV51,"=x")</f>
        <v>5</v>
      </c>
      <c r="CW24" s="196">
        <f>COUNTIF(CW26:CW51,"&gt;0")+COUNTIF(CW26:CW51,"=x")</f>
        <v>5</v>
      </c>
      <c r="CX24" s="199">
        <f>COUNTIF(CX26:CX51,"&gt;0")+COUNTIF(CX26:CX51,"=x")</f>
        <v>5</v>
      </c>
      <c r="CY24" s="202">
        <f>COUNTIF(CY26:CY51,"&gt;0")+COUNTIF(CY26:CY51,"=x")</f>
        <v>5</v>
      </c>
      <c r="CZ24" s="205">
        <f>COUNTIF(CZ26:CZ51,"&gt;0")+COUNTIF(CZ26:CZ51,"=x")</f>
        <v>5</v>
      </c>
      <c r="DA24" s="208">
        <f>COUNTIF(DA26:DA51,"&gt;0")+COUNTIF(DA26:DA51,"=x")</f>
        <v>5</v>
      </c>
      <c r="DB24" s="211">
        <f>COUNTIF(DB26:DB51,"&gt;0")+COUNTIF(DB26:DB51,"=x")</f>
        <v>5</v>
      </c>
    </row>
    <row r="25" spans="1:106" ht="15.75">
      <c r="A25" s="222" t="s">
        <v>166</v>
      </c>
      <c r="B25" s="223" t="s">
        <v>167</v>
      </c>
      <c r="C25" s="223" t="s">
        <v>168</v>
      </c>
      <c r="D25" s="223" t="s">
        <v>157</v>
      </c>
      <c r="E25" s="223" t="s">
        <v>169</v>
      </c>
      <c r="F25" s="223" t="s">
        <v>170</v>
      </c>
      <c r="G25" s="223" t="s">
        <v>171</v>
      </c>
      <c r="H25" s="223" t="s">
        <v>172</v>
      </c>
      <c r="I25" s="223" t="s">
        <v>158</v>
      </c>
      <c r="J25" s="223" t="s">
        <v>173</v>
      </c>
      <c r="K25" s="223" t="s">
        <v>174</v>
      </c>
      <c r="L25" s="223" t="s">
        <v>175</v>
      </c>
      <c r="M25" s="223" t="s">
        <v>176</v>
      </c>
      <c r="N25" s="223" t="s">
        <v>177</v>
      </c>
      <c r="O25" s="223" t="s">
        <v>178</v>
      </c>
      <c r="P25" s="223" t="s">
        <v>179</v>
      </c>
      <c r="Q25" s="223" t="s">
        <v>180</v>
      </c>
      <c r="R25" s="223" t="s">
        <v>181</v>
      </c>
      <c r="S25" s="223" t="s">
        <v>182</v>
      </c>
      <c r="T25" s="223" t="s">
        <v>183</v>
      </c>
      <c r="U25" s="223" t="s">
        <v>184</v>
      </c>
      <c r="V25" s="223" t="s">
        <v>185</v>
      </c>
      <c r="W25" s="223" t="s">
        <v>186</v>
      </c>
      <c r="X25" s="223" t="s">
        <v>161</v>
      </c>
      <c r="Y25" s="223" t="s">
        <v>187</v>
      </c>
      <c r="Z25" s="223" t="s">
        <v>188</v>
      </c>
      <c r="AA25" s="223" t="s">
        <v>189</v>
      </c>
      <c r="AB25" s="223" t="s">
        <v>190</v>
      </c>
      <c r="AC25" s="223" t="s">
        <v>191</v>
      </c>
      <c r="AD25" s="223" t="s">
        <v>192</v>
      </c>
      <c r="AE25" s="223" t="s">
        <v>177</v>
      </c>
      <c r="AF25" s="224" t="s">
        <v>163</v>
      </c>
      <c r="AG25" s="225" t="s">
        <v>193</v>
      </c>
      <c r="AH25" s="223" t="s">
        <v>110</v>
      </c>
      <c r="AI25" s="226" t="s">
        <v>194</v>
      </c>
      <c r="AJ25" s="227" t="s">
        <v>2</v>
      </c>
      <c r="AK25" s="228" t="s">
        <v>3</v>
      </c>
      <c r="AL25" s="229" t="s">
        <v>4</v>
      </c>
      <c r="AM25" s="230" t="s">
        <v>5</v>
      </c>
      <c r="AN25" s="231" t="s">
        <v>6</v>
      </c>
      <c r="AO25" s="232" t="s">
        <v>7</v>
      </c>
      <c r="AP25" s="233" t="s">
        <v>8</v>
      </c>
      <c r="AQ25" s="234" t="s">
        <v>9</v>
      </c>
      <c r="AR25" s="235" t="s">
        <v>10</v>
      </c>
      <c r="AS25" s="236" t="s">
        <v>11</v>
      </c>
      <c r="AT25" s="237" t="s">
        <v>12</v>
      </c>
      <c r="AU25" s="238" t="s">
        <v>13</v>
      </c>
      <c r="AV25" s="239" t="s">
        <v>14</v>
      </c>
      <c r="AW25" s="240" t="s">
        <v>15</v>
      </c>
      <c r="AX25" s="241" t="s">
        <v>16</v>
      </c>
      <c r="AY25" s="242" t="s">
        <v>17</v>
      </c>
      <c r="AZ25" s="243" t="s">
        <v>18</v>
      </c>
      <c r="BA25" s="244" t="s">
        <v>19</v>
      </c>
      <c r="BB25" s="245" t="s">
        <v>20</v>
      </c>
      <c r="BC25" s="246" t="s">
        <v>21</v>
      </c>
      <c r="BD25" s="247" t="s">
        <v>22</v>
      </c>
      <c r="BE25" s="248" t="s">
        <v>23</v>
      </c>
      <c r="BF25" s="249" t="s">
        <v>24</v>
      </c>
      <c r="BG25" s="250" t="s">
        <v>25</v>
      </c>
      <c r="BH25" s="251" t="s">
        <v>26</v>
      </c>
      <c r="BI25" s="252" t="s">
        <v>27</v>
      </c>
      <c r="BJ25" s="253" t="s">
        <v>28</v>
      </c>
      <c r="BK25" s="254" t="s">
        <v>29</v>
      </c>
      <c r="BL25" s="255" t="s">
        <v>30</v>
      </c>
      <c r="BM25" s="256" t="s">
        <v>31</v>
      </c>
      <c r="BN25" s="257" t="s">
        <v>32</v>
      </c>
      <c r="BO25" s="258" t="s">
        <v>33</v>
      </c>
      <c r="BP25" s="259" t="s">
        <v>34</v>
      </c>
      <c r="BQ25" s="260" t="s">
        <v>35</v>
      </c>
      <c r="BR25" s="261" t="s">
        <v>36</v>
      </c>
      <c r="BS25" s="262" t="s">
        <v>37</v>
      </c>
      <c r="BT25" s="263" t="s">
        <v>38</v>
      </c>
      <c r="BU25" s="264" t="s">
        <v>39</v>
      </c>
      <c r="BV25" s="265" t="s">
        <v>40</v>
      </c>
      <c r="BW25" s="266" t="s">
        <v>41</v>
      </c>
      <c r="BX25" s="267" t="s">
        <v>42</v>
      </c>
      <c r="BY25" s="268" t="s">
        <v>43</v>
      </c>
      <c r="BZ25" s="269" t="s">
        <v>44</v>
      </c>
      <c r="CA25" s="270" t="s">
        <v>45</v>
      </c>
      <c r="CB25" s="271" t="s">
        <v>46</v>
      </c>
      <c r="CC25" s="272" t="s">
        <v>47</v>
      </c>
      <c r="CD25" s="273" t="s">
        <v>48</v>
      </c>
      <c r="CE25" s="274" t="s">
        <v>49</v>
      </c>
      <c r="CF25" s="275" t="s">
        <v>50</v>
      </c>
      <c r="CG25" s="276" t="s">
        <v>51</v>
      </c>
      <c r="CH25" s="277" t="s">
        <v>52</v>
      </c>
      <c r="CI25" s="278" t="s">
        <v>53</v>
      </c>
      <c r="CJ25" s="279" t="s">
        <v>54</v>
      </c>
      <c r="CK25" s="280" t="s">
        <v>55</v>
      </c>
      <c r="CL25" s="281" t="s">
        <v>56</v>
      </c>
      <c r="CM25" s="282" t="s">
        <v>57</v>
      </c>
      <c r="CN25" s="283" t="s">
        <v>58</v>
      </c>
      <c r="CO25" s="284" t="s">
        <v>59</v>
      </c>
      <c r="CP25" s="285" t="s">
        <v>57</v>
      </c>
      <c r="CQ25" s="285" t="s">
        <v>57</v>
      </c>
      <c r="CR25" s="285" t="s">
        <v>57</v>
      </c>
      <c r="CS25" s="285" t="s">
        <v>60</v>
      </c>
      <c r="CT25" s="286" t="s">
        <v>61</v>
      </c>
      <c r="CU25" s="287" t="s">
        <v>62</v>
      </c>
      <c r="CV25" s="288" t="s">
        <v>63</v>
      </c>
      <c r="CW25" s="289" t="s">
        <v>64</v>
      </c>
      <c r="CX25" s="290" t="s">
        <v>65</v>
      </c>
      <c r="CY25" s="291" t="s">
        <v>66</v>
      </c>
      <c r="CZ25" s="292" t="s">
        <v>67</v>
      </c>
      <c r="DA25" s="293" t="s">
        <v>68</v>
      </c>
      <c r="DB25" s="294" t="s">
        <v>69</v>
      </c>
    </row>
    <row r="26" spans="1:106" ht="24" customHeight="1">
      <c r="A26" s="310" t="s">
        <v>197</v>
      </c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2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2"/>
      <c r="AF26" s="311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11"/>
      <c r="AT26" s="311"/>
      <c r="AU26" s="311"/>
      <c r="AV26" s="311"/>
      <c r="AW26" s="311"/>
      <c r="AX26" s="311"/>
      <c r="AY26" s="311"/>
      <c r="AZ26" s="311"/>
      <c r="BA26" s="311"/>
      <c r="BB26" s="311"/>
      <c r="BC26" s="311"/>
      <c r="BD26" s="311"/>
      <c r="BE26" s="311"/>
      <c r="BF26" s="311"/>
      <c r="BG26" s="311"/>
      <c r="BH26" s="311"/>
      <c r="BI26" s="311"/>
      <c r="BJ26" s="311"/>
      <c r="BK26" s="311"/>
      <c r="BL26" s="311"/>
      <c r="BM26" s="311"/>
      <c r="BN26" s="311"/>
      <c r="BO26" s="311"/>
      <c r="BP26" s="311"/>
      <c r="BQ26" s="311"/>
      <c r="BR26" s="311"/>
      <c r="BS26" s="311"/>
      <c r="BT26" s="311"/>
      <c r="BU26" s="311"/>
      <c r="BV26" s="311"/>
      <c r="BW26" s="311"/>
      <c r="BX26" s="311"/>
      <c r="BY26" s="311"/>
      <c r="BZ26" s="311"/>
      <c r="CA26" s="311"/>
      <c r="CB26" s="311"/>
      <c r="CC26" s="311"/>
      <c r="CD26" s="311"/>
      <c r="CE26" s="311"/>
      <c r="CF26" s="311"/>
      <c r="CG26" s="311"/>
      <c r="CH26" s="311"/>
      <c r="CI26" s="311"/>
      <c r="CJ26" s="311"/>
      <c r="CK26" s="311"/>
      <c r="CL26" s="311"/>
      <c r="CM26" s="311"/>
      <c r="CN26" s="311"/>
      <c r="CO26" s="311"/>
      <c r="CP26" s="311"/>
      <c r="CQ26" s="311"/>
      <c r="CR26" s="311"/>
      <c r="CS26" s="311"/>
      <c r="CT26" s="311"/>
      <c r="CU26" s="311"/>
      <c r="CV26" s="311"/>
      <c r="CW26" s="311"/>
      <c r="CX26" s="311"/>
      <c r="CY26" s="311"/>
      <c r="CZ26" s="311"/>
      <c r="DA26" s="311"/>
      <c r="DB26" s="311"/>
    </row>
    <row r="27" spans="1:106" s="307" customFormat="1" ht="20.100000000000001" customHeight="1">
      <c r="A27" s="304"/>
      <c r="B27" s="318" t="s">
        <v>198</v>
      </c>
      <c r="C27" s="314" t="s">
        <v>199</v>
      </c>
      <c r="D27" s="314"/>
      <c r="E27" s="314"/>
      <c r="F27" s="314"/>
      <c r="G27" s="314"/>
      <c r="H27" s="314"/>
      <c r="I27" s="314"/>
      <c r="J27" s="314"/>
      <c r="K27" s="314"/>
      <c r="L27" s="314"/>
      <c r="M27" s="314"/>
      <c r="N27" s="315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5"/>
      <c r="AF27" s="314"/>
      <c r="AG27" s="314"/>
      <c r="AH27" s="314"/>
      <c r="AI27" s="314"/>
      <c r="AJ27" s="306"/>
      <c r="AK27" s="306"/>
      <c r="AL27" s="306"/>
      <c r="AM27" s="306">
        <v>1</v>
      </c>
      <c r="AN27" s="306">
        <v>1</v>
      </c>
      <c r="AO27" s="306">
        <v>1</v>
      </c>
      <c r="AP27" s="306">
        <v>1</v>
      </c>
      <c r="AQ27" s="306">
        <v>1</v>
      </c>
      <c r="AR27" s="306">
        <v>1</v>
      </c>
      <c r="AS27" s="306">
        <v>1</v>
      </c>
      <c r="AT27" s="306">
        <v>1</v>
      </c>
      <c r="AU27" s="306">
        <v>1</v>
      </c>
      <c r="AV27" s="306">
        <v>1</v>
      </c>
      <c r="AW27" s="306">
        <v>1</v>
      </c>
      <c r="AX27" s="306">
        <v>1</v>
      </c>
      <c r="AY27" s="306">
        <v>1</v>
      </c>
      <c r="AZ27" s="306">
        <v>1</v>
      </c>
      <c r="BA27" s="306">
        <v>1</v>
      </c>
      <c r="BB27" s="306">
        <v>1</v>
      </c>
      <c r="BC27" s="306">
        <v>1</v>
      </c>
      <c r="BD27" s="306">
        <v>1</v>
      </c>
      <c r="BE27" s="306">
        <v>1</v>
      </c>
      <c r="BF27" s="306">
        <v>1</v>
      </c>
      <c r="BG27" s="306">
        <v>1</v>
      </c>
      <c r="BH27" s="306">
        <v>1</v>
      </c>
      <c r="BI27" s="306">
        <v>1</v>
      </c>
      <c r="BJ27" s="306">
        <v>1</v>
      </c>
      <c r="BK27" s="306">
        <v>1</v>
      </c>
      <c r="BL27" s="306">
        <v>1</v>
      </c>
      <c r="BM27" s="306">
        <v>1</v>
      </c>
      <c r="BN27" s="306">
        <v>1</v>
      </c>
      <c r="BO27" s="306">
        <v>1</v>
      </c>
      <c r="BP27" s="306">
        <v>1</v>
      </c>
      <c r="BQ27" s="306">
        <v>1</v>
      </c>
      <c r="BR27" s="306">
        <v>1</v>
      </c>
      <c r="BS27" s="306">
        <v>1</v>
      </c>
      <c r="BT27" s="306">
        <v>1</v>
      </c>
      <c r="BU27" s="306">
        <v>1</v>
      </c>
      <c r="BV27" s="306">
        <v>1</v>
      </c>
      <c r="BW27" s="306">
        <v>1</v>
      </c>
      <c r="BX27" s="306">
        <v>1</v>
      </c>
      <c r="BY27" s="306">
        <v>1</v>
      </c>
      <c r="BZ27" s="306">
        <v>1</v>
      </c>
      <c r="CA27" s="306">
        <v>1</v>
      </c>
      <c r="CB27" s="306">
        <v>1</v>
      </c>
      <c r="CC27" s="306">
        <v>1</v>
      </c>
      <c r="CD27" s="306">
        <v>1</v>
      </c>
      <c r="CE27" s="306">
        <v>1</v>
      </c>
      <c r="CF27" s="306">
        <v>1</v>
      </c>
      <c r="CG27" s="306">
        <v>1</v>
      </c>
      <c r="CH27" s="306">
        <v>1</v>
      </c>
      <c r="CI27" s="306">
        <v>1</v>
      </c>
      <c r="CJ27" s="306">
        <v>1</v>
      </c>
      <c r="CK27" s="306">
        <v>1</v>
      </c>
      <c r="CL27" s="306">
        <v>1</v>
      </c>
      <c r="CM27" s="306">
        <v>1</v>
      </c>
      <c r="CN27" s="306">
        <v>1</v>
      </c>
      <c r="CO27" s="306">
        <v>1</v>
      </c>
      <c r="CP27" s="306">
        <v>1</v>
      </c>
      <c r="CQ27" s="306">
        <v>1</v>
      </c>
      <c r="CR27" s="306">
        <v>1</v>
      </c>
      <c r="CS27" s="306">
        <v>1</v>
      </c>
      <c r="CT27" s="306">
        <v>1</v>
      </c>
      <c r="CU27" s="306">
        <v>1</v>
      </c>
      <c r="CV27" s="306">
        <v>1</v>
      </c>
      <c r="CW27" s="306">
        <v>1</v>
      </c>
      <c r="CX27" s="306">
        <v>1</v>
      </c>
      <c r="CY27" s="306">
        <v>1</v>
      </c>
      <c r="CZ27" s="306">
        <v>1</v>
      </c>
      <c r="DA27" s="306">
        <v>1</v>
      </c>
      <c r="DB27" s="306">
        <v>1</v>
      </c>
    </row>
    <row r="28" spans="1:106" s="307" customFormat="1" ht="20.100000000000001" customHeight="1" thickBot="1">
      <c r="A28" s="308"/>
      <c r="B28" s="319"/>
      <c r="C28" s="316" t="s">
        <v>200</v>
      </c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7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7"/>
      <c r="AF28" s="316"/>
      <c r="AG28" s="316"/>
      <c r="AH28" s="316"/>
      <c r="AI28" s="316"/>
      <c r="AJ28" s="309">
        <v>1</v>
      </c>
      <c r="AK28" s="309">
        <v>1</v>
      </c>
      <c r="AL28" s="309">
        <v>1</v>
      </c>
      <c r="AM28" s="309"/>
      <c r="AN28" s="309"/>
      <c r="AO28" s="309"/>
      <c r="AP28" s="309"/>
      <c r="AQ28" s="309"/>
      <c r="AR28" s="309"/>
      <c r="AS28" s="309"/>
      <c r="AT28" s="309"/>
      <c r="AU28" s="309"/>
      <c r="AV28" s="309"/>
      <c r="AW28" s="309"/>
      <c r="AX28" s="309"/>
      <c r="AY28" s="309"/>
      <c r="AZ28" s="309"/>
      <c r="BA28" s="309"/>
      <c r="BB28" s="309"/>
      <c r="BC28" s="309"/>
      <c r="BD28" s="309"/>
      <c r="BE28" s="309"/>
      <c r="BF28" s="309"/>
      <c r="BG28" s="309"/>
      <c r="BH28" s="309"/>
      <c r="BI28" s="309"/>
      <c r="BJ28" s="309"/>
      <c r="BK28" s="309"/>
      <c r="BL28" s="309"/>
      <c r="BM28" s="309"/>
      <c r="BN28" s="309"/>
      <c r="BO28" s="309"/>
      <c r="BP28" s="309"/>
      <c r="BQ28" s="309"/>
      <c r="BR28" s="309"/>
      <c r="BS28" s="309"/>
      <c r="BT28" s="309"/>
      <c r="BU28" s="309"/>
      <c r="BV28" s="309"/>
      <c r="BW28" s="309"/>
      <c r="BX28" s="309"/>
      <c r="BY28" s="309"/>
      <c r="BZ28" s="309"/>
      <c r="CA28" s="309"/>
      <c r="CB28" s="309"/>
      <c r="CC28" s="309"/>
      <c r="CD28" s="309"/>
      <c r="CE28" s="309"/>
      <c r="CF28" s="309"/>
      <c r="CG28" s="309"/>
      <c r="CH28" s="309"/>
      <c r="CI28" s="309"/>
      <c r="CJ28" s="309"/>
      <c r="CK28" s="309"/>
      <c r="CL28" s="309"/>
      <c r="CM28" s="309"/>
      <c r="CN28" s="309"/>
      <c r="CO28" s="309"/>
      <c r="CP28" s="309"/>
      <c r="CQ28" s="309"/>
      <c r="CR28" s="309"/>
      <c r="CS28" s="309"/>
      <c r="CT28" s="309"/>
      <c r="CU28" s="309"/>
      <c r="CV28" s="309"/>
      <c r="CW28" s="309"/>
      <c r="CX28" s="309"/>
      <c r="CY28" s="309"/>
      <c r="CZ28" s="309"/>
      <c r="DA28" s="309"/>
      <c r="DB28" s="309"/>
    </row>
    <row r="29" spans="1:106" s="307" customFormat="1" ht="20.100000000000001" customHeight="1" thickTop="1">
      <c r="A29" s="304"/>
      <c r="B29" s="318" t="s">
        <v>201</v>
      </c>
      <c r="C29" s="314" t="s">
        <v>202</v>
      </c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5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5"/>
      <c r="AF29" s="314"/>
      <c r="AG29" s="314"/>
      <c r="AH29" s="314"/>
      <c r="AI29" s="314"/>
      <c r="AJ29" s="306"/>
      <c r="AK29" s="306"/>
      <c r="AL29" s="306"/>
      <c r="AM29" s="306">
        <v>1</v>
      </c>
      <c r="AN29" s="306">
        <v>1</v>
      </c>
      <c r="AO29" s="306">
        <v>1</v>
      </c>
      <c r="AP29" s="306">
        <v>1</v>
      </c>
      <c r="AQ29" s="306">
        <v>1</v>
      </c>
      <c r="AR29" s="306">
        <v>1</v>
      </c>
      <c r="AS29" s="306">
        <v>1</v>
      </c>
      <c r="AT29" s="306">
        <v>1</v>
      </c>
      <c r="AU29" s="306">
        <v>1</v>
      </c>
      <c r="AV29" s="306">
        <v>1</v>
      </c>
      <c r="AW29" s="306">
        <v>1</v>
      </c>
      <c r="AX29" s="306">
        <v>1</v>
      </c>
      <c r="AY29" s="306">
        <v>1</v>
      </c>
      <c r="AZ29" s="306">
        <v>1</v>
      </c>
      <c r="BA29" s="306">
        <v>1</v>
      </c>
      <c r="BB29" s="306">
        <v>1</v>
      </c>
      <c r="BC29" s="306">
        <v>1</v>
      </c>
      <c r="BD29" s="306">
        <v>1</v>
      </c>
      <c r="BE29" s="306">
        <v>1</v>
      </c>
      <c r="BF29" s="306">
        <v>1</v>
      </c>
      <c r="BG29" s="306">
        <v>1</v>
      </c>
      <c r="BH29" s="306">
        <v>1</v>
      </c>
      <c r="BI29" s="306">
        <v>1</v>
      </c>
      <c r="BJ29" s="306">
        <v>1</v>
      </c>
      <c r="BK29" s="306">
        <v>1</v>
      </c>
      <c r="BL29" s="306">
        <v>1</v>
      </c>
      <c r="BM29" s="306">
        <v>1</v>
      </c>
      <c r="BN29" s="306">
        <v>1</v>
      </c>
      <c r="BO29" s="306">
        <v>1</v>
      </c>
      <c r="BP29" s="306">
        <v>1</v>
      </c>
      <c r="BQ29" s="306">
        <v>1</v>
      </c>
      <c r="BR29" s="306">
        <v>1</v>
      </c>
      <c r="BS29" s="306">
        <v>1</v>
      </c>
      <c r="BT29" s="306">
        <v>1</v>
      </c>
      <c r="BU29" s="306">
        <v>1</v>
      </c>
      <c r="BV29" s="306">
        <v>1</v>
      </c>
      <c r="BW29" s="306">
        <v>1</v>
      </c>
      <c r="BX29" s="306">
        <v>1</v>
      </c>
      <c r="BY29" s="306">
        <v>1</v>
      </c>
      <c r="BZ29" s="306">
        <v>1</v>
      </c>
      <c r="CA29" s="306">
        <v>1</v>
      </c>
      <c r="CB29" s="306">
        <v>1</v>
      </c>
      <c r="CC29" s="306">
        <v>1</v>
      </c>
      <c r="CD29" s="306">
        <v>1</v>
      </c>
      <c r="CE29" s="306">
        <v>1</v>
      </c>
      <c r="CF29" s="306">
        <v>1</v>
      </c>
      <c r="CG29" s="306">
        <v>1</v>
      </c>
      <c r="CH29" s="306">
        <v>1</v>
      </c>
      <c r="CI29" s="306">
        <v>1</v>
      </c>
      <c r="CJ29" s="306">
        <v>1</v>
      </c>
      <c r="CK29" s="306">
        <v>1</v>
      </c>
      <c r="CL29" s="306">
        <v>1</v>
      </c>
      <c r="CM29" s="306">
        <v>1</v>
      </c>
      <c r="CN29" s="306">
        <v>1</v>
      </c>
      <c r="CO29" s="306">
        <v>1</v>
      </c>
      <c r="CP29" s="306">
        <v>1</v>
      </c>
      <c r="CQ29" s="306">
        <v>1</v>
      </c>
      <c r="CR29" s="306">
        <v>1</v>
      </c>
      <c r="CS29" s="306">
        <v>1</v>
      </c>
      <c r="CT29" s="306">
        <v>1</v>
      </c>
      <c r="CU29" s="306">
        <v>1</v>
      </c>
      <c r="CV29" s="306">
        <v>1</v>
      </c>
      <c r="CW29" s="306">
        <v>1</v>
      </c>
      <c r="CX29" s="306">
        <v>1</v>
      </c>
      <c r="CY29" s="306">
        <v>1</v>
      </c>
      <c r="CZ29" s="306">
        <v>1</v>
      </c>
      <c r="DA29" s="306">
        <v>1</v>
      </c>
      <c r="DB29" s="306">
        <v>1</v>
      </c>
    </row>
    <row r="30" spans="1:106" s="307" customFormat="1" ht="20.100000000000001" customHeight="1" thickBot="1">
      <c r="A30" s="308"/>
      <c r="B30" s="319"/>
      <c r="C30" s="316" t="s">
        <v>200</v>
      </c>
      <c r="D30" s="316"/>
      <c r="E30" s="316"/>
      <c r="F30" s="316"/>
      <c r="G30" s="316"/>
      <c r="H30" s="316"/>
      <c r="I30" s="316"/>
      <c r="J30" s="316"/>
      <c r="K30" s="316"/>
      <c r="L30" s="316"/>
      <c r="M30" s="316"/>
      <c r="N30" s="317"/>
      <c r="O30" s="316"/>
      <c r="P30" s="316"/>
      <c r="Q30" s="316"/>
      <c r="R30" s="316"/>
      <c r="S30" s="316"/>
      <c r="T30" s="316"/>
      <c r="U30" s="316"/>
      <c r="V30" s="316"/>
      <c r="W30" s="316"/>
      <c r="X30" s="316"/>
      <c r="Y30" s="316"/>
      <c r="Z30" s="316"/>
      <c r="AA30" s="316"/>
      <c r="AB30" s="316"/>
      <c r="AC30" s="316"/>
      <c r="AD30" s="316"/>
      <c r="AE30" s="317"/>
      <c r="AF30" s="316"/>
      <c r="AG30" s="316"/>
      <c r="AH30" s="316"/>
      <c r="AI30" s="316"/>
      <c r="AJ30" s="309">
        <v>1</v>
      </c>
      <c r="AK30" s="309">
        <v>1</v>
      </c>
      <c r="AL30" s="309">
        <v>1</v>
      </c>
      <c r="AM30" s="309"/>
      <c r="AN30" s="309"/>
      <c r="AO30" s="309"/>
      <c r="AP30" s="309"/>
      <c r="AQ30" s="309"/>
      <c r="AR30" s="309"/>
      <c r="AS30" s="309"/>
      <c r="AT30" s="309"/>
      <c r="AU30" s="309"/>
      <c r="AV30" s="309"/>
      <c r="AW30" s="309"/>
      <c r="AX30" s="309"/>
      <c r="AY30" s="309"/>
      <c r="AZ30" s="309"/>
      <c r="BA30" s="309"/>
      <c r="BB30" s="309"/>
      <c r="BC30" s="309"/>
      <c r="BD30" s="309"/>
      <c r="BE30" s="309"/>
      <c r="BF30" s="309"/>
      <c r="BG30" s="309"/>
      <c r="BH30" s="309"/>
      <c r="BI30" s="309"/>
      <c r="BJ30" s="309"/>
      <c r="BK30" s="309"/>
      <c r="BL30" s="309"/>
      <c r="BM30" s="309"/>
      <c r="BN30" s="309"/>
      <c r="BO30" s="309"/>
      <c r="BP30" s="309"/>
      <c r="BQ30" s="309"/>
      <c r="BR30" s="309"/>
      <c r="BS30" s="309"/>
      <c r="BT30" s="309"/>
      <c r="BU30" s="309"/>
      <c r="BV30" s="309"/>
      <c r="BW30" s="309"/>
      <c r="BX30" s="309"/>
      <c r="BY30" s="309"/>
      <c r="BZ30" s="309"/>
      <c r="CA30" s="309"/>
      <c r="CB30" s="309"/>
      <c r="CC30" s="309"/>
      <c r="CD30" s="309"/>
      <c r="CE30" s="309"/>
      <c r="CF30" s="309"/>
      <c r="CG30" s="309"/>
      <c r="CH30" s="309"/>
      <c r="CI30" s="309"/>
      <c r="CJ30" s="309"/>
      <c r="CK30" s="309"/>
      <c r="CL30" s="309"/>
      <c r="CM30" s="309"/>
      <c r="CN30" s="309"/>
      <c r="CO30" s="309"/>
      <c r="CP30" s="309"/>
      <c r="CQ30" s="309"/>
      <c r="CR30" s="309"/>
      <c r="CS30" s="309"/>
      <c r="CT30" s="309"/>
      <c r="CU30" s="309"/>
      <c r="CV30" s="309"/>
      <c r="CW30" s="309"/>
      <c r="CX30" s="309"/>
      <c r="CY30" s="309"/>
      <c r="CZ30" s="309"/>
      <c r="DA30" s="309"/>
      <c r="DB30" s="309"/>
    </row>
    <row r="31" spans="1:106" ht="24" customHeight="1" thickTop="1">
      <c r="A31" s="310" t="s">
        <v>207</v>
      </c>
      <c r="B31" s="311"/>
      <c r="C31" s="311"/>
      <c r="D31" s="311"/>
      <c r="E31" s="311"/>
      <c r="F31" s="311"/>
      <c r="G31" s="311"/>
      <c r="H31" s="311"/>
      <c r="I31" s="311"/>
      <c r="J31" s="311"/>
      <c r="K31" s="311"/>
      <c r="L31" s="311"/>
      <c r="M31" s="311"/>
      <c r="N31" s="312"/>
      <c r="O31" s="311"/>
      <c r="P31" s="311"/>
      <c r="Q31" s="311"/>
      <c r="R31" s="311"/>
      <c r="S31" s="311"/>
      <c r="T31" s="311"/>
      <c r="U31" s="311"/>
      <c r="V31" s="311"/>
      <c r="W31" s="311"/>
      <c r="X31" s="311"/>
      <c r="Y31" s="311"/>
      <c r="Z31" s="311"/>
      <c r="AA31" s="311"/>
      <c r="AB31" s="311"/>
      <c r="AC31" s="311"/>
      <c r="AD31" s="311"/>
      <c r="AE31" s="312"/>
      <c r="AF31" s="311"/>
      <c r="AG31" s="311"/>
      <c r="AH31" s="311"/>
      <c r="AI31" s="311"/>
      <c r="AJ31" s="311"/>
      <c r="AK31" s="311"/>
      <c r="AL31" s="311"/>
      <c r="AM31" s="311"/>
      <c r="AN31" s="311"/>
      <c r="AO31" s="311"/>
      <c r="AP31" s="311"/>
      <c r="AQ31" s="311"/>
      <c r="AR31" s="311"/>
      <c r="AS31" s="311"/>
      <c r="AT31" s="311"/>
      <c r="AU31" s="311"/>
      <c r="AV31" s="311"/>
      <c r="AW31" s="311"/>
      <c r="AX31" s="311"/>
      <c r="AY31" s="311"/>
      <c r="AZ31" s="311"/>
      <c r="BA31" s="311"/>
      <c r="BB31" s="311"/>
      <c r="BC31" s="311"/>
      <c r="BD31" s="311"/>
      <c r="BE31" s="311"/>
      <c r="BF31" s="311"/>
      <c r="BG31" s="311"/>
      <c r="BH31" s="311"/>
      <c r="BI31" s="311"/>
      <c r="BJ31" s="311"/>
      <c r="BK31" s="311"/>
      <c r="BL31" s="311"/>
      <c r="BM31" s="311"/>
      <c r="BN31" s="311"/>
      <c r="BO31" s="311"/>
      <c r="BP31" s="311"/>
      <c r="BQ31" s="311"/>
      <c r="BR31" s="311"/>
      <c r="BS31" s="311"/>
      <c r="BT31" s="311"/>
      <c r="BU31" s="311"/>
      <c r="BV31" s="311"/>
      <c r="BW31" s="311"/>
      <c r="BX31" s="311"/>
      <c r="BY31" s="311"/>
      <c r="BZ31" s="311"/>
      <c r="CA31" s="311"/>
      <c r="CB31" s="311"/>
      <c r="CC31" s="311"/>
      <c r="CD31" s="311"/>
      <c r="CE31" s="311"/>
      <c r="CF31" s="311"/>
      <c r="CG31" s="311"/>
      <c r="CH31" s="311"/>
      <c r="CI31" s="311"/>
      <c r="CJ31" s="311"/>
      <c r="CK31" s="311"/>
      <c r="CL31" s="311"/>
      <c r="CM31" s="311"/>
      <c r="CN31" s="311"/>
      <c r="CO31" s="311"/>
      <c r="CP31" s="311"/>
      <c r="CQ31" s="311"/>
      <c r="CR31" s="311"/>
      <c r="CS31" s="311"/>
      <c r="CT31" s="311"/>
      <c r="CU31" s="311"/>
      <c r="CV31" s="311"/>
      <c r="CW31" s="311"/>
      <c r="CX31" s="311"/>
      <c r="CY31" s="311"/>
      <c r="CZ31" s="311"/>
      <c r="DA31" s="311"/>
      <c r="DB31" s="311"/>
    </row>
    <row r="32" spans="1:106" s="307" customFormat="1" ht="20.100000000000001" customHeight="1">
      <c r="A32" s="304"/>
      <c r="B32" s="318" t="s">
        <v>208</v>
      </c>
      <c r="C32" s="304" t="s">
        <v>203</v>
      </c>
      <c r="D32" s="304" t="s">
        <v>209</v>
      </c>
      <c r="E32" s="304"/>
      <c r="F32" s="304" t="s">
        <v>210</v>
      </c>
      <c r="G32" s="304">
        <v>1</v>
      </c>
      <c r="H32" s="304" t="s">
        <v>211</v>
      </c>
      <c r="I32" s="304" t="s">
        <v>212</v>
      </c>
      <c r="J32" s="304" t="s">
        <v>213</v>
      </c>
      <c r="K32" s="304" t="s">
        <v>214</v>
      </c>
      <c r="L32" s="304"/>
      <c r="M32" s="304"/>
      <c r="N32" s="305">
        <v>10000</v>
      </c>
      <c r="O32" s="304">
        <v>10000</v>
      </c>
      <c r="P32" s="304">
        <v>0</v>
      </c>
      <c r="Q32" s="304">
        <v>0</v>
      </c>
      <c r="R32" s="304">
        <v>0</v>
      </c>
      <c r="S32" s="304">
        <v>0</v>
      </c>
      <c r="T32" s="304">
        <v>0</v>
      </c>
      <c r="U32" s="304">
        <v>14000</v>
      </c>
      <c r="V32" s="304"/>
      <c r="W32" s="304"/>
      <c r="X32" s="304"/>
      <c r="Y32" s="304"/>
      <c r="Z32" s="304">
        <v>542</v>
      </c>
      <c r="AA32" s="304" t="s">
        <v>195</v>
      </c>
      <c r="AB32" s="304" t="s">
        <v>206</v>
      </c>
      <c r="AC32" s="304" t="s">
        <v>215</v>
      </c>
      <c r="AD32" s="304"/>
      <c r="AE32" s="305">
        <v>10000</v>
      </c>
      <c r="AF32" s="304">
        <f>SUMPRODUCT(AJ32:AAC32,AJ6:AAC6)*G32</f>
        <v>10168</v>
      </c>
      <c r="AG32" s="304">
        <f>10000-AF32</f>
        <v>-168</v>
      </c>
      <c r="AH32" s="304"/>
      <c r="AI32" s="304"/>
      <c r="AJ32" s="306">
        <v>1</v>
      </c>
      <c r="AK32" s="306">
        <v>1</v>
      </c>
      <c r="AL32" s="306">
        <v>1</v>
      </c>
      <c r="AM32" s="306">
        <v>1</v>
      </c>
      <c r="AN32" s="306">
        <v>1</v>
      </c>
      <c r="AO32" s="306">
        <v>1</v>
      </c>
      <c r="AP32" s="306">
        <v>1</v>
      </c>
      <c r="AQ32" s="306">
        <v>1</v>
      </c>
      <c r="AR32" s="306">
        <v>1</v>
      </c>
      <c r="AS32" s="306">
        <v>1</v>
      </c>
      <c r="AT32" s="306">
        <v>1</v>
      </c>
      <c r="AU32" s="306">
        <v>1</v>
      </c>
      <c r="AV32" s="306">
        <v>1</v>
      </c>
      <c r="AW32" s="306">
        <v>1</v>
      </c>
      <c r="AX32" s="306">
        <v>1</v>
      </c>
      <c r="AY32" s="306">
        <v>1</v>
      </c>
      <c r="AZ32" s="306">
        <v>1</v>
      </c>
      <c r="BA32" s="306">
        <v>1</v>
      </c>
      <c r="BB32" s="306">
        <v>1</v>
      </c>
      <c r="BC32" s="306">
        <v>1</v>
      </c>
      <c r="BD32" s="306">
        <v>1</v>
      </c>
      <c r="BE32" s="306">
        <v>1</v>
      </c>
      <c r="BF32" s="306">
        <v>1</v>
      </c>
      <c r="BG32" s="306">
        <v>1</v>
      </c>
      <c r="BH32" s="306">
        <v>1</v>
      </c>
      <c r="BI32" s="306">
        <v>1</v>
      </c>
      <c r="BJ32" s="306">
        <v>1</v>
      </c>
      <c r="BK32" s="306">
        <v>1</v>
      </c>
      <c r="BL32" s="306">
        <v>1</v>
      </c>
      <c r="BM32" s="306">
        <v>1</v>
      </c>
      <c r="BN32" s="306">
        <v>1</v>
      </c>
      <c r="BO32" s="306">
        <v>1</v>
      </c>
      <c r="BP32" s="306">
        <v>1</v>
      </c>
      <c r="BQ32" s="306">
        <v>1</v>
      </c>
      <c r="BR32" s="306">
        <v>1</v>
      </c>
      <c r="BS32" s="306">
        <v>1</v>
      </c>
      <c r="BT32" s="306">
        <v>1</v>
      </c>
      <c r="BU32" s="306">
        <v>1</v>
      </c>
      <c r="BV32" s="306">
        <v>1</v>
      </c>
      <c r="BW32" s="306">
        <v>1</v>
      </c>
      <c r="BX32" s="306">
        <v>1</v>
      </c>
      <c r="BY32" s="306">
        <v>1</v>
      </c>
      <c r="BZ32" s="306">
        <v>1</v>
      </c>
      <c r="CA32" s="306">
        <v>1</v>
      </c>
      <c r="CB32" s="306">
        <v>1</v>
      </c>
      <c r="CC32" s="306">
        <v>1</v>
      </c>
      <c r="CD32" s="306">
        <v>1</v>
      </c>
      <c r="CE32" s="306">
        <v>1</v>
      </c>
      <c r="CF32" s="306">
        <v>1</v>
      </c>
      <c r="CG32" s="306">
        <v>1</v>
      </c>
      <c r="CH32" s="306">
        <v>1</v>
      </c>
      <c r="CI32" s="306">
        <v>1</v>
      </c>
      <c r="CJ32" s="306">
        <v>1</v>
      </c>
      <c r="CK32" s="306">
        <v>1</v>
      </c>
      <c r="CL32" s="306">
        <v>1</v>
      </c>
      <c r="CM32" s="306">
        <v>1</v>
      </c>
      <c r="CN32" s="306">
        <v>1</v>
      </c>
      <c r="CO32" s="306">
        <v>1</v>
      </c>
      <c r="CP32" s="306">
        <v>1</v>
      </c>
      <c r="CQ32" s="306">
        <v>1</v>
      </c>
      <c r="CR32" s="306">
        <v>1</v>
      </c>
      <c r="CS32" s="306">
        <v>1</v>
      </c>
      <c r="CT32" s="306">
        <v>1</v>
      </c>
      <c r="CU32" s="306">
        <v>1</v>
      </c>
      <c r="CV32" s="306">
        <v>1</v>
      </c>
      <c r="CW32" s="306">
        <v>1</v>
      </c>
      <c r="CX32" s="306">
        <v>1</v>
      </c>
      <c r="CY32" s="306">
        <v>1</v>
      </c>
      <c r="CZ32" s="306">
        <v>1</v>
      </c>
      <c r="DA32" s="306">
        <v>1</v>
      </c>
      <c r="DB32" s="306">
        <v>1</v>
      </c>
    </row>
    <row r="33" spans="1:106" s="307" customFormat="1" ht="20.100000000000001" customHeight="1">
      <c r="A33" s="304"/>
      <c r="B33" s="318"/>
      <c r="C33" s="314" t="s">
        <v>200</v>
      </c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5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5"/>
      <c r="AF33" s="314"/>
      <c r="AG33" s="314"/>
      <c r="AH33" s="314"/>
      <c r="AI33" s="314"/>
      <c r="AJ33" s="306"/>
      <c r="AK33" s="306"/>
      <c r="AL33" s="306"/>
      <c r="AM33" s="30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  <c r="BD33" s="306"/>
      <c r="BE33" s="306"/>
      <c r="BF33" s="306"/>
      <c r="BG33" s="306"/>
      <c r="BH33" s="306"/>
      <c r="BI33" s="306"/>
      <c r="BJ33" s="306"/>
      <c r="BK33" s="306"/>
      <c r="BL33" s="306"/>
      <c r="BM33" s="306"/>
      <c r="BN33" s="306"/>
      <c r="BO33" s="306"/>
      <c r="BP33" s="306"/>
      <c r="BQ33" s="306"/>
      <c r="BR33" s="306"/>
      <c r="BS33" s="306"/>
      <c r="BT33" s="306"/>
      <c r="BU33" s="306"/>
      <c r="BV33" s="306"/>
      <c r="BW33" s="306"/>
      <c r="BX33" s="306"/>
      <c r="BY33" s="306"/>
      <c r="BZ33" s="306"/>
      <c r="CA33" s="306"/>
      <c r="CB33" s="306"/>
      <c r="CC33" s="306"/>
      <c r="CD33" s="306"/>
      <c r="CE33" s="306"/>
      <c r="CF33" s="306"/>
      <c r="CG33" s="306"/>
      <c r="CH33" s="306"/>
      <c r="CI33" s="306"/>
      <c r="CJ33" s="306"/>
      <c r="CK33" s="306"/>
      <c r="CL33" s="306"/>
      <c r="CM33" s="306"/>
      <c r="CN33" s="306"/>
      <c r="CO33" s="306"/>
      <c r="CP33" s="306"/>
      <c r="CQ33" s="306"/>
      <c r="CR33" s="306"/>
      <c r="CS33" s="306"/>
      <c r="CT33" s="306"/>
      <c r="CU33" s="306"/>
      <c r="CV33" s="306"/>
      <c r="CW33" s="306"/>
      <c r="CX33" s="306"/>
      <c r="CY33" s="306"/>
      <c r="CZ33" s="306"/>
      <c r="DA33" s="306"/>
      <c r="DB33" s="306"/>
    </row>
    <row r="34" spans="1:106" s="307" customFormat="1" ht="20.100000000000001" customHeight="1">
      <c r="A34" s="304"/>
      <c r="B34" s="318"/>
      <c r="C34" s="304"/>
      <c r="D34" s="304" t="s">
        <v>209</v>
      </c>
      <c r="E34" s="304"/>
      <c r="F34" s="304" t="s">
        <v>210</v>
      </c>
      <c r="G34" s="304">
        <v>1</v>
      </c>
      <c r="H34" s="304" t="s">
        <v>211</v>
      </c>
      <c r="I34" s="304" t="s">
        <v>212</v>
      </c>
      <c r="J34" s="304" t="s">
        <v>213</v>
      </c>
      <c r="K34" s="304"/>
      <c r="L34" s="304"/>
      <c r="M34" s="304"/>
      <c r="N34" s="305">
        <v>10000</v>
      </c>
      <c r="O34" s="304">
        <v>10000</v>
      </c>
      <c r="P34" s="304">
        <v>0</v>
      </c>
      <c r="Q34" s="304">
        <v>0</v>
      </c>
      <c r="R34" s="304">
        <v>0</v>
      </c>
      <c r="S34" s="304">
        <v>0</v>
      </c>
      <c r="T34" s="304">
        <v>0</v>
      </c>
      <c r="U34" s="304">
        <v>0</v>
      </c>
      <c r="V34" s="304"/>
      <c r="W34" s="304"/>
      <c r="X34" s="304"/>
      <c r="Y34" s="304"/>
      <c r="Z34" s="304">
        <v>542</v>
      </c>
      <c r="AA34" s="304" t="s">
        <v>195</v>
      </c>
      <c r="AB34" s="304" t="s">
        <v>206</v>
      </c>
      <c r="AC34" s="304" t="s">
        <v>215</v>
      </c>
      <c r="AD34" s="304"/>
      <c r="AE34" s="305">
        <v>10000</v>
      </c>
      <c r="AF34" s="304">
        <f>SUMPRODUCT(AJ34:AAC34,AJ6:AAC6)*G34</f>
        <v>0</v>
      </c>
      <c r="AG34" s="304">
        <f>10000-AF34</f>
        <v>10000</v>
      </c>
      <c r="AH34" s="304"/>
      <c r="AI34" s="304"/>
      <c r="AJ34" s="306"/>
      <c r="AK34" s="306"/>
      <c r="AL34" s="306"/>
      <c r="AM34" s="30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  <c r="BD34" s="306"/>
      <c r="BE34" s="306"/>
      <c r="BF34" s="306"/>
      <c r="BG34" s="306"/>
      <c r="BH34" s="306"/>
      <c r="BI34" s="306"/>
      <c r="BJ34" s="306"/>
      <c r="BK34" s="306"/>
      <c r="BL34" s="306"/>
      <c r="BM34" s="306"/>
      <c r="BN34" s="306"/>
      <c r="BO34" s="306"/>
      <c r="BP34" s="306"/>
      <c r="BQ34" s="306"/>
      <c r="BR34" s="306"/>
      <c r="BS34" s="306"/>
      <c r="BT34" s="306"/>
      <c r="BU34" s="306"/>
      <c r="BV34" s="306"/>
      <c r="BW34" s="306"/>
      <c r="BX34" s="306"/>
      <c r="BY34" s="306"/>
      <c r="BZ34" s="306"/>
      <c r="CA34" s="306"/>
      <c r="CB34" s="306"/>
      <c r="CC34" s="306"/>
      <c r="CD34" s="306"/>
      <c r="CE34" s="306"/>
      <c r="CF34" s="306"/>
      <c r="CG34" s="306"/>
      <c r="CH34" s="306"/>
      <c r="CI34" s="306"/>
      <c r="CJ34" s="306"/>
      <c r="CK34" s="306"/>
      <c r="CL34" s="306"/>
      <c r="CM34" s="306"/>
      <c r="CN34" s="306"/>
      <c r="CO34" s="306"/>
      <c r="CP34" s="306"/>
      <c r="CQ34" s="306"/>
      <c r="CR34" s="306"/>
      <c r="CS34" s="306"/>
      <c r="CT34" s="306"/>
      <c r="CU34" s="306"/>
      <c r="CV34" s="306"/>
      <c r="CW34" s="306"/>
      <c r="CX34" s="306"/>
      <c r="CY34" s="306"/>
      <c r="CZ34" s="306"/>
      <c r="DA34" s="306"/>
      <c r="DB34" s="306"/>
    </row>
    <row r="35" spans="1:106" ht="24" customHeight="1">
      <c r="A35" s="310" t="s">
        <v>216</v>
      </c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2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2"/>
      <c r="AF35" s="311"/>
      <c r="AG35" s="311"/>
      <c r="AH35" s="311"/>
      <c r="AI35" s="311"/>
      <c r="AJ35" s="311"/>
      <c r="AK35" s="311"/>
      <c r="AL35" s="311"/>
      <c r="AM35" s="311"/>
      <c r="AN35" s="311"/>
      <c r="AO35" s="311"/>
      <c r="AP35" s="311"/>
      <c r="AQ35" s="311"/>
      <c r="AR35" s="311"/>
      <c r="AS35" s="311"/>
      <c r="AT35" s="311"/>
      <c r="AU35" s="311"/>
      <c r="AV35" s="311"/>
      <c r="AW35" s="311"/>
      <c r="AX35" s="311"/>
      <c r="AY35" s="311"/>
      <c r="AZ35" s="311"/>
      <c r="BA35" s="311"/>
      <c r="BB35" s="311"/>
      <c r="BC35" s="311"/>
      <c r="BD35" s="311"/>
      <c r="BE35" s="311"/>
      <c r="BF35" s="311"/>
      <c r="BG35" s="311"/>
      <c r="BH35" s="311"/>
      <c r="BI35" s="311"/>
      <c r="BJ35" s="311"/>
      <c r="BK35" s="311"/>
      <c r="BL35" s="311"/>
      <c r="BM35" s="311"/>
      <c r="BN35" s="311"/>
      <c r="BO35" s="311"/>
      <c r="BP35" s="311"/>
      <c r="BQ35" s="311"/>
      <c r="BR35" s="311"/>
      <c r="BS35" s="311"/>
      <c r="BT35" s="311"/>
      <c r="BU35" s="311"/>
      <c r="BV35" s="311"/>
      <c r="BW35" s="311"/>
      <c r="BX35" s="311"/>
      <c r="BY35" s="311"/>
      <c r="BZ35" s="311"/>
      <c r="CA35" s="311"/>
      <c r="CB35" s="311"/>
      <c r="CC35" s="311"/>
      <c r="CD35" s="311"/>
      <c r="CE35" s="311"/>
      <c r="CF35" s="311"/>
      <c r="CG35" s="311"/>
      <c r="CH35" s="311"/>
      <c r="CI35" s="311"/>
      <c r="CJ35" s="311"/>
      <c r="CK35" s="311"/>
      <c r="CL35" s="311"/>
      <c r="CM35" s="311"/>
      <c r="CN35" s="311"/>
      <c r="CO35" s="311"/>
      <c r="CP35" s="311"/>
      <c r="CQ35" s="311"/>
      <c r="CR35" s="311"/>
      <c r="CS35" s="311"/>
      <c r="CT35" s="311"/>
      <c r="CU35" s="311"/>
      <c r="CV35" s="311"/>
      <c r="CW35" s="311"/>
      <c r="CX35" s="311"/>
      <c r="CY35" s="311"/>
      <c r="CZ35" s="311"/>
      <c r="DA35" s="311"/>
      <c r="DB35" s="311"/>
    </row>
    <row r="36" spans="1:106" s="300" customFormat="1" ht="20.100000000000001" customHeight="1">
      <c r="A36" s="297"/>
      <c r="B36" s="322" t="s">
        <v>217</v>
      </c>
      <c r="C36" s="297" t="s">
        <v>205</v>
      </c>
      <c r="D36" s="297" t="s">
        <v>218</v>
      </c>
      <c r="E36" s="297"/>
      <c r="F36" s="297" t="s">
        <v>219</v>
      </c>
      <c r="G36" s="297">
        <v>1</v>
      </c>
      <c r="H36" s="297" t="s">
        <v>220</v>
      </c>
      <c r="I36" s="297" t="s">
        <v>221</v>
      </c>
      <c r="J36" s="297" t="s">
        <v>222</v>
      </c>
      <c r="K36" s="297" t="s">
        <v>223</v>
      </c>
      <c r="L36" s="297"/>
      <c r="M36" s="297" t="s">
        <v>224</v>
      </c>
      <c r="N36" s="298">
        <v>1000</v>
      </c>
      <c r="O36" s="297">
        <v>1000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1000</v>
      </c>
      <c r="V36" s="297"/>
      <c r="W36" s="297"/>
      <c r="X36" s="297"/>
      <c r="Y36" s="297"/>
      <c r="Z36" s="297">
        <v>559</v>
      </c>
      <c r="AA36" s="297" t="s">
        <v>195</v>
      </c>
      <c r="AB36" s="297" t="s">
        <v>196</v>
      </c>
      <c r="AC36" s="297" t="s">
        <v>225</v>
      </c>
      <c r="AD36" s="297"/>
      <c r="AE36" s="298">
        <v>1000</v>
      </c>
      <c r="AF36" s="297">
        <f>SUMPRODUCT(AJ36:AAC36,AJ6:AAC6)*G36</f>
        <v>920</v>
      </c>
      <c r="AG36" s="297">
        <f>1000-AF36</f>
        <v>80</v>
      </c>
      <c r="AH36" s="297"/>
      <c r="AI36" s="297"/>
      <c r="AJ36" s="299"/>
      <c r="AK36" s="299"/>
      <c r="AL36" s="299"/>
      <c r="AM36" s="299"/>
      <c r="AN36" s="299"/>
      <c r="AO36" s="299"/>
      <c r="AP36" s="299"/>
      <c r="AQ36" s="299"/>
      <c r="AR36" s="299">
        <v>1</v>
      </c>
      <c r="AS36" s="299"/>
      <c r="AT36" s="299"/>
      <c r="AU36" s="299"/>
      <c r="AV36" s="299">
        <v>1</v>
      </c>
      <c r="AW36" s="299"/>
      <c r="AX36" s="299"/>
      <c r="AY36" s="299"/>
      <c r="AZ36" s="299"/>
      <c r="BA36" s="299"/>
      <c r="BB36" s="299"/>
      <c r="BC36" s="299"/>
      <c r="BD36" s="299"/>
      <c r="BE36" s="299">
        <v>1</v>
      </c>
      <c r="BF36" s="299"/>
      <c r="BG36" s="299"/>
      <c r="BH36" s="299">
        <v>1</v>
      </c>
      <c r="BI36" s="299"/>
      <c r="BJ36" s="299">
        <v>1</v>
      </c>
      <c r="BK36" s="299"/>
      <c r="BL36" s="299">
        <v>1</v>
      </c>
      <c r="BM36" s="299"/>
      <c r="BN36" s="299">
        <v>1</v>
      </c>
      <c r="BO36" s="299"/>
      <c r="BP36" s="299"/>
      <c r="BQ36" s="299"/>
      <c r="BR36" s="299"/>
      <c r="BS36" s="299"/>
      <c r="BT36" s="299"/>
      <c r="BU36" s="299"/>
      <c r="BV36" s="299"/>
      <c r="BW36" s="299"/>
      <c r="BX36" s="299"/>
      <c r="BY36" s="299">
        <v>1</v>
      </c>
      <c r="BZ36" s="299"/>
      <c r="CA36" s="299"/>
      <c r="CB36" s="299"/>
      <c r="CC36" s="299"/>
      <c r="CD36" s="299"/>
      <c r="CE36" s="299"/>
      <c r="CF36" s="299"/>
      <c r="CG36" s="299"/>
      <c r="CH36" s="299"/>
      <c r="CI36" s="299"/>
      <c r="CJ36" s="299"/>
      <c r="CK36" s="299"/>
      <c r="CL36" s="299"/>
      <c r="CM36" s="299"/>
      <c r="CN36" s="299"/>
      <c r="CO36" s="299"/>
      <c r="CP36" s="299"/>
      <c r="CQ36" s="299"/>
      <c r="CR36" s="299"/>
      <c r="CS36" s="299">
        <v>1</v>
      </c>
      <c r="CT36" s="299">
        <v>1</v>
      </c>
      <c r="CU36" s="299"/>
      <c r="CV36" s="299"/>
      <c r="CW36" s="299">
        <v>1</v>
      </c>
      <c r="CX36" s="299"/>
      <c r="CY36" s="299"/>
      <c r="CZ36" s="299"/>
      <c r="DA36" s="299"/>
      <c r="DB36" s="299"/>
    </row>
    <row r="37" spans="1:106" s="300" customFormat="1" ht="20.100000000000001" customHeight="1">
      <c r="A37" s="297"/>
      <c r="B37" s="322"/>
      <c r="C37" s="297"/>
      <c r="D37" s="297" t="s">
        <v>218</v>
      </c>
      <c r="E37" s="297"/>
      <c r="F37" s="297" t="s">
        <v>219</v>
      </c>
      <c r="G37" s="297">
        <v>1</v>
      </c>
      <c r="H37" s="297" t="s">
        <v>220</v>
      </c>
      <c r="I37" s="297" t="s">
        <v>221</v>
      </c>
      <c r="J37" s="297" t="s">
        <v>222</v>
      </c>
      <c r="K37" s="297" t="s">
        <v>226</v>
      </c>
      <c r="L37" s="297"/>
      <c r="M37" s="297" t="s">
        <v>227</v>
      </c>
      <c r="N37" s="298">
        <v>1000</v>
      </c>
      <c r="O37" s="297">
        <v>1000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1000</v>
      </c>
      <c r="V37" s="297"/>
      <c r="W37" s="297"/>
      <c r="X37" s="297"/>
      <c r="Y37" s="297"/>
      <c r="Z37" s="297">
        <v>559</v>
      </c>
      <c r="AA37" s="297" t="s">
        <v>195</v>
      </c>
      <c r="AB37" s="297" t="s">
        <v>196</v>
      </c>
      <c r="AC37" s="297" t="s">
        <v>225</v>
      </c>
      <c r="AD37" s="297"/>
      <c r="AE37" s="298">
        <v>1000</v>
      </c>
      <c r="AF37" s="297">
        <f>SUMPRODUCT(AJ37:AAC37,AJ6:AAC6)*G37</f>
        <v>852</v>
      </c>
      <c r="AG37" s="297">
        <f>1000-AF37</f>
        <v>148</v>
      </c>
      <c r="AH37" s="297"/>
      <c r="AI37" s="297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>
        <v>1</v>
      </c>
      <c r="AT37" s="299"/>
      <c r="AU37" s="299"/>
      <c r="AV37" s="299"/>
      <c r="AW37" s="299"/>
      <c r="AX37" s="299">
        <v>1</v>
      </c>
      <c r="AY37" s="299"/>
      <c r="AZ37" s="299"/>
      <c r="BA37" s="299"/>
      <c r="BB37" s="299"/>
      <c r="BC37" s="299">
        <v>1</v>
      </c>
      <c r="BD37" s="299"/>
      <c r="BE37" s="299"/>
      <c r="BF37" s="299"/>
      <c r="BG37" s="299">
        <v>1</v>
      </c>
      <c r="BH37" s="299"/>
      <c r="BI37" s="299"/>
      <c r="BJ37" s="299"/>
      <c r="BK37" s="299"/>
      <c r="BL37" s="299"/>
      <c r="BM37" s="299"/>
      <c r="BN37" s="299"/>
      <c r="BO37" s="299"/>
      <c r="BP37" s="299"/>
      <c r="BQ37" s="299"/>
      <c r="BR37" s="299"/>
      <c r="BS37" s="299"/>
      <c r="BT37" s="299"/>
      <c r="BU37" s="299">
        <v>1</v>
      </c>
      <c r="BV37" s="299">
        <v>1</v>
      </c>
      <c r="BW37" s="299">
        <v>1</v>
      </c>
      <c r="BX37" s="299"/>
      <c r="BY37" s="299"/>
      <c r="BZ37" s="299">
        <v>1</v>
      </c>
      <c r="CA37" s="299"/>
      <c r="CB37" s="299"/>
      <c r="CC37" s="299"/>
      <c r="CD37" s="299"/>
      <c r="CE37" s="299"/>
      <c r="CF37" s="299"/>
      <c r="CG37" s="299"/>
      <c r="CH37" s="299"/>
      <c r="CI37" s="299"/>
      <c r="CJ37" s="299"/>
      <c r="CK37" s="299"/>
      <c r="CL37" s="299"/>
      <c r="CM37" s="299"/>
      <c r="CN37" s="299"/>
      <c r="CO37" s="299"/>
      <c r="CP37" s="299"/>
      <c r="CQ37" s="299"/>
      <c r="CR37" s="299"/>
      <c r="CS37" s="299"/>
      <c r="CT37" s="299"/>
      <c r="CU37" s="299">
        <v>1</v>
      </c>
      <c r="CV37" s="299"/>
      <c r="CW37" s="299"/>
      <c r="CX37" s="299"/>
      <c r="CY37" s="299">
        <v>1</v>
      </c>
      <c r="CZ37" s="299"/>
      <c r="DA37" s="299"/>
      <c r="DB37" s="299"/>
    </row>
    <row r="38" spans="1:106" s="300" customFormat="1" ht="20.100000000000001" customHeight="1">
      <c r="A38" s="297"/>
      <c r="B38" s="322"/>
      <c r="C38" s="297"/>
      <c r="D38" s="297" t="s">
        <v>218</v>
      </c>
      <c r="E38" s="297"/>
      <c r="F38" s="297" t="s">
        <v>219</v>
      </c>
      <c r="G38" s="297">
        <v>1</v>
      </c>
      <c r="H38" s="297" t="s">
        <v>220</v>
      </c>
      <c r="I38" s="297" t="s">
        <v>221</v>
      </c>
      <c r="J38" s="297" t="s">
        <v>222</v>
      </c>
      <c r="K38" s="297" t="s">
        <v>228</v>
      </c>
      <c r="L38" s="297"/>
      <c r="M38" s="297" t="s">
        <v>229</v>
      </c>
      <c r="N38" s="298">
        <v>1000</v>
      </c>
      <c r="O38" s="297">
        <v>1000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1000</v>
      </c>
      <c r="V38" s="297"/>
      <c r="W38" s="297"/>
      <c r="X38" s="297"/>
      <c r="Y38" s="297"/>
      <c r="Z38" s="297">
        <v>559</v>
      </c>
      <c r="AA38" s="297" t="s">
        <v>195</v>
      </c>
      <c r="AB38" s="297" t="s">
        <v>196</v>
      </c>
      <c r="AC38" s="297" t="s">
        <v>225</v>
      </c>
      <c r="AD38" s="297"/>
      <c r="AE38" s="298">
        <v>1000</v>
      </c>
      <c r="AF38" s="297">
        <f>SUMPRODUCT(AJ38:AAC38,AJ6:AAC6)*G38</f>
        <v>980</v>
      </c>
      <c r="AG38" s="297">
        <f>1000-AF38</f>
        <v>20</v>
      </c>
      <c r="AH38" s="297"/>
      <c r="AI38" s="297"/>
      <c r="AJ38" s="299"/>
      <c r="AK38" s="299"/>
      <c r="AL38" s="299"/>
      <c r="AM38" s="299"/>
      <c r="AN38" s="299"/>
      <c r="AO38" s="299"/>
      <c r="AP38" s="299"/>
      <c r="AQ38" s="299"/>
      <c r="AR38" s="299"/>
      <c r="AS38" s="299"/>
      <c r="AT38" s="299">
        <v>1</v>
      </c>
      <c r="AU38" s="299"/>
      <c r="AV38" s="299"/>
      <c r="AW38" s="299"/>
      <c r="AX38" s="299"/>
      <c r="AY38" s="299"/>
      <c r="AZ38" s="299">
        <v>1</v>
      </c>
      <c r="BA38" s="299"/>
      <c r="BB38" s="299"/>
      <c r="BC38" s="299"/>
      <c r="BD38" s="299"/>
      <c r="BE38" s="299"/>
      <c r="BF38" s="299">
        <v>1</v>
      </c>
      <c r="BG38" s="299"/>
      <c r="BH38" s="299"/>
      <c r="BI38" s="299">
        <v>1</v>
      </c>
      <c r="BJ38" s="299"/>
      <c r="BK38" s="299"/>
      <c r="BL38" s="299"/>
      <c r="BM38" s="299">
        <v>1</v>
      </c>
      <c r="BN38" s="299"/>
      <c r="BO38" s="299"/>
      <c r="BP38" s="299">
        <v>1</v>
      </c>
      <c r="BQ38" s="299"/>
      <c r="BR38" s="299"/>
      <c r="BS38" s="299"/>
      <c r="BT38" s="299"/>
      <c r="BU38" s="299"/>
      <c r="BV38" s="299"/>
      <c r="BW38" s="299"/>
      <c r="BX38" s="299"/>
      <c r="BY38" s="299"/>
      <c r="BZ38" s="299"/>
      <c r="CA38" s="299"/>
      <c r="CB38" s="299"/>
      <c r="CC38" s="299"/>
      <c r="CD38" s="299"/>
      <c r="CE38" s="299"/>
      <c r="CF38" s="299"/>
      <c r="CG38" s="299"/>
      <c r="CH38" s="299"/>
      <c r="CI38" s="299"/>
      <c r="CJ38" s="299"/>
      <c r="CK38" s="299"/>
      <c r="CL38" s="299"/>
      <c r="CM38" s="299"/>
      <c r="CN38" s="299"/>
      <c r="CO38" s="299"/>
      <c r="CP38" s="299"/>
      <c r="CQ38" s="299"/>
      <c r="CR38" s="299"/>
      <c r="CS38" s="299"/>
      <c r="CT38" s="299"/>
      <c r="CU38" s="299"/>
      <c r="CV38" s="299">
        <v>1</v>
      </c>
      <c r="CW38" s="299"/>
      <c r="CX38" s="299"/>
      <c r="CY38" s="299"/>
      <c r="CZ38" s="299">
        <v>1</v>
      </c>
      <c r="DA38" s="299"/>
      <c r="DB38" s="299"/>
    </row>
    <row r="39" spans="1:106" s="300" customFormat="1" ht="20.100000000000001" customHeight="1">
      <c r="A39" s="297"/>
      <c r="B39" s="322"/>
      <c r="C39" s="297"/>
      <c r="D39" s="297" t="s">
        <v>218</v>
      </c>
      <c r="E39" s="297"/>
      <c r="F39" s="297" t="s">
        <v>219</v>
      </c>
      <c r="G39" s="297">
        <v>1</v>
      </c>
      <c r="H39" s="297" t="s">
        <v>220</v>
      </c>
      <c r="I39" s="297" t="s">
        <v>221</v>
      </c>
      <c r="J39" s="297" t="s">
        <v>222</v>
      </c>
      <c r="K39" s="297" t="s">
        <v>230</v>
      </c>
      <c r="L39" s="297"/>
      <c r="M39" s="297" t="s">
        <v>231</v>
      </c>
      <c r="N39" s="298">
        <v>100</v>
      </c>
      <c r="O39" s="297">
        <v>100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100</v>
      </c>
      <c r="V39" s="297"/>
      <c r="W39" s="297"/>
      <c r="X39" s="297"/>
      <c r="Y39" s="297"/>
      <c r="Z39" s="297">
        <v>559</v>
      </c>
      <c r="AA39" s="297" t="s">
        <v>195</v>
      </c>
      <c r="AB39" s="297" t="s">
        <v>196</v>
      </c>
      <c r="AC39" s="297" t="s">
        <v>225</v>
      </c>
      <c r="AD39" s="297"/>
      <c r="AE39" s="298">
        <v>100</v>
      </c>
      <c r="AF39" s="297">
        <f>SUMPRODUCT(AJ39:AAC39,AJ6:AAC6)*G39</f>
        <v>0</v>
      </c>
      <c r="AG39" s="297">
        <f>100-AF39</f>
        <v>100</v>
      </c>
      <c r="AH39" s="297"/>
      <c r="AI39" s="297"/>
      <c r="AJ39" s="299"/>
      <c r="AK39" s="299"/>
      <c r="AL39" s="299"/>
      <c r="AM39" s="299"/>
      <c r="AN39" s="299"/>
      <c r="AO39" s="299"/>
      <c r="AP39" s="299"/>
      <c r="AQ39" s="299"/>
      <c r="AR39" s="299"/>
      <c r="AS39" s="299"/>
      <c r="AT39" s="299"/>
      <c r="AU39" s="299"/>
      <c r="AV39" s="299"/>
      <c r="AW39" s="299"/>
      <c r="AX39" s="299"/>
      <c r="AY39" s="299"/>
      <c r="AZ39" s="299"/>
      <c r="BA39" s="299"/>
      <c r="BB39" s="299"/>
      <c r="BC39" s="299"/>
      <c r="BD39" s="299"/>
      <c r="BE39" s="299"/>
      <c r="BF39" s="299"/>
      <c r="BG39" s="299"/>
      <c r="BH39" s="299"/>
      <c r="BI39" s="299"/>
      <c r="BJ39" s="299"/>
      <c r="BK39" s="299"/>
      <c r="BL39" s="299"/>
      <c r="BM39" s="299"/>
      <c r="BN39" s="299"/>
      <c r="BO39" s="299"/>
      <c r="BP39" s="299"/>
      <c r="BQ39" s="299"/>
      <c r="BR39" s="299"/>
      <c r="BS39" s="299"/>
      <c r="BT39" s="299"/>
      <c r="BU39" s="299"/>
      <c r="BV39" s="299"/>
      <c r="BW39" s="299"/>
      <c r="BX39" s="299"/>
      <c r="BY39" s="299"/>
      <c r="BZ39" s="299"/>
      <c r="CA39" s="299"/>
      <c r="CB39" s="299"/>
      <c r="CC39" s="299"/>
      <c r="CD39" s="299"/>
      <c r="CE39" s="299"/>
      <c r="CF39" s="299"/>
      <c r="CG39" s="299"/>
      <c r="CH39" s="299"/>
      <c r="CI39" s="299"/>
      <c r="CJ39" s="299"/>
      <c r="CK39" s="299"/>
      <c r="CL39" s="299"/>
      <c r="CM39" s="299"/>
      <c r="CN39" s="299"/>
      <c r="CO39" s="299"/>
      <c r="CP39" s="299"/>
      <c r="CQ39" s="299"/>
      <c r="CR39" s="299"/>
      <c r="CS39" s="299"/>
      <c r="CT39" s="299"/>
      <c r="CU39" s="299"/>
      <c r="CV39" s="299"/>
      <c r="CW39" s="299"/>
      <c r="CX39" s="299"/>
      <c r="CY39" s="299"/>
      <c r="CZ39" s="299"/>
      <c r="DA39" s="299"/>
      <c r="DB39" s="299"/>
    </row>
    <row r="40" spans="1:106" s="300" customFormat="1" ht="20.100000000000001" customHeight="1">
      <c r="A40" s="297"/>
      <c r="B40" s="322"/>
      <c r="C40" s="297"/>
      <c r="D40" s="297" t="s">
        <v>218</v>
      </c>
      <c r="E40" s="297"/>
      <c r="F40" s="297" t="s">
        <v>219</v>
      </c>
      <c r="G40" s="297">
        <v>1</v>
      </c>
      <c r="H40" s="297" t="s">
        <v>220</v>
      </c>
      <c r="I40" s="297" t="s">
        <v>221</v>
      </c>
      <c r="J40" s="297" t="s">
        <v>222</v>
      </c>
      <c r="K40" s="297" t="s">
        <v>232</v>
      </c>
      <c r="L40" s="297"/>
      <c r="M40" s="297" t="s">
        <v>233</v>
      </c>
      <c r="N40" s="298">
        <v>100</v>
      </c>
      <c r="O40" s="297">
        <v>100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100</v>
      </c>
      <c r="V40" s="297"/>
      <c r="W40" s="297"/>
      <c r="X40" s="297"/>
      <c r="Y40" s="297"/>
      <c r="Z40" s="297">
        <v>559</v>
      </c>
      <c r="AA40" s="297" t="s">
        <v>195</v>
      </c>
      <c r="AB40" s="297" t="s">
        <v>196</v>
      </c>
      <c r="AC40" s="297" t="s">
        <v>225</v>
      </c>
      <c r="AD40" s="297"/>
      <c r="AE40" s="298">
        <v>100</v>
      </c>
      <c r="AF40" s="297">
        <f>SUMPRODUCT(AJ40:AAC40,AJ6:AAC6)*G40</f>
        <v>0</v>
      </c>
      <c r="AG40" s="297">
        <f>100-AF40</f>
        <v>100</v>
      </c>
      <c r="AH40" s="297"/>
      <c r="AI40" s="297"/>
      <c r="AJ40" s="299"/>
      <c r="AK40" s="299"/>
      <c r="AL40" s="299"/>
      <c r="AM40" s="299"/>
      <c r="AN40" s="299"/>
      <c r="AO40" s="299"/>
      <c r="AP40" s="299"/>
      <c r="AQ40" s="299"/>
      <c r="AR40" s="299"/>
      <c r="AS40" s="299"/>
      <c r="AT40" s="299"/>
      <c r="AU40" s="299"/>
      <c r="AV40" s="299"/>
      <c r="AW40" s="299"/>
      <c r="AX40" s="299"/>
      <c r="AY40" s="299"/>
      <c r="AZ40" s="299"/>
      <c r="BA40" s="299"/>
      <c r="BB40" s="299"/>
      <c r="BC40" s="299"/>
      <c r="BD40" s="299"/>
      <c r="BE40" s="299"/>
      <c r="BF40" s="299"/>
      <c r="BG40" s="299"/>
      <c r="BH40" s="299"/>
      <c r="BI40" s="299"/>
      <c r="BJ40" s="299"/>
      <c r="BK40" s="299"/>
      <c r="BL40" s="299"/>
      <c r="BM40" s="299"/>
      <c r="BN40" s="299"/>
      <c r="BO40" s="299"/>
      <c r="BP40" s="299"/>
      <c r="BQ40" s="299"/>
      <c r="BR40" s="299"/>
      <c r="BS40" s="299"/>
      <c r="BT40" s="299"/>
      <c r="BU40" s="299"/>
      <c r="BV40" s="299"/>
      <c r="BW40" s="299"/>
      <c r="BX40" s="299"/>
      <c r="BY40" s="299"/>
      <c r="BZ40" s="299"/>
      <c r="CA40" s="299"/>
      <c r="CB40" s="299"/>
      <c r="CC40" s="299"/>
      <c r="CD40" s="299"/>
      <c r="CE40" s="299"/>
      <c r="CF40" s="299"/>
      <c r="CG40" s="299"/>
      <c r="CH40" s="299"/>
      <c r="CI40" s="299"/>
      <c r="CJ40" s="299"/>
      <c r="CK40" s="299"/>
      <c r="CL40" s="299"/>
      <c r="CM40" s="299"/>
      <c r="CN40" s="299"/>
      <c r="CO40" s="299"/>
      <c r="CP40" s="299"/>
      <c r="CQ40" s="299"/>
      <c r="CR40" s="299"/>
      <c r="CS40" s="299"/>
      <c r="CT40" s="299"/>
      <c r="CU40" s="299"/>
      <c r="CV40" s="299"/>
      <c r="CW40" s="299"/>
      <c r="CX40" s="299"/>
      <c r="CY40" s="299"/>
      <c r="CZ40" s="299"/>
      <c r="DA40" s="299"/>
      <c r="DB40" s="299"/>
    </row>
    <row r="41" spans="1:106" s="300" customFormat="1" ht="20.100000000000001" customHeight="1">
      <c r="A41" s="297"/>
      <c r="B41" s="322"/>
      <c r="C41" s="297"/>
      <c r="D41" s="297" t="s">
        <v>218</v>
      </c>
      <c r="E41" s="297"/>
      <c r="F41" s="297" t="s">
        <v>219</v>
      </c>
      <c r="G41" s="297">
        <v>1</v>
      </c>
      <c r="H41" s="297" t="s">
        <v>220</v>
      </c>
      <c r="I41" s="297" t="s">
        <v>221</v>
      </c>
      <c r="J41" s="297" t="s">
        <v>222</v>
      </c>
      <c r="K41" s="297" t="s">
        <v>234</v>
      </c>
      <c r="L41" s="297"/>
      <c r="M41" s="297" t="s">
        <v>235</v>
      </c>
      <c r="N41" s="298">
        <v>100</v>
      </c>
      <c r="O41" s="297">
        <v>100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100</v>
      </c>
      <c r="V41" s="297"/>
      <c r="W41" s="297"/>
      <c r="X41" s="297"/>
      <c r="Y41" s="297"/>
      <c r="Z41" s="297">
        <v>559</v>
      </c>
      <c r="AA41" s="297" t="s">
        <v>195</v>
      </c>
      <c r="AB41" s="297" t="s">
        <v>196</v>
      </c>
      <c r="AC41" s="297" t="s">
        <v>225</v>
      </c>
      <c r="AD41" s="297"/>
      <c r="AE41" s="298">
        <v>100</v>
      </c>
      <c r="AF41" s="297">
        <f>SUMPRODUCT(AJ41:AAC41,AJ6:AAC6)*G41</f>
        <v>0</v>
      </c>
      <c r="AG41" s="297">
        <f>100-AF41</f>
        <v>100</v>
      </c>
      <c r="AH41" s="297"/>
      <c r="AI41" s="297"/>
      <c r="AJ41" s="299"/>
      <c r="AK41" s="299"/>
      <c r="AL41" s="299"/>
      <c r="AM41" s="299"/>
      <c r="AN41" s="299"/>
      <c r="AO41" s="299"/>
      <c r="AP41" s="299"/>
      <c r="AQ41" s="299"/>
      <c r="AR41" s="299"/>
      <c r="AS41" s="299"/>
      <c r="AT41" s="299"/>
      <c r="AU41" s="299"/>
      <c r="AV41" s="299"/>
      <c r="AW41" s="299"/>
      <c r="AX41" s="299"/>
      <c r="AY41" s="299"/>
      <c r="AZ41" s="299"/>
      <c r="BA41" s="299"/>
      <c r="BB41" s="299"/>
      <c r="BC41" s="299"/>
      <c r="BD41" s="299"/>
      <c r="BE41" s="299"/>
      <c r="BF41" s="299"/>
      <c r="BG41" s="299"/>
      <c r="BH41" s="299"/>
      <c r="BI41" s="299"/>
      <c r="BJ41" s="299"/>
      <c r="BK41" s="299"/>
      <c r="BL41" s="299"/>
      <c r="BM41" s="299"/>
      <c r="BN41" s="299"/>
      <c r="BO41" s="299"/>
      <c r="BP41" s="299"/>
      <c r="BQ41" s="299"/>
      <c r="BR41" s="299"/>
      <c r="BS41" s="299"/>
      <c r="BT41" s="299"/>
      <c r="BU41" s="299"/>
      <c r="BV41" s="299"/>
      <c r="BW41" s="299"/>
      <c r="BX41" s="299"/>
      <c r="BY41" s="299"/>
      <c r="BZ41" s="299"/>
      <c r="CA41" s="299"/>
      <c r="CB41" s="299"/>
      <c r="CC41" s="299"/>
      <c r="CD41" s="299"/>
      <c r="CE41" s="299"/>
      <c r="CF41" s="299"/>
      <c r="CG41" s="299"/>
      <c r="CH41" s="299"/>
      <c r="CI41" s="299"/>
      <c r="CJ41" s="299"/>
      <c r="CK41" s="299"/>
      <c r="CL41" s="299"/>
      <c r="CM41" s="299"/>
      <c r="CN41" s="299"/>
      <c r="CO41" s="299"/>
      <c r="CP41" s="299"/>
      <c r="CQ41" s="299"/>
      <c r="CR41" s="299"/>
      <c r="CS41" s="299"/>
      <c r="CT41" s="299"/>
      <c r="CU41" s="299"/>
      <c r="CV41" s="299"/>
      <c r="CW41" s="299"/>
      <c r="CX41" s="299"/>
      <c r="CY41" s="299"/>
      <c r="CZ41" s="299"/>
      <c r="DA41" s="299"/>
      <c r="DB41" s="299"/>
    </row>
    <row r="42" spans="1:106" s="300" customFormat="1" ht="20.100000000000001" customHeight="1">
      <c r="A42" s="297"/>
      <c r="B42" s="322"/>
      <c r="C42" s="297"/>
      <c r="D42" s="297" t="s">
        <v>218</v>
      </c>
      <c r="E42" s="297"/>
      <c r="F42" s="297" t="s">
        <v>219</v>
      </c>
      <c r="G42" s="297">
        <v>1</v>
      </c>
      <c r="H42" s="297" t="s">
        <v>220</v>
      </c>
      <c r="I42" s="297" t="s">
        <v>221</v>
      </c>
      <c r="J42" s="297" t="s">
        <v>222</v>
      </c>
      <c r="K42" s="297" t="s">
        <v>236</v>
      </c>
      <c r="L42" s="297"/>
      <c r="M42" s="297" t="s">
        <v>237</v>
      </c>
      <c r="N42" s="298">
        <v>100</v>
      </c>
      <c r="O42" s="297">
        <v>100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100</v>
      </c>
      <c r="V42" s="297"/>
      <c r="W42" s="297"/>
      <c r="X42" s="297"/>
      <c r="Y42" s="297"/>
      <c r="Z42" s="297">
        <v>559</v>
      </c>
      <c r="AA42" s="297" t="s">
        <v>195</v>
      </c>
      <c r="AB42" s="297" t="s">
        <v>196</v>
      </c>
      <c r="AC42" s="297" t="s">
        <v>225</v>
      </c>
      <c r="AD42" s="297"/>
      <c r="AE42" s="298">
        <v>100</v>
      </c>
      <c r="AF42" s="297">
        <f>SUMPRODUCT(AJ42:AAC42,AJ6:AAC6)*G42</f>
        <v>0</v>
      </c>
      <c r="AG42" s="297">
        <f>100-AF42</f>
        <v>100</v>
      </c>
      <c r="AH42" s="297"/>
      <c r="AI42" s="297"/>
      <c r="AJ42" s="299"/>
      <c r="AK42" s="299"/>
      <c r="AL42" s="299"/>
      <c r="AM42" s="299"/>
      <c r="AN42" s="299"/>
      <c r="AO42" s="299"/>
      <c r="AP42" s="299"/>
      <c r="AQ42" s="299"/>
      <c r="AR42" s="299"/>
      <c r="AS42" s="299"/>
      <c r="AT42" s="299"/>
      <c r="AU42" s="299"/>
      <c r="AV42" s="299"/>
      <c r="AW42" s="299"/>
      <c r="AX42" s="299"/>
      <c r="AY42" s="299"/>
      <c r="AZ42" s="299"/>
      <c r="BA42" s="299"/>
      <c r="BB42" s="299"/>
      <c r="BC42" s="299"/>
      <c r="BD42" s="299"/>
      <c r="BE42" s="299"/>
      <c r="BF42" s="299"/>
      <c r="BG42" s="299"/>
      <c r="BH42" s="299"/>
      <c r="BI42" s="299"/>
      <c r="BJ42" s="299"/>
      <c r="BK42" s="299"/>
      <c r="BL42" s="299"/>
      <c r="BM42" s="299"/>
      <c r="BN42" s="299"/>
      <c r="BO42" s="299"/>
      <c r="BP42" s="299"/>
      <c r="BQ42" s="299"/>
      <c r="BR42" s="299"/>
      <c r="BS42" s="299"/>
      <c r="BT42" s="299"/>
      <c r="BU42" s="299"/>
      <c r="BV42" s="299"/>
      <c r="BW42" s="299"/>
      <c r="BX42" s="299"/>
      <c r="BY42" s="299"/>
      <c r="BZ42" s="299"/>
      <c r="CA42" s="299"/>
      <c r="CB42" s="299"/>
      <c r="CC42" s="299"/>
      <c r="CD42" s="299"/>
      <c r="CE42" s="299"/>
      <c r="CF42" s="299"/>
      <c r="CG42" s="299"/>
      <c r="CH42" s="299"/>
      <c r="CI42" s="299"/>
      <c r="CJ42" s="299"/>
      <c r="CK42" s="299"/>
      <c r="CL42" s="299"/>
      <c r="CM42" s="299"/>
      <c r="CN42" s="299"/>
      <c r="CO42" s="299"/>
      <c r="CP42" s="299"/>
      <c r="CQ42" s="299"/>
      <c r="CR42" s="299"/>
      <c r="CS42" s="299"/>
      <c r="CT42" s="299"/>
      <c r="CU42" s="299"/>
      <c r="CV42" s="299"/>
      <c r="CW42" s="299"/>
      <c r="CX42" s="299"/>
      <c r="CY42" s="299"/>
      <c r="CZ42" s="299"/>
      <c r="DA42" s="299"/>
      <c r="DB42" s="299"/>
    </row>
    <row r="43" spans="1:106" s="300" customFormat="1" ht="20.100000000000001" customHeight="1">
      <c r="A43" s="297"/>
      <c r="B43" s="322"/>
      <c r="C43" s="297"/>
      <c r="D43" s="297" t="s">
        <v>218</v>
      </c>
      <c r="E43" s="297"/>
      <c r="F43" s="297" t="s">
        <v>219</v>
      </c>
      <c r="G43" s="297">
        <v>1</v>
      </c>
      <c r="H43" s="297" t="s">
        <v>220</v>
      </c>
      <c r="I43" s="297" t="s">
        <v>221</v>
      </c>
      <c r="J43" s="297" t="s">
        <v>222</v>
      </c>
      <c r="K43" s="297" t="s">
        <v>238</v>
      </c>
      <c r="L43" s="297"/>
      <c r="M43" s="297" t="s">
        <v>239</v>
      </c>
      <c r="N43" s="298">
        <v>100</v>
      </c>
      <c r="O43" s="297">
        <v>100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100</v>
      </c>
      <c r="V43" s="297"/>
      <c r="W43" s="297"/>
      <c r="X43" s="297"/>
      <c r="Y43" s="297"/>
      <c r="Z43" s="297">
        <v>559</v>
      </c>
      <c r="AA43" s="297" t="s">
        <v>195</v>
      </c>
      <c r="AB43" s="297" t="s">
        <v>196</v>
      </c>
      <c r="AC43" s="297" t="s">
        <v>225</v>
      </c>
      <c r="AD43" s="297"/>
      <c r="AE43" s="298">
        <v>100</v>
      </c>
      <c r="AF43" s="297">
        <f>SUMPRODUCT(AJ43:AAC43,AJ6:AAC6)*G43</f>
        <v>0</v>
      </c>
      <c r="AG43" s="297">
        <f>100-AF43</f>
        <v>100</v>
      </c>
      <c r="AH43" s="297"/>
      <c r="AI43" s="297"/>
      <c r="AJ43" s="299"/>
      <c r="AK43" s="299"/>
      <c r="AL43" s="299"/>
      <c r="AM43" s="299"/>
      <c r="AN43" s="299"/>
      <c r="AO43" s="299"/>
      <c r="AP43" s="299"/>
      <c r="AQ43" s="299"/>
      <c r="AR43" s="299"/>
      <c r="AS43" s="299"/>
      <c r="AT43" s="299"/>
      <c r="AU43" s="299"/>
      <c r="AV43" s="299"/>
      <c r="AW43" s="299"/>
      <c r="AX43" s="299"/>
      <c r="AY43" s="299"/>
      <c r="AZ43" s="299"/>
      <c r="BA43" s="299"/>
      <c r="BB43" s="299"/>
      <c r="BC43" s="299"/>
      <c r="BD43" s="299"/>
      <c r="BE43" s="299"/>
      <c r="BF43" s="299"/>
      <c r="BG43" s="299"/>
      <c r="BH43" s="299"/>
      <c r="BI43" s="299"/>
      <c r="BJ43" s="299"/>
      <c r="BK43" s="299"/>
      <c r="BL43" s="299"/>
      <c r="BM43" s="299"/>
      <c r="BN43" s="299"/>
      <c r="BO43" s="299"/>
      <c r="BP43" s="299"/>
      <c r="BQ43" s="299"/>
      <c r="BR43" s="299"/>
      <c r="BS43" s="299"/>
      <c r="BT43" s="299"/>
      <c r="BU43" s="299"/>
      <c r="BV43" s="299"/>
      <c r="BW43" s="299"/>
      <c r="BX43" s="299"/>
      <c r="BY43" s="299"/>
      <c r="BZ43" s="299"/>
      <c r="CA43" s="299"/>
      <c r="CB43" s="299"/>
      <c r="CC43" s="299"/>
      <c r="CD43" s="299"/>
      <c r="CE43" s="299"/>
      <c r="CF43" s="299"/>
      <c r="CG43" s="299"/>
      <c r="CH43" s="299"/>
      <c r="CI43" s="299"/>
      <c r="CJ43" s="299"/>
      <c r="CK43" s="299"/>
      <c r="CL43" s="299"/>
      <c r="CM43" s="299"/>
      <c r="CN43" s="299"/>
      <c r="CO43" s="299"/>
      <c r="CP43" s="299"/>
      <c r="CQ43" s="299"/>
      <c r="CR43" s="299"/>
      <c r="CS43" s="299"/>
      <c r="CT43" s="299"/>
      <c r="CU43" s="299"/>
      <c r="CV43" s="299"/>
      <c r="CW43" s="299"/>
      <c r="CX43" s="299"/>
      <c r="CY43" s="299"/>
      <c r="CZ43" s="299"/>
      <c r="DA43" s="299"/>
      <c r="DB43" s="299"/>
    </row>
    <row r="44" spans="1:106" s="300" customFormat="1" ht="20.100000000000001" customHeight="1">
      <c r="A44" s="297"/>
      <c r="B44" s="322"/>
      <c r="C44" s="297"/>
      <c r="D44" s="297" t="s">
        <v>218</v>
      </c>
      <c r="E44" s="297"/>
      <c r="F44" s="297" t="s">
        <v>219</v>
      </c>
      <c r="G44" s="297">
        <v>1</v>
      </c>
      <c r="H44" s="297" t="s">
        <v>220</v>
      </c>
      <c r="I44" s="297" t="s">
        <v>221</v>
      </c>
      <c r="J44" s="297" t="s">
        <v>222</v>
      </c>
      <c r="K44" s="297" t="s">
        <v>240</v>
      </c>
      <c r="L44" s="297"/>
      <c r="M44" s="297" t="s">
        <v>241</v>
      </c>
      <c r="N44" s="298">
        <v>1500</v>
      </c>
      <c r="O44" s="297">
        <v>1500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1500</v>
      </c>
      <c r="V44" s="297"/>
      <c r="W44" s="297"/>
      <c r="X44" s="297"/>
      <c r="Y44" s="297"/>
      <c r="Z44" s="297">
        <v>559</v>
      </c>
      <c r="AA44" s="297" t="s">
        <v>195</v>
      </c>
      <c r="AB44" s="297" t="s">
        <v>196</v>
      </c>
      <c r="AC44" s="297" t="s">
        <v>225</v>
      </c>
      <c r="AD44" s="297"/>
      <c r="AE44" s="298">
        <v>1500</v>
      </c>
      <c r="AF44" s="297">
        <f>SUMPRODUCT(AJ44:AAC44,AJ6:AAC6)*G44</f>
        <v>1228</v>
      </c>
      <c r="AG44" s="297">
        <f>1500-AF44</f>
        <v>272</v>
      </c>
      <c r="AH44" s="297"/>
      <c r="AI44" s="297"/>
      <c r="AJ44" s="299">
        <v>1</v>
      </c>
      <c r="AK44" s="299">
        <v>1</v>
      </c>
      <c r="AL44" s="299">
        <v>1</v>
      </c>
      <c r="AM44" s="299">
        <v>1</v>
      </c>
      <c r="AN44" s="299">
        <v>1</v>
      </c>
      <c r="AO44" s="299">
        <v>1</v>
      </c>
      <c r="AP44" s="299">
        <v>1</v>
      </c>
      <c r="AQ44" s="299">
        <v>1</v>
      </c>
      <c r="AR44" s="299"/>
      <c r="AS44" s="299"/>
      <c r="AT44" s="299"/>
      <c r="AU44" s="299">
        <v>1</v>
      </c>
      <c r="AV44" s="299"/>
      <c r="AW44" s="299">
        <v>1</v>
      </c>
      <c r="AX44" s="299"/>
      <c r="AY44" s="299">
        <v>1</v>
      </c>
      <c r="AZ44" s="299"/>
      <c r="BA44" s="299">
        <v>1</v>
      </c>
      <c r="BB44" s="299">
        <v>1</v>
      </c>
      <c r="BC44" s="299"/>
      <c r="BD44" s="299">
        <v>1</v>
      </c>
      <c r="BE44" s="299"/>
      <c r="BF44" s="299"/>
      <c r="BG44" s="299"/>
      <c r="BH44" s="299"/>
      <c r="BI44" s="299"/>
      <c r="BJ44" s="299"/>
      <c r="BK44" s="299">
        <v>1</v>
      </c>
      <c r="BL44" s="299"/>
      <c r="BM44" s="299"/>
      <c r="BN44" s="299"/>
      <c r="BO44" s="299"/>
      <c r="BP44" s="299"/>
      <c r="BQ44" s="299"/>
      <c r="BR44" s="299">
        <v>1</v>
      </c>
      <c r="BS44" s="299"/>
      <c r="BT44" s="299"/>
      <c r="BU44" s="299"/>
      <c r="BV44" s="299"/>
      <c r="BW44" s="299"/>
      <c r="BX44" s="299"/>
      <c r="BY44" s="299"/>
      <c r="BZ44" s="299"/>
      <c r="CA44" s="299"/>
      <c r="CB44" s="299"/>
      <c r="CC44" s="299"/>
      <c r="CD44" s="299"/>
      <c r="CE44" s="299"/>
      <c r="CF44" s="299"/>
      <c r="CG44" s="299"/>
      <c r="CH44" s="299"/>
      <c r="CI44" s="299"/>
      <c r="CJ44" s="299"/>
      <c r="CK44" s="299"/>
      <c r="CL44" s="299"/>
      <c r="CM44" s="299"/>
      <c r="CN44" s="299"/>
      <c r="CO44" s="299"/>
      <c r="CP44" s="299"/>
      <c r="CQ44" s="299"/>
      <c r="CR44" s="299"/>
      <c r="CS44" s="299"/>
      <c r="CT44" s="299"/>
      <c r="CU44" s="299"/>
      <c r="CV44" s="299"/>
      <c r="CW44" s="299"/>
      <c r="CX44" s="299">
        <v>1</v>
      </c>
      <c r="CY44" s="299"/>
      <c r="CZ44" s="299"/>
      <c r="DA44" s="299">
        <v>1</v>
      </c>
      <c r="DB44" s="299">
        <v>1</v>
      </c>
    </row>
    <row r="45" spans="1:106" s="300" customFormat="1" ht="20.100000000000001" customHeight="1">
      <c r="A45" s="297"/>
      <c r="B45" s="322"/>
      <c r="C45" s="320" t="s">
        <v>200</v>
      </c>
      <c r="D45" s="320"/>
      <c r="E45" s="320"/>
      <c r="F45" s="320"/>
      <c r="G45" s="320"/>
      <c r="H45" s="320"/>
      <c r="I45" s="320"/>
      <c r="J45" s="320"/>
      <c r="K45" s="320"/>
      <c r="L45" s="320"/>
      <c r="M45" s="320"/>
      <c r="N45" s="321"/>
      <c r="O45" s="320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1"/>
      <c r="AF45" s="320"/>
      <c r="AG45" s="320"/>
      <c r="AH45" s="320"/>
      <c r="AI45" s="320"/>
      <c r="AJ45" s="299"/>
      <c r="AK45" s="299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299"/>
      <c r="AX45" s="299"/>
      <c r="AY45" s="299"/>
      <c r="AZ45" s="299"/>
      <c r="BA45" s="299"/>
      <c r="BB45" s="299"/>
      <c r="BC45" s="299"/>
      <c r="BD45" s="299"/>
      <c r="BE45" s="299"/>
      <c r="BF45" s="299"/>
      <c r="BG45" s="299"/>
      <c r="BH45" s="299"/>
      <c r="BI45" s="299"/>
      <c r="BJ45" s="299"/>
      <c r="BK45" s="299"/>
      <c r="BL45" s="299"/>
      <c r="BM45" s="299"/>
      <c r="BN45" s="299"/>
      <c r="BO45" s="299"/>
      <c r="BP45" s="299"/>
      <c r="BQ45" s="299"/>
      <c r="BR45" s="299"/>
      <c r="BS45" s="299"/>
      <c r="BT45" s="299"/>
      <c r="BU45" s="299"/>
      <c r="BV45" s="299"/>
      <c r="BW45" s="299"/>
      <c r="BX45" s="299"/>
      <c r="BY45" s="299"/>
      <c r="BZ45" s="299"/>
      <c r="CA45" s="299"/>
      <c r="CB45" s="299"/>
      <c r="CC45" s="299"/>
      <c r="CD45" s="299"/>
      <c r="CE45" s="299"/>
      <c r="CF45" s="299"/>
      <c r="CG45" s="299"/>
      <c r="CH45" s="299"/>
      <c r="CI45" s="299"/>
      <c r="CJ45" s="299"/>
      <c r="CK45" s="299"/>
      <c r="CL45" s="299"/>
      <c r="CM45" s="299"/>
      <c r="CN45" s="299"/>
      <c r="CO45" s="299"/>
      <c r="CP45" s="299"/>
      <c r="CQ45" s="299"/>
      <c r="CR45" s="299"/>
      <c r="CS45" s="299"/>
      <c r="CT45" s="299"/>
      <c r="CU45" s="299"/>
      <c r="CV45" s="299"/>
      <c r="CW45" s="299"/>
      <c r="CX45" s="299"/>
      <c r="CY45" s="299"/>
      <c r="CZ45" s="299"/>
      <c r="DA45" s="299"/>
      <c r="DB45" s="299"/>
    </row>
    <row r="46" spans="1:106" s="300" customFormat="1" ht="20.100000000000001" customHeight="1">
      <c r="A46" s="297"/>
      <c r="B46" s="322"/>
      <c r="C46" s="297"/>
      <c r="D46" s="297" t="s">
        <v>218</v>
      </c>
      <c r="E46" s="297"/>
      <c r="F46" s="297" t="s">
        <v>219</v>
      </c>
      <c r="G46" s="297">
        <v>1</v>
      </c>
      <c r="H46" s="297" t="s">
        <v>220</v>
      </c>
      <c r="I46" s="297" t="s">
        <v>221</v>
      </c>
      <c r="J46" s="297" t="s">
        <v>222</v>
      </c>
      <c r="K46" s="297" t="s">
        <v>226</v>
      </c>
      <c r="L46" s="297"/>
      <c r="M46" s="297" t="s">
        <v>242</v>
      </c>
      <c r="N46" s="298">
        <v>5000</v>
      </c>
      <c r="O46" s="297">
        <v>5000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297"/>
      <c r="W46" s="297"/>
      <c r="X46" s="297"/>
      <c r="Y46" s="297"/>
      <c r="Z46" s="297">
        <v>559</v>
      </c>
      <c r="AA46" s="297" t="s">
        <v>195</v>
      </c>
      <c r="AB46" s="297" t="s">
        <v>196</v>
      </c>
      <c r="AC46" s="297" t="s">
        <v>243</v>
      </c>
      <c r="AD46" s="297"/>
      <c r="AE46" s="298">
        <v>5000</v>
      </c>
      <c r="AF46" s="297">
        <f>SUMPRODUCT(AJ46:AAC46,AJ6:AAC6)*G46</f>
        <v>4172</v>
      </c>
      <c r="AG46" s="297">
        <f>5000-AF46</f>
        <v>828</v>
      </c>
      <c r="AH46" s="297"/>
      <c r="AI46" s="297"/>
      <c r="AJ46" s="299"/>
      <c r="AK46" s="299"/>
      <c r="AL46" s="299"/>
      <c r="AM46" s="299"/>
      <c r="AN46" s="299"/>
      <c r="AO46" s="299"/>
      <c r="AP46" s="299"/>
      <c r="AQ46" s="299"/>
      <c r="AR46" s="299"/>
      <c r="AS46" s="299"/>
      <c r="AT46" s="299"/>
      <c r="AU46" s="299"/>
      <c r="AV46" s="299"/>
      <c r="AW46" s="299"/>
      <c r="AX46" s="299"/>
      <c r="AY46" s="299"/>
      <c r="AZ46" s="299"/>
      <c r="BA46" s="299"/>
      <c r="BB46" s="299"/>
      <c r="BC46" s="299"/>
      <c r="BD46" s="299"/>
      <c r="BE46" s="299"/>
      <c r="BF46" s="299"/>
      <c r="BG46" s="299"/>
      <c r="BH46" s="299"/>
      <c r="BI46" s="299"/>
      <c r="BJ46" s="299"/>
      <c r="BK46" s="299"/>
      <c r="BL46" s="299"/>
      <c r="BM46" s="299"/>
      <c r="BN46" s="299"/>
      <c r="BO46" s="299">
        <v>1</v>
      </c>
      <c r="BP46" s="299"/>
      <c r="BQ46" s="299">
        <v>1</v>
      </c>
      <c r="BR46" s="299"/>
      <c r="BS46" s="299"/>
      <c r="BT46" s="299">
        <v>1</v>
      </c>
      <c r="BU46" s="299"/>
      <c r="BV46" s="299"/>
      <c r="BW46" s="299"/>
      <c r="BX46" s="299">
        <v>1</v>
      </c>
      <c r="BY46" s="299"/>
      <c r="BZ46" s="299"/>
      <c r="CA46" s="299"/>
      <c r="CB46" s="299">
        <v>1</v>
      </c>
      <c r="CC46" s="299"/>
      <c r="CD46" s="299">
        <v>1</v>
      </c>
      <c r="CE46" s="299">
        <v>1</v>
      </c>
      <c r="CF46" s="299"/>
      <c r="CG46" s="299">
        <v>1</v>
      </c>
      <c r="CH46" s="299">
        <v>1</v>
      </c>
      <c r="CI46" s="299">
        <v>1</v>
      </c>
      <c r="CJ46" s="299"/>
      <c r="CK46" s="299"/>
      <c r="CL46" s="299">
        <v>1</v>
      </c>
      <c r="CM46" s="299">
        <v>1</v>
      </c>
      <c r="CN46" s="299"/>
      <c r="CO46" s="299"/>
      <c r="CP46" s="299">
        <v>1</v>
      </c>
      <c r="CQ46" s="299">
        <v>1</v>
      </c>
      <c r="CR46" s="299">
        <v>1</v>
      </c>
      <c r="CS46" s="299"/>
      <c r="CT46" s="299"/>
      <c r="CU46" s="299"/>
      <c r="CV46" s="299"/>
      <c r="CW46" s="299"/>
      <c r="CX46" s="299"/>
      <c r="CY46" s="299"/>
      <c r="CZ46" s="299"/>
      <c r="DA46" s="299"/>
      <c r="DB46" s="299"/>
    </row>
    <row r="47" spans="1:106" s="300" customFormat="1" ht="20.100000000000001" customHeight="1">
      <c r="A47" s="297"/>
      <c r="B47" s="322"/>
      <c r="C47" s="297"/>
      <c r="D47" s="297" t="s">
        <v>218</v>
      </c>
      <c r="E47" s="297"/>
      <c r="F47" s="297" t="s">
        <v>219</v>
      </c>
      <c r="G47" s="297">
        <v>1</v>
      </c>
      <c r="H47" s="297" t="s">
        <v>220</v>
      </c>
      <c r="I47" s="297" t="s">
        <v>221</v>
      </c>
      <c r="J47" s="297" t="s">
        <v>222</v>
      </c>
      <c r="K47" s="297" t="s">
        <v>226</v>
      </c>
      <c r="L47" s="297"/>
      <c r="M47" s="297" t="s">
        <v>244</v>
      </c>
      <c r="N47" s="298">
        <v>5000</v>
      </c>
      <c r="O47" s="297">
        <v>5000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297"/>
      <c r="W47" s="297"/>
      <c r="X47" s="297"/>
      <c r="Y47" s="297"/>
      <c r="Z47" s="297">
        <v>559</v>
      </c>
      <c r="AA47" s="297" t="s">
        <v>195</v>
      </c>
      <c r="AB47" s="297" t="s">
        <v>196</v>
      </c>
      <c r="AC47" s="297" t="s">
        <v>243</v>
      </c>
      <c r="AD47" s="297"/>
      <c r="AE47" s="298">
        <v>5000</v>
      </c>
      <c r="AF47" s="297">
        <f>SUMPRODUCT(AJ47:AAC47,AJ6:AAC6)*G47</f>
        <v>2016</v>
      </c>
      <c r="AG47" s="297">
        <f>5000-AF47</f>
        <v>2984</v>
      </c>
      <c r="AH47" s="297"/>
      <c r="AI47" s="297"/>
      <c r="AJ47" s="299"/>
      <c r="AK47" s="299"/>
      <c r="AL47" s="299"/>
      <c r="AM47" s="299"/>
      <c r="AN47" s="299"/>
      <c r="AO47" s="299"/>
      <c r="AP47" s="299"/>
      <c r="AQ47" s="299"/>
      <c r="AR47" s="299"/>
      <c r="AS47" s="299"/>
      <c r="AT47" s="299"/>
      <c r="AU47" s="299"/>
      <c r="AV47" s="299"/>
      <c r="AW47" s="299"/>
      <c r="AX47" s="299"/>
      <c r="AY47" s="299"/>
      <c r="AZ47" s="299"/>
      <c r="BA47" s="299"/>
      <c r="BB47" s="299"/>
      <c r="BC47" s="299"/>
      <c r="BD47" s="299"/>
      <c r="BE47" s="299"/>
      <c r="BF47" s="299"/>
      <c r="BG47" s="299"/>
      <c r="BH47" s="299"/>
      <c r="BI47" s="299"/>
      <c r="BJ47" s="299"/>
      <c r="BK47" s="299"/>
      <c r="BL47" s="299"/>
      <c r="BM47" s="299"/>
      <c r="BN47" s="299"/>
      <c r="BO47" s="299"/>
      <c r="BP47" s="299"/>
      <c r="BQ47" s="299"/>
      <c r="BR47" s="299"/>
      <c r="BS47" s="299">
        <v>1</v>
      </c>
      <c r="BT47" s="299"/>
      <c r="BU47" s="299"/>
      <c r="BV47" s="299"/>
      <c r="BW47" s="299"/>
      <c r="BX47" s="299"/>
      <c r="BY47" s="299"/>
      <c r="BZ47" s="299"/>
      <c r="CA47" s="299">
        <v>1</v>
      </c>
      <c r="CB47" s="299"/>
      <c r="CC47" s="299">
        <v>1</v>
      </c>
      <c r="CD47" s="299"/>
      <c r="CE47" s="299"/>
      <c r="CF47" s="299">
        <v>1</v>
      </c>
      <c r="CG47" s="299"/>
      <c r="CH47" s="299"/>
      <c r="CI47" s="299"/>
      <c r="CJ47" s="299">
        <v>1</v>
      </c>
      <c r="CK47" s="299">
        <v>1</v>
      </c>
      <c r="CL47" s="299"/>
      <c r="CM47" s="299"/>
      <c r="CN47" s="299">
        <v>1</v>
      </c>
      <c r="CO47" s="299">
        <v>1</v>
      </c>
      <c r="CP47" s="299"/>
      <c r="CQ47" s="299"/>
      <c r="CR47" s="299"/>
      <c r="CS47" s="299"/>
      <c r="CT47" s="299"/>
      <c r="CU47" s="299"/>
      <c r="CV47" s="299"/>
      <c r="CW47" s="299"/>
      <c r="CX47" s="299"/>
      <c r="CY47" s="299"/>
      <c r="CZ47" s="299"/>
      <c r="DA47" s="299"/>
      <c r="DB47" s="299"/>
    </row>
    <row r="48" spans="1:106" s="300" customFormat="1" ht="20.100000000000001" customHeight="1" thickBot="1">
      <c r="A48" s="301"/>
      <c r="B48" s="323"/>
      <c r="C48" s="301"/>
      <c r="D48" s="301" t="s">
        <v>218</v>
      </c>
      <c r="E48" s="301"/>
      <c r="F48" s="301" t="s">
        <v>219</v>
      </c>
      <c r="G48" s="301">
        <v>1</v>
      </c>
      <c r="H48" s="301" t="s">
        <v>220</v>
      </c>
      <c r="I48" s="301" t="s">
        <v>221</v>
      </c>
      <c r="J48" s="301" t="s">
        <v>222</v>
      </c>
      <c r="K48" s="301" t="s">
        <v>226</v>
      </c>
      <c r="L48" s="301"/>
      <c r="M48" s="301" t="s">
        <v>245</v>
      </c>
      <c r="N48" s="302">
        <v>5000</v>
      </c>
      <c r="O48" s="301">
        <v>5000</v>
      </c>
      <c r="P48" s="301">
        <v>0</v>
      </c>
      <c r="Q48" s="301">
        <v>0</v>
      </c>
      <c r="R48" s="301">
        <v>0</v>
      </c>
      <c r="S48" s="301">
        <v>0</v>
      </c>
      <c r="T48" s="301">
        <v>0</v>
      </c>
      <c r="U48" s="301">
        <v>0</v>
      </c>
      <c r="V48" s="301"/>
      <c r="W48" s="301"/>
      <c r="X48" s="301"/>
      <c r="Y48" s="301"/>
      <c r="Z48" s="301">
        <v>559</v>
      </c>
      <c r="AA48" s="301" t="s">
        <v>195</v>
      </c>
      <c r="AB48" s="301" t="s">
        <v>196</v>
      </c>
      <c r="AC48" s="301" t="s">
        <v>243</v>
      </c>
      <c r="AD48" s="301"/>
      <c r="AE48" s="302">
        <v>5000</v>
      </c>
      <c r="AF48" s="301">
        <f>SUMPRODUCT(AJ48:AAC48,AJ6:AAC6)*G48</f>
        <v>0</v>
      </c>
      <c r="AG48" s="301">
        <f>5000-AF48</f>
        <v>5000</v>
      </c>
      <c r="AH48" s="301"/>
      <c r="AI48" s="301"/>
      <c r="AJ48" s="303"/>
      <c r="AK48" s="303"/>
      <c r="AL48" s="303"/>
      <c r="AM48" s="303"/>
      <c r="AN48" s="303"/>
      <c r="AO48" s="303"/>
      <c r="AP48" s="303"/>
      <c r="AQ48" s="303"/>
      <c r="AR48" s="303"/>
      <c r="AS48" s="303"/>
      <c r="AT48" s="303"/>
      <c r="AU48" s="303"/>
      <c r="AV48" s="303"/>
      <c r="AW48" s="303"/>
      <c r="AX48" s="303"/>
      <c r="AY48" s="303"/>
      <c r="AZ48" s="303"/>
      <c r="BA48" s="303"/>
      <c r="BB48" s="303"/>
      <c r="BC48" s="303"/>
      <c r="BD48" s="303"/>
      <c r="BE48" s="303"/>
      <c r="BF48" s="303"/>
      <c r="BG48" s="303"/>
      <c r="BH48" s="303"/>
      <c r="BI48" s="303"/>
      <c r="BJ48" s="303"/>
      <c r="BK48" s="303"/>
      <c r="BL48" s="303"/>
      <c r="BM48" s="303"/>
      <c r="BN48" s="303"/>
      <c r="BO48" s="303"/>
      <c r="BP48" s="303"/>
      <c r="BQ48" s="303"/>
      <c r="BR48" s="303"/>
      <c r="BS48" s="303"/>
      <c r="BT48" s="303"/>
      <c r="BU48" s="303"/>
      <c r="BV48" s="303"/>
      <c r="BW48" s="303"/>
      <c r="BX48" s="303"/>
      <c r="BY48" s="303"/>
      <c r="BZ48" s="303"/>
      <c r="CA48" s="303"/>
      <c r="CB48" s="303"/>
      <c r="CC48" s="303"/>
      <c r="CD48" s="303"/>
      <c r="CE48" s="303"/>
      <c r="CF48" s="303"/>
      <c r="CG48" s="303"/>
      <c r="CH48" s="303"/>
      <c r="CI48" s="303"/>
      <c r="CJ48" s="303"/>
      <c r="CK48" s="303"/>
      <c r="CL48" s="303"/>
      <c r="CM48" s="303"/>
      <c r="CN48" s="303"/>
      <c r="CO48" s="303"/>
      <c r="CP48" s="303"/>
      <c r="CQ48" s="303"/>
      <c r="CR48" s="303"/>
      <c r="CS48" s="303"/>
      <c r="CT48" s="303"/>
      <c r="CU48" s="303"/>
      <c r="CV48" s="303"/>
      <c r="CW48" s="303"/>
      <c r="CX48" s="303"/>
      <c r="CY48" s="303"/>
      <c r="CZ48" s="303"/>
      <c r="DA48" s="303"/>
      <c r="DB48" s="303"/>
    </row>
    <row r="49" spans="1:106" ht="24" customHeight="1" thickTop="1">
      <c r="A49" s="310" t="s">
        <v>246</v>
      </c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2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2"/>
      <c r="AF49" s="311"/>
      <c r="AG49" s="311"/>
      <c r="AH49" s="311"/>
      <c r="AI49" s="311"/>
      <c r="AJ49" s="311"/>
      <c r="AK49" s="311"/>
      <c r="AL49" s="311"/>
      <c r="AM49" s="311"/>
      <c r="AN49" s="311"/>
      <c r="AO49" s="311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1"/>
      <c r="BE49" s="311"/>
      <c r="BF49" s="311"/>
      <c r="BG49" s="311"/>
      <c r="BH49" s="311"/>
      <c r="BI49" s="311"/>
      <c r="BJ49" s="311"/>
      <c r="BK49" s="311"/>
      <c r="BL49" s="311"/>
      <c r="BM49" s="311"/>
      <c r="BN49" s="311"/>
      <c r="BO49" s="311"/>
      <c r="BP49" s="311"/>
      <c r="BQ49" s="311"/>
      <c r="BR49" s="311"/>
      <c r="BS49" s="311"/>
      <c r="BT49" s="311"/>
      <c r="BU49" s="311"/>
      <c r="BV49" s="311"/>
      <c r="BW49" s="311"/>
      <c r="BX49" s="311"/>
      <c r="BY49" s="311"/>
      <c r="BZ49" s="311"/>
      <c r="CA49" s="311"/>
      <c r="CB49" s="311"/>
      <c r="CC49" s="311"/>
      <c r="CD49" s="311"/>
      <c r="CE49" s="311"/>
      <c r="CF49" s="311"/>
      <c r="CG49" s="311"/>
      <c r="CH49" s="311"/>
      <c r="CI49" s="311"/>
      <c r="CJ49" s="311"/>
      <c r="CK49" s="311"/>
      <c r="CL49" s="311"/>
      <c r="CM49" s="311"/>
      <c r="CN49" s="311"/>
      <c r="CO49" s="311"/>
      <c r="CP49" s="311"/>
      <c r="CQ49" s="311"/>
      <c r="CR49" s="311"/>
      <c r="CS49" s="311"/>
      <c r="CT49" s="311"/>
      <c r="CU49" s="311"/>
      <c r="CV49" s="311"/>
      <c r="CW49" s="311"/>
      <c r="CX49" s="311"/>
      <c r="CY49" s="311"/>
      <c r="CZ49" s="311"/>
      <c r="DA49" s="311"/>
      <c r="DB49" s="311"/>
    </row>
    <row r="50" spans="1:106" s="307" customFormat="1" ht="20.100000000000001" customHeight="1">
      <c r="A50" s="304"/>
      <c r="B50" s="313" t="s">
        <v>247</v>
      </c>
      <c r="C50" s="304"/>
      <c r="D50" s="304" t="s">
        <v>248</v>
      </c>
      <c r="E50" s="304"/>
      <c r="F50" s="304"/>
      <c r="G50" s="304">
        <v>1</v>
      </c>
      <c r="H50" s="304"/>
      <c r="I50" s="304" t="s">
        <v>249</v>
      </c>
      <c r="J50" s="304" t="s">
        <v>204</v>
      </c>
      <c r="K50" s="304" t="s">
        <v>250</v>
      </c>
      <c r="L50" s="304"/>
      <c r="M50" s="304"/>
      <c r="N50" s="305"/>
      <c r="O50" s="304">
        <v>0</v>
      </c>
      <c r="P50" s="304">
        <v>0</v>
      </c>
      <c r="Q50" s="304">
        <v>0</v>
      </c>
      <c r="R50" s="304">
        <v>0</v>
      </c>
      <c r="S50" s="304">
        <v>0</v>
      </c>
      <c r="T50" s="304">
        <v>0</v>
      </c>
      <c r="U50" s="304">
        <v>14000</v>
      </c>
      <c r="V50" s="304"/>
      <c r="W50" s="304"/>
      <c r="X50" s="304"/>
      <c r="Y50" s="304"/>
      <c r="Z50" s="304"/>
      <c r="AA50" s="304"/>
      <c r="AB50" s="304"/>
      <c r="AC50" s="304" t="s">
        <v>253</v>
      </c>
      <c r="AD50" s="304"/>
      <c r="AE50" s="305">
        <v>0</v>
      </c>
      <c r="AF50" s="304">
        <f>SUMPRODUCT(AJ50:AAC50,AJ6:AAC6)*G50</f>
        <v>9428</v>
      </c>
      <c r="AG50" s="304">
        <f>0-AF50</f>
        <v>-9428</v>
      </c>
      <c r="AH50" s="304" t="s">
        <v>251</v>
      </c>
      <c r="AI50" s="304"/>
      <c r="AJ50" s="306"/>
      <c r="AK50" s="306"/>
      <c r="AL50" s="306"/>
      <c r="AM50" s="306"/>
      <c r="AN50" s="306"/>
      <c r="AO50" s="306">
        <v>1</v>
      </c>
      <c r="AP50" s="306">
        <v>1</v>
      </c>
      <c r="AQ50" s="306">
        <v>1</v>
      </c>
      <c r="AR50" s="306">
        <v>1</v>
      </c>
      <c r="AS50" s="306">
        <v>1</v>
      </c>
      <c r="AT50" s="306">
        <v>1</v>
      </c>
      <c r="AU50" s="306">
        <v>1</v>
      </c>
      <c r="AV50" s="306">
        <v>1</v>
      </c>
      <c r="AW50" s="306">
        <v>1</v>
      </c>
      <c r="AX50" s="306">
        <v>1</v>
      </c>
      <c r="AY50" s="306">
        <v>1</v>
      </c>
      <c r="AZ50" s="306">
        <v>1</v>
      </c>
      <c r="BA50" s="306">
        <v>1</v>
      </c>
      <c r="BB50" s="306">
        <v>1</v>
      </c>
      <c r="BC50" s="306">
        <v>1</v>
      </c>
      <c r="BD50" s="306">
        <v>1</v>
      </c>
      <c r="BE50" s="306">
        <v>1</v>
      </c>
      <c r="BF50" s="306">
        <v>1</v>
      </c>
      <c r="BG50" s="306">
        <v>1</v>
      </c>
      <c r="BH50" s="306"/>
      <c r="BI50" s="306">
        <v>1</v>
      </c>
      <c r="BJ50" s="306">
        <v>1</v>
      </c>
      <c r="BK50" s="306"/>
      <c r="BL50" s="306">
        <v>1</v>
      </c>
      <c r="BM50" s="306">
        <v>1</v>
      </c>
      <c r="BN50" s="306">
        <v>1</v>
      </c>
      <c r="BO50" s="306">
        <v>1</v>
      </c>
      <c r="BP50" s="306">
        <v>1</v>
      </c>
      <c r="BQ50" s="306">
        <v>1</v>
      </c>
      <c r="BR50" s="306">
        <v>1</v>
      </c>
      <c r="BS50" s="306">
        <v>1</v>
      </c>
      <c r="BT50" s="306">
        <v>1</v>
      </c>
      <c r="BU50" s="306">
        <v>1</v>
      </c>
      <c r="BV50" s="306">
        <v>1</v>
      </c>
      <c r="BW50" s="306"/>
      <c r="BX50" s="306"/>
      <c r="BY50" s="306"/>
      <c r="BZ50" s="306"/>
      <c r="CA50" s="306">
        <v>1</v>
      </c>
      <c r="CB50" s="306">
        <v>1</v>
      </c>
      <c r="CC50" s="306">
        <v>1</v>
      </c>
      <c r="CD50" s="306">
        <v>1</v>
      </c>
      <c r="CE50" s="306">
        <v>1</v>
      </c>
      <c r="CF50" s="306">
        <v>1</v>
      </c>
      <c r="CG50" s="306">
        <v>1</v>
      </c>
      <c r="CH50" s="306">
        <v>1</v>
      </c>
      <c r="CI50" s="306">
        <v>1</v>
      </c>
      <c r="CJ50" s="306">
        <v>1</v>
      </c>
      <c r="CK50" s="306">
        <v>1</v>
      </c>
      <c r="CL50" s="306">
        <v>1</v>
      </c>
      <c r="CM50" s="306">
        <v>1</v>
      </c>
      <c r="CN50" s="306">
        <v>1</v>
      </c>
      <c r="CO50" s="306">
        <v>1</v>
      </c>
      <c r="CP50" s="306">
        <v>1</v>
      </c>
      <c r="CQ50" s="306">
        <v>1</v>
      </c>
      <c r="CR50" s="306">
        <v>1</v>
      </c>
      <c r="CS50" s="306">
        <v>1</v>
      </c>
      <c r="CT50" s="306">
        <v>1</v>
      </c>
      <c r="CU50" s="306">
        <v>1</v>
      </c>
      <c r="CV50" s="306">
        <v>1</v>
      </c>
      <c r="CW50" s="306">
        <v>1</v>
      </c>
      <c r="CX50" s="306">
        <v>1</v>
      </c>
      <c r="CY50" s="306">
        <v>1</v>
      </c>
      <c r="CZ50" s="306">
        <v>1</v>
      </c>
      <c r="DA50" s="306">
        <v>1</v>
      </c>
      <c r="DB50" s="306">
        <v>1</v>
      </c>
    </row>
    <row r="51" spans="1:106" ht="20.100000000000001" customHeight="1">
      <c r="A51" s="1"/>
      <c r="B51" s="313"/>
      <c r="C51" s="311" t="s">
        <v>200</v>
      </c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312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2"/>
      <c r="AF51" s="311"/>
      <c r="AG51" s="311"/>
      <c r="AH51" s="311"/>
      <c r="AI51" s="311"/>
      <c r="AJ51" s="2">
        <v>1</v>
      </c>
      <c r="AK51" s="3">
        <v>1</v>
      </c>
      <c r="AL51" s="3">
        <v>1</v>
      </c>
      <c r="AM51" s="3">
        <v>1</v>
      </c>
      <c r="AN51" s="3">
        <v>1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1</v>
      </c>
      <c r="BI51" s="3"/>
      <c r="BJ51" s="3"/>
      <c r="BK51" s="3">
        <v>1</v>
      </c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>
        <v>1</v>
      </c>
      <c r="BX51" s="3">
        <v>1</v>
      </c>
      <c r="BY51" s="3">
        <v>1</v>
      </c>
      <c r="BZ51" s="3">
        <v>1</v>
      </c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5"/>
      <c r="CQ51" s="5"/>
      <c r="CR51" s="5"/>
      <c r="CS51" s="3"/>
      <c r="CT51" s="3"/>
      <c r="CU51" s="3"/>
      <c r="CV51" s="3"/>
      <c r="CW51" s="3"/>
      <c r="CX51" s="3"/>
      <c r="CY51" s="3"/>
      <c r="CZ51" s="3"/>
      <c r="DA51" s="3"/>
      <c r="DB51" s="4"/>
    </row>
  </sheetData>
  <sheetProtection formatCells="0" formatColumns="0" formatRows="0" insertColumns="0" insertRows="0" insertHyperlinks="0" deleteColumns="0" deleteRows="0" sort="0" autoFilter="0" pivotTables="0"/>
  <mergeCells count="21">
    <mergeCell ref="A1:DB1"/>
    <mergeCell ref="A3:K6"/>
    <mergeCell ref="AF22:AG22"/>
    <mergeCell ref="AF23:AG23"/>
    <mergeCell ref="AF24:AG24"/>
    <mergeCell ref="A49:DB49"/>
    <mergeCell ref="C51:AI51"/>
    <mergeCell ref="B50:B51"/>
    <mergeCell ref="C45:AI45"/>
    <mergeCell ref="B36:B48"/>
    <mergeCell ref="A35:DB35"/>
    <mergeCell ref="C33:AI33"/>
    <mergeCell ref="B32:B34"/>
    <mergeCell ref="A31:DB31"/>
    <mergeCell ref="C29:AI29"/>
    <mergeCell ref="C30:AI30"/>
    <mergeCell ref="B29:B30"/>
    <mergeCell ref="A26:DB26"/>
    <mergeCell ref="C27:AI27"/>
    <mergeCell ref="C28:AI28"/>
    <mergeCell ref="B27:B28"/>
  </mergeCells>
  <phoneticPr fontId="10" type="noConversion"/>
  <conditionalFormatting sqref="AJ26:AQ51">
    <cfRule type="cellIs" dxfId="5" priority="241" operator="equal">
      <formula>1</formula>
    </cfRule>
  </conditionalFormatting>
  <conditionalFormatting sqref="AR26:BB51">
    <cfRule type="cellIs" dxfId="4" priority="249" operator="equal">
      <formula>1</formula>
    </cfRule>
  </conditionalFormatting>
  <conditionalFormatting sqref="BC26:BG51 BI26:BJ51 BM26:BO51 BR26:BT51 CA26:CS51">
    <cfRule type="cellIs" dxfId="3" priority="260" operator="equal">
      <formula>1</formula>
    </cfRule>
  </conditionalFormatting>
  <conditionalFormatting sqref="BH26:BH51 BK26:BL51 BP26:BQ51 BU26:BZ51">
    <cfRule type="cellIs" dxfId="2" priority="265" operator="equal">
      <formula>1</formula>
    </cfRule>
  </conditionalFormatting>
  <conditionalFormatting sqref="CT26:DB51">
    <cfRule type="cellIs" dxfId="1" priority="300" operator="equal">
      <formula>1</formula>
    </cfRule>
  </conditionalFormatting>
  <conditionalFormatting sqref="AG26:AG51">
    <cfRule type="cellIs" dxfId="0" priority="309" operator="lessThan">
      <formula>0</formula>
    </cfRule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MLB</vt:lpstr>
    </vt:vector>
  </TitlesOfParts>
  <Manager/>
  <Company>Apple,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N61 - Pegatron DVT MLB Build Matrix</dc:subject>
  <dc:creator>Gavin Huang</dc:creator>
  <cp:keywords/>
  <dc:description>Generated by the Nimbus build matrix tool</dc:description>
  <cp:lastModifiedBy>yichieh_chen</cp:lastModifiedBy>
  <dcterms:created xsi:type="dcterms:W3CDTF">2014-07-11T14:10:07Z</dcterms:created>
  <dcterms:modified xsi:type="dcterms:W3CDTF">2014-08-25T05:34:30Z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N61 - Pegatron</vt:lpwstr>
  </property>
  <property fmtid="{D5CDD505-2E9C-101B-9397-08002B2CF9AE}" pid="3" name="Build Stage">
    <vt:lpwstr>DVT</vt:lpwstr>
  </property>
  <property fmtid="{D5CDD505-2E9C-101B-9397-08002B2CF9AE}" pid="4" name="Page">
    <vt:lpwstr>Build Matrix</vt:lpwstr>
  </property>
  <property fmtid="{D5CDD505-2E9C-101B-9397-08002B2CF9AE}" pid="5" name="Build">
    <vt:lpwstr>MLB</vt:lpwstr>
  </property>
</Properties>
</file>