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E67ED9FE-7A78-4998-B47B-22CE01E786E2}" xr6:coauthVersionLast="47" xr6:coauthVersionMax="47" xr10:uidLastSave="{00000000-0000-0000-0000-000000000000}"/>
  <bookViews>
    <workbookView xWindow="-120" yWindow="-120" windowWidth="20730" windowHeight="11160" activeTab="1" xr2:uid="{46D85569-03A7-4A28-8FC3-EE4CCDB451A2}"/>
  </bookViews>
  <sheets>
    <sheet name="Sheet2" sheetId="2" r:id="rId1"/>
    <sheet name="Sheet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G8" i="3"/>
  <c r="G7" i="3"/>
  <c r="G6" i="3"/>
  <c r="G5" i="3"/>
  <c r="D10" i="3"/>
  <c r="G4" i="3"/>
  <c r="G3" i="3"/>
  <c r="T11" i="2"/>
  <c r="T12" i="2"/>
  <c r="S302" i="2"/>
  <c r="R302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300" i="2"/>
  <c r="R299" i="2"/>
  <c r="R298" i="2"/>
  <c r="R297" i="2"/>
  <c r="R296" i="2"/>
  <c r="R295" i="2"/>
  <c r="R294" i="2"/>
  <c r="R293" i="2"/>
  <c r="T293" i="2" s="1"/>
  <c r="R292" i="2"/>
  <c r="R291" i="2"/>
  <c r="R290" i="2"/>
  <c r="R289" i="2"/>
  <c r="R288" i="2"/>
  <c r="R287" i="2"/>
  <c r="R286" i="2"/>
  <c r="R285" i="2"/>
  <c r="T285" i="2" s="1"/>
  <c r="R284" i="2"/>
  <c r="R283" i="2"/>
  <c r="R282" i="2"/>
  <c r="R281" i="2"/>
  <c r="R280" i="2"/>
  <c r="R279" i="2"/>
  <c r="R278" i="2"/>
  <c r="R277" i="2"/>
  <c r="T277" i="2" s="1"/>
  <c r="R276" i="2"/>
  <c r="R275" i="2"/>
  <c r="R274" i="2"/>
  <c r="R273" i="2"/>
  <c r="R272" i="2"/>
  <c r="R271" i="2"/>
  <c r="R270" i="2"/>
  <c r="R269" i="2"/>
  <c r="T269" i="2" s="1"/>
  <c r="R268" i="2"/>
  <c r="R267" i="2"/>
  <c r="R266" i="2"/>
  <c r="R265" i="2"/>
  <c r="R264" i="2"/>
  <c r="R263" i="2"/>
  <c r="R262" i="2"/>
  <c r="R261" i="2"/>
  <c r="T261" i="2" s="1"/>
  <c r="R260" i="2"/>
  <c r="R259" i="2"/>
  <c r="R258" i="2"/>
  <c r="R257" i="2"/>
  <c r="R256" i="2"/>
  <c r="R255" i="2"/>
  <c r="R254" i="2"/>
  <c r="R253" i="2"/>
  <c r="T253" i="2" s="1"/>
  <c r="R252" i="2"/>
  <c r="R251" i="2"/>
  <c r="R250" i="2"/>
  <c r="R249" i="2"/>
  <c r="R248" i="2"/>
  <c r="R247" i="2"/>
  <c r="R246" i="2"/>
  <c r="R245" i="2"/>
  <c r="T245" i="2" s="1"/>
  <c r="R244" i="2"/>
  <c r="R243" i="2"/>
  <c r="R242" i="2"/>
  <c r="R241" i="2"/>
  <c r="R240" i="2"/>
  <c r="R239" i="2"/>
  <c r="R238" i="2"/>
  <c r="R237" i="2"/>
  <c r="T237" i="2" s="1"/>
  <c r="R236" i="2"/>
  <c r="R235" i="2"/>
  <c r="R234" i="2"/>
  <c r="R233" i="2"/>
  <c r="R232" i="2"/>
  <c r="R231" i="2"/>
  <c r="R230" i="2"/>
  <c r="R229" i="2"/>
  <c r="T229" i="2" s="1"/>
  <c r="R228" i="2"/>
  <c r="R227" i="2"/>
  <c r="R226" i="2"/>
  <c r="R225" i="2"/>
  <c r="R224" i="2"/>
  <c r="R223" i="2"/>
  <c r="R222" i="2"/>
  <c r="R221" i="2"/>
  <c r="T221" i="2" s="1"/>
  <c r="R220" i="2"/>
  <c r="R219" i="2"/>
  <c r="R218" i="2"/>
  <c r="R217" i="2"/>
  <c r="R216" i="2"/>
  <c r="R215" i="2"/>
  <c r="R214" i="2"/>
  <c r="R213" i="2"/>
  <c r="T213" i="2" s="1"/>
  <c r="R212" i="2"/>
  <c r="R211" i="2"/>
  <c r="R210" i="2"/>
  <c r="R209" i="2"/>
  <c r="R208" i="2"/>
  <c r="R207" i="2"/>
  <c r="R206" i="2"/>
  <c r="R205" i="2"/>
  <c r="T205" i="2" s="1"/>
  <c r="R204" i="2"/>
  <c r="R203" i="2"/>
  <c r="R202" i="2"/>
  <c r="R201" i="2"/>
  <c r="R200" i="2"/>
  <c r="R199" i="2"/>
  <c r="R198" i="2"/>
  <c r="R197" i="2"/>
  <c r="T197" i="2" s="1"/>
  <c r="R196" i="2"/>
  <c r="R195" i="2"/>
  <c r="R194" i="2"/>
  <c r="R193" i="2"/>
  <c r="R192" i="2"/>
  <c r="R191" i="2"/>
  <c r="R190" i="2"/>
  <c r="R189" i="2"/>
  <c r="T189" i="2" s="1"/>
  <c r="R188" i="2"/>
  <c r="R187" i="2"/>
  <c r="R186" i="2"/>
  <c r="R185" i="2"/>
  <c r="R184" i="2"/>
  <c r="R183" i="2"/>
  <c r="R182" i="2"/>
  <c r="R181" i="2"/>
  <c r="T181" i="2" s="1"/>
  <c r="R180" i="2"/>
  <c r="R179" i="2"/>
  <c r="R178" i="2"/>
  <c r="R177" i="2"/>
  <c r="R176" i="2"/>
  <c r="R175" i="2"/>
  <c r="R174" i="2"/>
  <c r="R173" i="2"/>
  <c r="T173" i="2" s="1"/>
  <c r="R172" i="2"/>
  <c r="R171" i="2"/>
  <c r="R170" i="2"/>
  <c r="R169" i="2"/>
  <c r="R168" i="2"/>
  <c r="R167" i="2"/>
  <c r="R166" i="2"/>
  <c r="R165" i="2"/>
  <c r="T165" i="2" s="1"/>
  <c r="R164" i="2"/>
  <c r="R163" i="2"/>
  <c r="R162" i="2"/>
  <c r="R161" i="2"/>
  <c r="R160" i="2"/>
  <c r="R159" i="2"/>
  <c r="R158" i="2"/>
  <c r="R157" i="2"/>
  <c r="T157" i="2" s="1"/>
  <c r="R156" i="2"/>
  <c r="R155" i="2"/>
  <c r="R154" i="2"/>
  <c r="R153" i="2"/>
  <c r="R152" i="2"/>
  <c r="R151" i="2"/>
  <c r="R150" i="2"/>
  <c r="R149" i="2"/>
  <c r="T149" i="2" s="1"/>
  <c r="R148" i="2"/>
  <c r="R147" i="2"/>
  <c r="R146" i="2"/>
  <c r="R145" i="2"/>
  <c r="R144" i="2"/>
  <c r="R143" i="2"/>
  <c r="R142" i="2"/>
  <c r="R141" i="2"/>
  <c r="T141" i="2" s="1"/>
  <c r="R140" i="2"/>
  <c r="R139" i="2"/>
  <c r="R138" i="2"/>
  <c r="R137" i="2"/>
  <c r="R136" i="2"/>
  <c r="R135" i="2"/>
  <c r="R134" i="2"/>
  <c r="R133" i="2"/>
  <c r="T133" i="2" s="1"/>
  <c r="R132" i="2"/>
  <c r="R131" i="2"/>
  <c r="R130" i="2"/>
  <c r="R129" i="2"/>
  <c r="R128" i="2"/>
  <c r="R127" i="2"/>
  <c r="R126" i="2"/>
  <c r="R125" i="2"/>
  <c r="T125" i="2" s="1"/>
  <c r="R124" i="2"/>
  <c r="R123" i="2"/>
  <c r="R122" i="2"/>
  <c r="R121" i="2"/>
  <c r="R120" i="2"/>
  <c r="R119" i="2"/>
  <c r="R118" i="2"/>
  <c r="R117" i="2"/>
  <c r="T117" i="2" s="1"/>
  <c r="R116" i="2"/>
  <c r="R115" i="2"/>
  <c r="R114" i="2"/>
  <c r="R113" i="2"/>
  <c r="R112" i="2"/>
  <c r="R111" i="2"/>
  <c r="R110" i="2"/>
  <c r="R109" i="2"/>
  <c r="T109" i="2" s="1"/>
  <c r="R108" i="2"/>
  <c r="R107" i="2"/>
  <c r="R106" i="2"/>
  <c r="R105" i="2"/>
  <c r="R104" i="2"/>
  <c r="R103" i="2"/>
  <c r="R102" i="2"/>
  <c r="R101" i="2"/>
  <c r="T101" i="2" s="1"/>
  <c r="R100" i="2"/>
  <c r="R99" i="2"/>
  <c r="R98" i="2"/>
  <c r="R97" i="2"/>
  <c r="R96" i="2"/>
  <c r="R95" i="2"/>
  <c r="R94" i="2"/>
  <c r="R93" i="2"/>
  <c r="T93" i="2" s="1"/>
  <c r="R92" i="2"/>
  <c r="R91" i="2"/>
  <c r="R90" i="2"/>
  <c r="R89" i="2"/>
  <c r="R88" i="2"/>
  <c r="R87" i="2"/>
  <c r="R86" i="2"/>
  <c r="R85" i="2"/>
  <c r="T85" i="2" s="1"/>
  <c r="R84" i="2"/>
  <c r="R83" i="2"/>
  <c r="R82" i="2"/>
  <c r="R81" i="2"/>
  <c r="R80" i="2"/>
  <c r="R79" i="2"/>
  <c r="R78" i="2"/>
  <c r="R77" i="2"/>
  <c r="T77" i="2" s="1"/>
  <c r="R76" i="2"/>
  <c r="R75" i="2"/>
  <c r="R74" i="2"/>
  <c r="R73" i="2"/>
  <c r="R72" i="2"/>
  <c r="R71" i="2"/>
  <c r="R70" i="2"/>
  <c r="R69" i="2"/>
  <c r="T69" i="2" s="1"/>
  <c r="R68" i="2"/>
  <c r="R67" i="2"/>
  <c r="R66" i="2"/>
  <c r="R65" i="2"/>
  <c r="R64" i="2"/>
  <c r="R63" i="2"/>
  <c r="R62" i="2"/>
  <c r="R61" i="2"/>
  <c r="T61" i="2" s="1"/>
  <c r="R60" i="2"/>
  <c r="R59" i="2"/>
  <c r="R58" i="2"/>
  <c r="R57" i="2"/>
  <c r="R56" i="2"/>
  <c r="R55" i="2"/>
  <c r="R54" i="2"/>
  <c r="R53" i="2"/>
  <c r="T53" i="2" s="1"/>
  <c r="R52" i="2"/>
  <c r="R51" i="2"/>
  <c r="R50" i="2"/>
  <c r="R49" i="2"/>
  <c r="R48" i="2"/>
  <c r="R47" i="2"/>
  <c r="R46" i="2"/>
  <c r="R45" i="2"/>
  <c r="T45" i="2" s="1"/>
  <c r="R44" i="2"/>
  <c r="R43" i="2"/>
  <c r="R42" i="2"/>
  <c r="R41" i="2"/>
  <c r="R40" i="2"/>
  <c r="R39" i="2"/>
  <c r="R38" i="2"/>
  <c r="R37" i="2"/>
  <c r="T37" i="2" s="1"/>
  <c r="R36" i="2"/>
  <c r="R35" i="2"/>
  <c r="R34" i="2"/>
  <c r="R33" i="2"/>
  <c r="R32" i="2"/>
  <c r="R31" i="2"/>
  <c r="R30" i="2"/>
  <c r="R29" i="2"/>
  <c r="T29" i="2" s="1"/>
  <c r="R28" i="2"/>
  <c r="R26" i="2"/>
  <c r="R25" i="2"/>
  <c r="R24" i="2"/>
  <c r="R23" i="2"/>
  <c r="R22" i="2"/>
  <c r="R21" i="2"/>
  <c r="T21" i="2" s="1"/>
  <c r="R20" i="2"/>
  <c r="R19" i="2"/>
  <c r="R18" i="2"/>
  <c r="R17" i="2"/>
  <c r="R16" i="2"/>
  <c r="R15" i="2"/>
  <c r="R14" i="2"/>
  <c r="R13" i="2"/>
  <c r="T13" i="2" s="1"/>
  <c r="R11" i="2"/>
  <c r="R10" i="2"/>
  <c r="R9" i="2"/>
  <c r="R8" i="2"/>
  <c r="R7" i="2"/>
  <c r="R6" i="2"/>
  <c r="R5" i="2"/>
  <c r="R4" i="2"/>
  <c r="T4" i="2" s="1"/>
  <c r="R3" i="2"/>
  <c r="R12" i="2"/>
  <c r="T300" i="2"/>
  <c r="T299" i="2"/>
  <c r="T298" i="2"/>
  <c r="T297" i="2"/>
  <c r="T296" i="2"/>
  <c r="T295" i="2"/>
  <c r="T294" i="2"/>
  <c r="T292" i="2"/>
  <c r="T291" i="2"/>
  <c r="T290" i="2"/>
  <c r="T289" i="2"/>
  <c r="T288" i="2"/>
  <c r="T287" i="2"/>
  <c r="T286" i="2"/>
  <c r="T284" i="2"/>
  <c r="T283" i="2"/>
  <c r="T282" i="2"/>
  <c r="T281" i="2"/>
  <c r="T280" i="2"/>
  <c r="T279" i="2"/>
  <c r="T278" i="2"/>
  <c r="T276" i="2"/>
  <c r="T275" i="2"/>
  <c r="T274" i="2"/>
  <c r="T273" i="2"/>
  <c r="T272" i="2"/>
  <c r="T271" i="2"/>
  <c r="T270" i="2"/>
  <c r="T268" i="2"/>
  <c r="T267" i="2"/>
  <c r="T266" i="2"/>
  <c r="T265" i="2"/>
  <c r="T264" i="2"/>
  <c r="T263" i="2"/>
  <c r="T262" i="2"/>
  <c r="T260" i="2"/>
  <c r="T259" i="2"/>
  <c r="T258" i="2"/>
  <c r="T257" i="2"/>
  <c r="T256" i="2"/>
  <c r="T255" i="2"/>
  <c r="T254" i="2"/>
  <c r="T252" i="2"/>
  <c r="T251" i="2"/>
  <c r="T250" i="2"/>
  <c r="T249" i="2"/>
  <c r="T248" i="2"/>
  <c r="T247" i="2"/>
  <c r="T246" i="2"/>
  <c r="T244" i="2"/>
  <c r="T243" i="2"/>
  <c r="T242" i="2"/>
  <c r="T241" i="2"/>
  <c r="T240" i="2"/>
  <c r="T239" i="2"/>
  <c r="T238" i="2"/>
  <c r="T236" i="2"/>
  <c r="T235" i="2"/>
  <c r="T234" i="2"/>
  <c r="T233" i="2"/>
  <c r="T232" i="2"/>
  <c r="T231" i="2"/>
  <c r="T230" i="2"/>
  <c r="T228" i="2"/>
  <c r="T227" i="2"/>
  <c r="T226" i="2"/>
  <c r="T225" i="2"/>
  <c r="T224" i="2"/>
  <c r="T223" i="2"/>
  <c r="T222" i="2"/>
  <c r="T220" i="2"/>
  <c r="T219" i="2"/>
  <c r="T218" i="2"/>
  <c r="T217" i="2"/>
  <c r="T216" i="2"/>
  <c r="T215" i="2"/>
  <c r="T214" i="2"/>
  <c r="T212" i="2"/>
  <c r="T211" i="2"/>
  <c r="T210" i="2"/>
  <c r="T209" i="2"/>
  <c r="T208" i="2"/>
  <c r="T207" i="2"/>
  <c r="T206" i="2"/>
  <c r="T204" i="2"/>
  <c r="T203" i="2"/>
  <c r="T202" i="2"/>
  <c r="T201" i="2"/>
  <c r="T200" i="2"/>
  <c r="T199" i="2"/>
  <c r="T198" i="2"/>
  <c r="T196" i="2"/>
  <c r="T195" i="2"/>
  <c r="T194" i="2"/>
  <c r="T193" i="2"/>
  <c r="T192" i="2"/>
  <c r="T191" i="2"/>
  <c r="T190" i="2"/>
  <c r="T188" i="2"/>
  <c r="T187" i="2"/>
  <c r="T186" i="2"/>
  <c r="T185" i="2"/>
  <c r="T184" i="2"/>
  <c r="T183" i="2"/>
  <c r="T182" i="2"/>
  <c r="T180" i="2"/>
  <c r="T179" i="2"/>
  <c r="T178" i="2"/>
  <c r="T177" i="2"/>
  <c r="T176" i="2"/>
  <c r="T175" i="2"/>
  <c r="T174" i="2"/>
  <c r="T172" i="2"/>
  <c r="T171" i="2"/>
  <c r="T170" i="2"/>
  <c r="T169" i="2"/>
  <c r="T168" i="2"/>
  <c r="T167" i="2"/>
  <c r="T166" i="2"/>
  <c r="T164" i="2"/>
  <c r="T163" i="2"/>
  <c r="T162" i="2"/>
  <c r="T161" i="2"/>
  <c r="T160" i="2"/>
  <c r="T159" i="2"/>
  <c r="T158" i="2"/>
  <c r="T156" i="2"/>
  <c r="T155" i="2"/>
  <c r="T154" i="2"/>
  <c r="T153" i="2"/>
  <c r="T152" i="2"/>
  <c r="T151" i="2"/>
  <c r="T150" i="2"/>
  <c r="T148" i="2"/>
  <c r="T147" i="2"/>
  <c r="T146" i="2"/>
  <c r="T145" i="2"/>
  <c r="T144" i="2"/>
  <c r="T143" i="2"/>
  <c r="T142" i="2"/>
  <c r="T140" i="2"/>
  <c r="T139" i="2"/>
  <c r="T138" i="2"/>
  <c r="T137" i="2"/>
  <c r="T136" i="2"/>
  <c r="T135" i="2"/>
  <c r="T134" i="2"/>
  <c r="T132" i="2"/>
  <c r="T131" i="2"/>
  <c r="T130" i="2"/>
  <c r="T129" i="2"/>
  <c r="T128" i="2"/>
  <c r="T127" i="2"/>
  <c r="T126" i="2"/>
  <c r="T124" i="2"/>
  <c r="T123" i="2"/>
  <c r="T122" i="2"/>
  <c r="T121" i="2"/>
  <c r="T120" i="2"/>
  <c r="T119" i="2"/>
  <c r="T118" i="2"/>
  <c r="T116" i="2"/>
  <c r="T115" i="2"/>
  <c r="T114" i="2"/>
  <c r="T113" i="2"/>
  <c r="T112" i="2"/>
  <c r="T111" i="2"/>
  <c r="T110" i="2"/>
  <c r="T108" i="2"/>
  <c r="T107" i="2"/>
  <c r="T106" i="2"/>
  <c r="T105" i="2"/>
  <c r="T104" i="2"/>
  <c r="T103" i="2"/>
  <c r="T102" i="2"/>
  <c r="T100" i="2"/>
  <c r="T99" i="2"/>
  <c r="T98" i="2"/>
  <c r="T97" i="2"/>
  <c r="T96" i="2"/>
  <c r="T95" i="2"/>
  <c r="T94" i="2"/>
  <c r="T92" i="2"/>
  <c r="T91" i="2"/>
  <c r="T90" i="2"/>
  <c r="T89" i="2"/>
  <c r="T88" i="2"/>
  <c r="T87" i="2"/>
  <c r="T86" i="2"/>
  <c r="T84" i="2"/>
  <c r="T83" i="2"/>
  <c r="T82" i="2"/>
  <c r="T81" i="2"/>
  <c r="T80" i="2"/>
  <c r="T79" i="2"/>
  <c r="T78" i="2"/>
  <c r="T76" i="2"/>
  <c r="T75" i="2"/>
  <c r="T74" i="2"/>
  <c r="T73" i="2"/>
  <c r="T72" i="2"/>
  <c r="T71" i="2"/>
  <c r="T70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2" i="2"/>
  <c r="T51" i="2"/>
  <c r="T50" i="2"/>
  <c r="T49" i="2"/>
  <c r="T48" i="2"/>
  <c r="T47" i="2"/>
  <c r="T46" i="2"/>
  <c r="T44" i="2"/>
  <c r="T43" i="2"/>
  <c r="T42" i="2"/>
  <c r="T41" i="2"/>
  <c r="T40" i="2"/>
  <c r="T39" i="2"/>
  <c r="T38" i="2"/>
  <c r="T36" i="2"/>
  <c r="T35" i="2"/>
  <c r="T34" i="2"/>
  <c r="T33" i="2"/>
  <c r="T32" i="2"/>
  <c r="T31" i="2"/>
  <c r="T30" i="2"/>
  <c r="T28" i="2"/>
  <c r="T27" i="2"/>
  <c r="T26" i="2"/>
  <c r="T25" i="2"/>
  <c r="T24" i="2"/>
  <c r="T23" i="2"/>
  <c r="T22" i="2"/>
  <c r="T20" i="2"/>
  <c r="T19" i="2"/>
  <c r="T18" i="2"/>
  <c r="T17" i="2"/>
  <c r="T16" i="2"/>
  <c r="T15" i="2"/>
  <c r="T14" i="2"/>
  <c r="T10" i="2"/>
  <c r="T9" i="2"/>
  <c r="T8" i="2"/>
  <c r="T7" i="2"/>
  <c r="T6" i="2"/>
  <c r="T5" i="2"/>
  <c r="T3" i="2"/>
  <c r="D306" i="2"/>
  <c r="D305" i="2"/>
  <c r="D304" i="2"/>
  <c r="D303" i="2"/>
  <c r="F306" i="2"/>
  <c r="F305" i="2"/>
  <c r="F304" i="2"/>
  <c r="F303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1" i="2"/>
  <c r="Q239" i="2"/>
  <c r="Q238" i="2"/>
  <c r="Q237" i="2"/>
  <c r="Q236" i="2"/>
  <c r="Q235" i="2"/>
  <c r="Q234" i="2"/>
  <c r="Q233" i="2"/>
  <c r="Q232" i="2"/>
  <c r="Q231" i="2"/>
  <c r="Q230" i="2"/>
  <c r="Q229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2" i="2"/>
  <c r="Q131" i="2"/>
  <c r="Q130" i="2"/>
  <c r="Q129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302" i="2"/>
  <c r="Q52" i="2"/>
  <c r="Q51" i="2"/>
  <c r="Q50" i="2"/>
  <c r="Q49" i="2"/>
  <c r="Q48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1" i="2"/>
  <c r="O239" i="2"/>
  <c r="O238" i="2"/>
  <c r="O237" i="2"/>
  <c r="O236" i="2"/>
  <c r="O235" i="2"/>
  <c r="O234" i="2"/>
  <c r="O233" i="2"/>
  <c r="O232" i="2"/>
  <c r="O231" i="2"/>
  <c r="O230" i="2"/>
  <c r="O229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2" i="2"/>
  <c r="O131" i="2"/>
  <c r="O130" i="2"/>
  <c r="O129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2" i="2"/>
  <c r="O51" i="2"/>
  <c r="O50" i="2"/>
  <c r="O49" i="2"/>
  <c r="O48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P135" i="2"/>
  <c r="P84" i="2"/>
  <c r="P75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1" i="2"/>
  <c r="P239" i="2"/>
  <c r="P238" i="2"/>
  <c r="P237" i="2"/>
  <c r="P236" i="2"/>
  <c r="P235" i="2"/>
  <c r="P234" i="2"/>
  <c r="P233" i="2"/>
  <c r="P232" i="2"/>
  <c r="P231" i="2"/>
  <c r="P230" i="2"/>
  <c r="P229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4" i="2"/>
  <c r="P132" i="2"/>
  <c r="P131" i="2"/>
  <c r="P130" i="2"/>
  <c r="P129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1" i="2"/>
  <c r="P100" i="2"/>
  <c r="P99" i="2"/>
  <c r="P98" i="2"/>
  <c r="P97" i="2"/>
  <c r="P96" i="2"/>
  <c r="P95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7" i="2"/>
  <c r="P74" i="2"/>
  <c r="P73" i="2"/>
  <c r="P72" i="2"/>
  <c r="P71" i="2"/>
  <c r="P69" i="2"/>
  <c r="P68" i="2"/>
  <c r="P67" i="2"/>
  <c r="P65" i="2"/>
  <c r="P63" i="2"/>
  <c r="P62" i="2"/>
  <c r="P61" i="2"/>
  <c r="P60" i="2"/>
  <c r="P59" i="2"/>
  <c r="P58" i="2"/>
  <c r="P57" i="2"/>
  <c r="P56" i="2"/>
  <c r="P55" i="2"/>
  <c r="P54" i="2"/>
  <c r="P52" i="2"/>
  <c r="P51" i="2"/>
  <c r="P50" i="2"/>
  <c r="P49" i="2"/>
  <c r="P48" i="2"/>
  <c r="P46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6" i="2"/>
  <c r="P25" i="2"/>
  <c r="P24" i="2"/>
  <c r="P23" i="2"/>
  <c r="P21" i="2"/>
  <c r="P20" i="2"/>
  <c r="P19" i="2"/>
  <c r="P18" i="2"/>
  <c r="P17" i="2"/>
  <c r="P16" i="2"/>
  <c r="P15" i="2"/>
  <c r="P14" i="2"/>
  <c r="P13" i="2"/>
  <c r="P12" i="2"/>
  <c r="P11" i="2"/>
  <c r="P10" i="2"/>
  <c r="P8" i="2"/>
  <c r="P6" i="2"/>
  <c r="P5" i="2"/>
  <c r="P4" i="2"/>
  <c r="P3" i="2"/>
  <c r="P303" i="2" l="1"/>
  <c r="P302" i="2"/>
</calcChain>
</file>

<file path=xl/sharedStrings.xml><?xml version="1.0" encoding="utf-8"?>
<sst xmlns="http://schemas.openxmlformats.org/spreadsheetml/2006/main" count="2708" uniqueCount="1273">
  <si>
    <t>Jat</t>
  </si>
  <si>
    <t>Nandurbar</t>
  </si>
  <si>
    <t>Dhule</t>
  </si>
  <si>
    <t>Dhule Rural</t>
  </si>
  <si>
    <t>Dhule City</t>
  </si>
  <si>
    <t>Sindkheda</t>
  </si>
  <si>
    <t>Jalgaon</t>
  </si>
  <si>
    <t>Raver</t>
  </si>
  <si>
    <t>Jalgaon City</t>
  </si>
  <si>
    <t>Jalgaon Rural</t>
  </si>
  <si>
    <t>Amalner</t>
  </si>
  <si>
    <t>Erandol</t>
  </si>
  <si>
    <t>Chalisgaon</t>
  </si>
  <si>
    <t>Pachora</t>
  </si>
  <si>
    <t>Jamner</t>
  </si>
  <si>
    <t>Muktainagar</t>
  </si>
  <si>
    <t>Buldhana</t>
  </si>
  <si>
    <t>Malkapur</t>
  </si>
  <si>
    <t>Chikhali</t>
  </si>
  <si>
    <t>Sindkhed Raja</t>
  </si>
  <si>
    <t>Mehkar</t>
  </si>
  <si>
    <t>Khamgaon</t>
  </si>
  <si>
    <t>Jalgaon (Jamod)</t>
  </si>
  <si>
    <t>Akola</t>
  </si>
  <si>
    <t>Akot</t>
  </si>
  <si>
    <t>Balapur</t>
  </si>
  <si>
    <t>Akola West</t>
  </si>
  <si>
    <t>Akola East</t>
  </si>
  <si>
    <t>Washim</t>
  </si>
  <si>
    <t>Risod</t>
  </si>
  <si>
    <t>Karanja</t>
  </si>
  <si>
    <t>Amravati</t>
  </si>
  <si>
    <t>Dhamangaon Railway</t>
  </si>
  <si>
    <t>Badnera</t>
  </si>
  <si>
    <t>Teosa</t>
  </si>
  <si>
    <t>Achalpur</t>
  </si>
  <si>
    <t>Morshi</t>
  </si>
  <si>
    <t>Wardha</t>
  </si>
  <si>
    <t>Arvi</t>
  </si>
  <si>
    <t>Deoli</t>
  </si>
  <si>
    <t>Hinganghat</t>
  </si>
  <si>
    <t>Nagpur</t>
  </si>
  <si>
    <t>Katol</t>
  </si>
  <si>
    <t>Savner</t>
  </si>
  <si>
    <t>Hingna</t>
  </si>
  <si>
    <t>Nagpur South West</t>
  </si>
  <si>
    <t>Nagpur South</t>
  </si>
  <si>
    <t>Nagpur East</t>
  </si>
  <si>
    <t>Nagpur Central</t>
  </si>
  <si>
    <t>Nagpur West</t>
  </si>
  <si>
    <t>Kamthi</t>
  </si>
  <si>
    <t>Ramtek</t>
  </si>
  <si>
    <t>Bhandara</t>
  </si>
  <si>
    <t>Tumsar</t>
  </si>
  <si>
    <t>Sakoli</t>
  </si>
  <si>
    <t>Gondia</t>
  </si>
  <si>
    <t>Tirora</t>
  </si>
  <si>
    <t>Gondiya</t>
  </si>
  <si>
    <t>Gadchiroli</t>
  </si>
  <si>
    <t>Chandrapur</t>
  </si>
  <si>
    <t>Rajura</t>
  </si>
  <si>
    <t>Ballarpur</t>
  </si>
  <si>
    <t>Bramhapuri</t>
  </si>
  <si>
    <t>Chimur</t>
  </si>
  <si>
    <t>Warora</t>
  </si>
  <si>
    <t>Yavatmal</t>
  </si>
  <si>
    <t>Wani</t>
  </si>
  <si>
    <t>Digras</t>
  </si>
  <si>
    <t>Pusad</t>
  </si>
  <si>
    <t>Nanded</t>
  </si>
  <si>
    <t>Kinwat</t>
  </si>
  <si>
    <t>Hadgaon</t>
  </si>
  <si>
    <t>Bhokar</t>
  </si>
  <si>
    <t>Nanded North</t>
  </si>
  <si>
    <t>Nanded South</t>
  </si>
  <si>
    <t>Loha</t>
  </si>
  <si>
    <t>Naigaon</t>
  </si>
  <si>
    <t>Mukhed</t>
  </si>
  <si>
    <t>Hingoli</t>
  </si>
  <si>
    <t>Basmath</t>
  </si>
  <si>
    <t>Kalamnuri</t>
  </si>
  <si>
    <t>Parbhani</t>
  </si>
  <si>
    <t>Jintur</t>
  </si>
  <si>
    <t>Gangakhed</t>
  </si>
  <si>
    <t>Pathri</t>
  </si>
  <si>
    <t>Jalna</t>
  </si>
  <si>
    <t>Partur</t>
  </si>
  <si>
    <t>Ghansawangi</t>
  </si>
  <si>
    <t>Bhokardan</t>
  </si>
  <si>
    <t>Aurangabad</t>
  </si>
  <si>
    <t>Sillod</t>
  </si>
  <si>
    <t>Kannad</t>
  </si>
  <si>
    <t>Phulambri</t>
  </si>
  <si>
    <t>Aurangabad Central</t>
  </si>
  <si>
    <t>Aurangabad East</t>
  </si>
  <si>
    <t>Paithan</t>
  </si>
  <si>
    <t>Gangapur</t>
  </si>
  <si>
    <t>Vaijapur</t>
  </si>
  <si>
    <t>Nashik</t>
  </si>
  <si>
    <t>Nandgaon</t>
  </si>
  <si>
    <t>Malegaon Central</t>
  </si>
  <si>
    <t>Malegaon Outer</t>
  </si>
  <si>
    <t>Chandwad</t>
  </si>
  <si>
    <t>Sinnar</t>
  </si>
  <si>
    <t>Niphad</t>
  </si>
  <si>
    <t>Dindori</t>
  </si>
  <si>
    <t>Nashik East</t>
  </si>
  <si>
    <t>Nashik Central</t>
  </si>
  <si>
    <t>Nashik West</t>
  </si>
  <si>
    <t>Palghar</t>
  </si>
  <si>
    <t>Nalasopara</t>
  </si>
  <si>
    <t>Vasai</t>
  </si>
  <si>
    <t>Thane</t>
  </si>
  <si>
    <t>Bhiwandi West</t>
  </si>
  <si>
    <t>Bhiwandi East</t>
  </si>
  <si>
    <t>Kalyan West</t>
  </si>
  <si>
    <t>Murbad</t>
  </si>
  <si>
    <t>Ulhasnagar</t>
  </si>
  <si>
    <t>Kalyan East</t>
  </si>
  <si>
    <t>Dombivali</t>
  </si>
  <si>
    <t>Kalyan Rural</t>
  </si>
  <si>
    <t>Mira Bhayandar</t>
  </si>
  <si>
    <t>Ovala-Majiwada</t>
  </si>
  <si>
    <t>Kopri-Pachpakhadi</t>
  </si>
  <si>
    <t>Mumbra-Kalwa</t>
  </si>
  <si>
    <t>Airoli</t>
  </si>
  <si>
    <t>Belapur</t>
  </si>
  <si>
    <t>Mumbai Suburban</t>
  </si>
  <si>
    <t>Borivali</t>
  </si>
  <si>
    <t>Dahisar</t>
  </si>
  <si>
    <t>Magathane</t>
  </si>
  <si>
    <t>Mulund</t>
  </si>
  <si>
    <t>Vikhroli</t>
  </si>
  <si>
    <t>Bhandup West</t>
  </si>
  <si>
    <t>Jogeshwari East</t>
  </si>
  <si>
    <t>Dindoshi</t>
  </si>
  <si>
    <t>Kandivali East</t>
  </si>
  <si>
    <t>Charkop</t>
  </si>
  <si>
    <t>Malad West</t>
  </si>
  <si>
    <t>Goregaon</t>
  </si>
  <si>
    <t>Versova</t>
  </si>
  <si>
    <t>Andheri West</t>
  </si>
  <si>
    <t>Andheri East</t>
  </si>
  <si>
    <t>Vile Parle</t>
  </si>
  <si>
    <t>Chandivali</t>
  </si>
  <si>
    <t>Ghatkopar West</t>
  </si>
  <si>
    <t>Ghatkopar East</t>
  </si>
  <si>
    <t>Mankhurd Shivaji Nagar</t>
  </si>
  <si>
    <t>Anushakti Nagar</t>
  </si>
  <si>
    <t>Chembur</t>
  </si>
  <si>
    <t>Kalina</t>
  </si>
  <si>
    <t>Vandre East</t>
  </si>
  <si>
    <t>Vandre West</t>
  </si>
  <si>
    <t>Mumbai City</t>
  </si>
  <si>
    <t>Sion Koliwada</t>
  </si>
  <si>
    <t>Wadala</t>
  </si>
  <si>
    <t>Mahim</t>
  </si>
  <si>
    <t>Worli</t>
  </si>
  <si>
    <t>Shivadi</t>
  </si>
  <si>
    <t>Byculla</t>
  </si>
  <si>
    <t>Malabar Hill</t>
  </si>
  <si>
    <t>Mumbadevi</t>
  </si>
  <si>
    <t>Colaba</t>
  </si>
  <si>
    <t>Raigad</t>
  </si>
  <si>
    <t>Panvel</t>
  </si>
  <si>
    <t>Karjat</t>
  </si>
  <si>
    <t>Uran</t>
  </si>
  <si>
    <t>Pen</t>
  </si>
  <si>
    <t>Alibag</t>
  </si>
  <si>
    <t>Shrivardhan</t>
  </si>
  <si>
    <t>Mahad</t>
  </si>
  <si>
    <t>Pune</t>
  </si>
  <si>
    <t>Junnar</t>
  </si>
  <si>
    <t>Ambegaon</t>
  </si>
  <si>
    <t>Khed Alandi</t>
  </si>
  <si>
    <t>Shirur</t>
  </si>
  <si>
    <t>Daund</t>
  </si>
  <si>
    <t>Indapur</t>
  </si>
  <si>
    <t>Baramati</t>
  </si>
  <si>
    <t>Purandar</t>
  </si>
  <si>
    <t>Bhor</t>
  </si>
  <si>
    <t>Maval</t>
  </si>
  <si>
    <t>Chinchwad</t>
  </si>
  <si>
    <t>Bhosari</t>
  </si>
  <si>
    <t>Vadgaon Sheri</t>
  </si>
  <si>
    <t>Shivajinagar</t>
  </si>
  <si>
    <t>Kothrud</t>
  </si>
  <si>
    <t>Khadakwasala</t>
  </si>
  <si>
    <t>Parvati</t>
  </si>
  <si>
    <t>Hadapsar</t>
  </si>
  <si>
    <t>Kasba Peth</t>
  </si>
  <si>
    <t>Ahmednagar</t>
  </si>
  <si>
    <t>Sangamner</t>
  </si>
  <si>
    <t>Shirdi</t>
  </si>
  <si>
    <t>Kopargaon</t>
  </si>
  <si>
    <t>Nevasa</t>
  </si>
  <si>
    <t>Shevgaon</t>
  </si>
  <si>
    <t>Rahuri</t>
  </si>
  <si>
    <t>Parner</t>
  </si>
  <si>
    <t>Ahmednagar City</t>
  </si>
  <si>
    <t>Shrigonda</t>
  </si>
  <si>
    <t>Karjat Jamkhed</t>
  </si>
  <si>
    <t>Beed</t>
  </si>
  <si>
    <t>Georai</t>
  </si>
  <si>
    <t>Majalgaon</t>
  </si>
  <si>
    <t>Ashti</t>
  </si>
  <si>
    <t>Kaij</t>
  </si>
  <si>
    <t>Parli</t>
  </si>
  <si>
    <t>Latur</t>
  </si>
  <si>
    <t>Latur Rural</t>
  </si>
  <si>
    <t>Latur City</t>
  </si>
  <si>
    <t>Ahmedpur</t>
  </si>
  <si>
    <t>Nilanga</t>
  </si>
  <si>
    <t>Ausa</t>
  </si>
  <si>
    <t>Osmanabad</t>
  </si>
  <si>
    <t>Tuljapur</t>
  </si>
  <si>
    <t>Paranda</t>
  </si>
  <si>
    <t>Solapur</t>
  </si>
  <si>
    <t>Karmala</t>
  </si>
  <si>
    <t>Madha</t>
  </si>
  <si>
    <t>Barshi</t>
  </si>
  <si>
    <t>Solapur City North</t>
  </si>
  <si>
    <t>Solapur City Central</t>
  </si>
  <si>
    <t>Akkalkot</t>
  </si>
  <si>
    <t>Solapur South</t>
  </si>
  <si>
    <t>Pandharpur</t>
  </si>
  <si>
    <t>Sangola</t>
  </si>
  <si>
    <t>Satara</t>
  </si>
  <si>
    <t>Wai</t>
  </si>
  <si>
    <t>Koregaon</t>
  </si>
  <si>
    <t>Man</t>
  </si>
  <si>
    <t>Karad North</t>
  </si>
  <si>
    <t>Karad South</t>
  </si>
  <si>
    <t>Patan</t>
  </si>
  <si>
    <t>Ratnagiri</t>
  </si>
  <si>
    <t>Dapoli</t>
  </si>
  <si>
    <t>Guhagar</t>
  </si>
  <si>
    <t>Chiplun</t>
  </si>
  <si>
    <t>Rajapur</t>
  </si>
  <si>
    <t>Sindhudurg</t>
  </si>
  <si>
    <t>Kankavli</t>
  </si>
  <si>
    <t>Kudal</t>
  </si>
  <si>
    <t>Sawantwadi</t>
  </si>
  <si>
    <t>Kolhapur</t>
  </si>
  <si>
    <t>Chandgad</t>
  </si>
  <si>
    <t>Radhanagari</t>
  </si>
  <si>
    <t>Kagal</t>
  </si>
  <si>
    <t>Kolhapur South</t>
  </si>
  <si>
    <t>Karvir</t>
  </si>
  <si>
    <t>Kolhapur North</t>
  </si>
  <si>
    <t>Shahuwadi</t>
  </si>
  <si>
    <t>Ichalkaranji</t>
  </si>
  <si>
    <t>Shirol</t>
  </si>
  <si>
    <t>Sangli</t>
  </si>
  <si>
    <t>Islampur</t>
  </si>
  <si>
    <t>Shirala</t>
  </si>
  <si>
    <t>Palus-Kadegaon</t>
  </si>
  <si>
    <t>Khanapur</t>
  </si>
  <si>
    <t>Tasgaon-Kavathe Mahankal</t>
  </si>
  <si>
    <t>NCP</t>
  </si>
  <si>
    <t>SS</t>
  </si>
  <si>
    <t>CPI</t>
  </si>
  <si>
    <t>SP</t>
  </si>
  <si>
    <t>BJP</t>
  </si>
  <si>
    <t>INC</t>
  </si>
  <si>
    <t>SHS</t>
  </si>
  <si>
    <t>District</t>
  </si>
  <si>
    <t>Constituency</t>
  </si>
  <si>
    <t>Aamshya Padavi</t>
  </si>
  <si>
    <t>Kagda Chandya Padvi</t>
  </si>
  <si>
    <t>Rajesh Padvi</t>
  </si>
  <si>
    <t>Rajendrakumar Gavit</t>
  </si>
  <si>
    <t>Vijaykumar Gavit</t>
  </si>
  <si>
    <t>Kiran Tadvi</t>
  </si>
  <si>
    <t>Bharat Gavit</t>
  </si>
  <si>
    <t>Manjula Gavit</t>
  </si>
  <si>
    <t>Pravin Bapu Chaure</t>
  </si>
  <si>
    <t>Raghavendra Manohar Patil</t>
  </si>
  <si>
    <t>Kunal Rohidas Patil</t>
  </si>
  <si>
    <t>Anup Agarwal</t>
  </si>
  <si>
    <t>Anil Gote</t>
  </si>
  <si>
    <t>Jaykumar Rawal</t>
  </si>
  <si>
    <t>Sandeep Bedse</t>
  </si>
  <si>
    <t>Kashiram Pawara</t>
  </si>
  <si>
    <t>Budha Mala Pavara</t>
  </si>
  <si>
    <t>Chandrakant Sonawane</t>
  </si>
  <si>
    <t>Prabhakarappa Sonawane</t>
  </si>
  <si>
    <t>Amol Jawale</t>
  </si>
  <si>
    <t>Sanjay Waman Sawakare</t>
  </si>
  <si>
    <t>Rajesh Tukaram Manvatkar</t>
  </si>
  <si>
    <t>Suresh Bhole</t>
  </si>
  <si>
    <t>Jayshree Mahajan</t>
  </si>
  <si>
    <t>Gulabrao Patil</t>
  </si>
  <si>
    <t>Gulabrao Deokar</t>
  </si>
  <si>
    <t>Anil Bhaidas Patil</t>
  </si>
  <si>
    <t>Dr. Anil Shinde</t>
  </si>
  <si>
    <t>Amol Patil</t>
  </si>
  <si>
    <t>Satish Anna Patil</t>
  </si>
  <si>
    <t>Mangesh Chavan</t>
  </si>
  <si>
    <t>Kishor Patil</t>
  </si>
  <si>
    <t>Vaishali Suryawanshi</t>
  </si>
  <si>
    <t>Girish Mahajan</t>
  </si>
  <si>
    <t>Dilip Khodpe</t>
  </si>
  <si>
    <t>Chandrakant Nimba Patil</t>
  </si>
  <si>
    <t>Rohini Khadse</t>
  </si>
  <si>
    <t>Chainsukh Madanlal Sancheti</t>
  </si>
  <si>
    <t>Rajesh Ekade</t>
  </si>
  <si>
    <t>Sanjay Gaikwad</t>
  </si>
  <si>
    <t>Jayshree Shelke</t>
  </si>
  <si>
    <t>Shweta Mahale</t>
  </si>
  <si>
    <t>Rahul Bondre</t>
  </si>
  <si>
    <t>Shashikant Khedekar</t>
  </si>
  <si>
    <t>Rajendra Shingne</t>
  </si>
  <si>
    <t>Kayanand Devanand</t>
  </si>
  <si>
    <t>Sanjay Raimulkar</t>
  </si>
  <si>
    <t>Siddharth Kharat</t>
  </si>
  <si>
    <t>Akash Fundkar</t>
  </si>
  <si>
    <t>Rana Dalipkumar Sanada</t>
  </si>
  <si>
    <t>Sanjay Kute</t>
  </si>
  <si>
    <t>Swati Sandip Wakekar</t>
  </si>
  <si>
    <t>Prakash Bharsakale</t>
  </si>
  <si>
    <t>Mahesh Gangane</t>
  </si>
  <si>
    <t>Baliram Sirskar</t>
  </si>
  <si>
    <t>Nitin Deshmukh</t>
  </si>
  <si>
    <t>Vijay Agarwal</t>
  </si>
  <si>
    <t>Sajid Khan Mannan Khan</t>
  </si>
  <si>
    <t>Randhir Savarkar</t>
  </si>
  <si>
    <t>Gopal Datarkar</t>
  </si>
  <si>
    <t>Harish Marotiappa Pimple</t>
  </si>
  <si>
    <t>Samrat Dongardive</t>
  </si>
  <si>
    <t>Bhavana Gawali</t>
  </si>
  <si>
    <t>Amit Zanak</t>
  </si>
  <si>
    <t>Shyam Khode</t>
  </si>
  <si>
    <t>Siddharth Devale</t>
  </si>
  <si>
    <t>Sai Prakash Dahake</t>
  </si>
  <si>
    <t>Gyayak Patni</t>
  </si>
  <si>
    <t>Pratap Adsad</t>
  </si>
  <si>
    <t>Virendra Jagtap</t>
  </si>
  <si>
    <t>RYSP</t>
  </si>
  <si>
    <t>Ravi Rana</t>
  </si>
  <si>
    <t>Sunil Kharate</t>
  </si>
  <si>
    <t>Sulbha Khodke</t>
  </si>
  <si>
    <t>Sunil Deshmukh</t>
  </si>
  <si>
    <t>Rajesh Shriram Wankhede</t>
  </si>
  <si>
    <t>Yashomati Thakur</t>
  </si>
  <si>
    <t>Abhijit Adsul</t>
  </si>
  <si>
    <t>Gajanan Lawate</t>
  </si>
  <si>
    <t>Kewalram Kale</t>
  </si>
  <si>
    <t>Pravin Tayde</t>
  </si>
  <si>
    <t>Aniruddha Deshmukh</t>
  </si>
  <si>
    <t>Umesh Yawalkar</t>
  </si>
  <si>
    <t>Girish Karale</t>
  </si>
  <si>
    <t>Devendra Bhuyar</t>
  </si>
  <si>
    <t>Sumit Kishor Wankhede</t>
  </si>
  <si>
    <t>Mayura Kale</t>
  </si>
  <si>
    <t>Rajesh Bakane</t>
  </si>
  <si>
    <t>Ranjit Kamble</t>
  </si>
  <si>
    <t>Samir Kunawar</t>
  </si>
  <si>
    <t>Atul Wandile</t>
  </si>
  <si>
    <t>Pankaj Bhoyar</t>
  </si>
  <si>
    <t>Charansing Babulalji Thakur</t>
  </si>
  <si>
    <t>Salil Deshmukh</t>
  </si>
  <si>
    <t>Anil Shankarrao Deshmukh</t>
  </si>
  <si>
    <t>Ashish Deshmukh</t>
  </si>
  <si>
    <t>Anuja Sunil Kedar</t>
  </si>
  <si>
    <t>Sameer Meghe</t>
  </si>
  <si>
    <t>Ramesh Bang</t>
  </si>
  <si>
    <t>Sudhir Parwe</t>
  </si>
  <si>
    <t>Sanjay Meshram</t>
  </si>
  <si>
    <t>Devendra Fadnavis</t>
  </si>
  <si>
    <t>Praful Gudadhe</t>
  </si>
  <si>
    <t>Mohan Mate</t>
  </si>
  <si>
    <t>Krishna Khopde</t>
  </si>
  <si>
    <t>Duneshwar Pethe</t>
  </si>
  <si>
    <t>Pravin Datke</t>
  </si>
  <si>
    <t>Bunty Shelke</t>
  </si>
  <si>
    <t>Sudhakar Kohale</t>
  </si>
  <si>
    <t>Vikas Thakre</t>
  </si>
  <si>
    <t>Milind Mane</t>
  </si>
  <si>
    <t>Nitin Raut</t>
  </si>
  <si>
    <t>Chandrashekhar Bawankule</t>
  </si>
  <si>
    <t>Suresh Yadavrao Bhoyar</t>
  </si>
  <si>
    <t>Ashish Jaiswal</t>
  </si>
  <si>
    <t>Vishal Barbate</t>
  </si>
  <si>
    <t>Raju Karemore</t>
  </si>
  <si>
    <t>Charan Waghmare</t>
  </si>
  <si>
    <t>Narendra Bhondekar</t>
  </si>
  <si>
    <t>Puja Ganesh Thavkar</t>
  </si>
  <si>
    <t>Nana Patole</t>
  </si>
  <si>
    <t>Rajkumar Badole</t>
  </si>
  <si>
    <t>Dalip Waman Bansod</t>
  </si>
  <si>
    <t>Vijay Rahangdale</t>
  </si>
  <si>
    <t>Ravikant Bopche</t>
  </si>
  <si>
    <t>Vinod Agrawal</t>
  </si>
  <si>
    <t>Gopaldas Agrawal</t>
  </si>
  <si>
    <t>Sanjay Puram</t>
  </si>
  <si>
    <t>Rajkumar Lotuji Puram</t>
  </si>
  <si>
    <t>Krishna Gajbe</t>
  </si>
  <si>
    <t>Ramdas Masram</t>
  </si>
  <si>
    <t>Milind Ramji Narote</t>
  </si>
  <si>
    <t>Manohar Tulshiram Poreti</t>
  </si>
  <si>
    <t>Dharamrao Baba Atram</t>
  </si>
  <si>
    <t>Bhagyashree Atram</t>
  </si>
  <si>
    <t>Deorao Vithoba Bhongle</t>
  </si>
  <si>
    <t>Subhash Dhote</t>
  </si>
  <si>
    <t>Kishor Jorgewar</t>
  </si>
  <si>
    <t>Pravin Nanaji Padwekar</t>
  </si>
  <si>
    <t>Sudhir Mungantiwar</t>
  </si>
  <si>
    <t>Santoshsingh Rawat</t>
  </si>
  <si>
    <t>Krishnalal Bajirao Sahare</t>
  </si>
  <si>
    <t>Vijay Wadettiwar</t>
  </si>
  <si>
    <t>Bunty Bhangdiya</t>
  </si>
  <si>
    <t>Satish Warjurkar</t>
  </si>
  <si>
    <t>Karan Deotale</t>
  </si>
  <si>
    <t>Pravin Suresh Kakade</t>
  </si>
  <si>
    <t>Sanjivreddi Bodkurwar</t>
  </si>
  <si>
    <t>Sanjay Derkar</t>
  </si>
  <si>
    <t>Ashok Uike</t>
  </si>
  <si>
    <t>Prof.Vasantrao Purke</t>
  </si>
  <si>
    <t>Madan Yerawar</t>
  </si>
  <si>
    <t>Sanjay Rathod</t>
  </si>
  <si>
    <t>Manikrao Thakare</t>
  </si>
  <si>
    <t>Raju Narayan Todsam</t>
  </si>
  <si>
    <t>Jitendra Shivajirao Moghe</t>
  </si>
  <si>
    <t>Indranil Naik</t>
  </si>
  <si>
    <t>Sharad Apparaoji Maind</t>
  </si>
  <si>
    <t>Kishan Maruti Wankhede</t>
  </si>
  <si>
    <t>Sahebrao Dattrao Kamble</t>
  </si>
  <si>
    <t>Bhimrao Keram</t>
  </si>
  <si>
    <t>Pradeep Jadhav (Naik)</t>
  </si>
  <si>
    <t>Baburao Kadam Kohalikar</t>
  </si>
  <si>
    <t>Madhavrao Nivruttirao Patil</t>
  </si>
  <si>
    <t>Sreejaya Ashok Chavan</t>
  </si>
  <si>
    <t>Tirupati Kadam Kondhekar</t>
  </si>
  <si>
    <t>Balaji Kalyankar</t>
  </si>
  <si>
    <t>Abdul Sattar Abdul Gafur</t>
  </si>
  <si>
    <t>Anand Shankar Tidke Patil</t>
  </si>
  <si>
    <t>Mohanrao Marotrao Hambarde</t>
  </si>
  <si>
    <t>Prataprao Patil Chikhalikar</t>
  </si>
  <si>
    <t>Eknath Pawar</t>
  </si>
  <si>
    <t>Rajesh Pawar</t>
  </si>
  <si>
    <t>Minal Niranjan Patil</t>
  </si>
  <si>
    <t>Jitesh Antapurkar</t>
  </si>
  <si>
    <t>Nivratirao Kondiba Kamble</t>
  </si>
  <si>
    <t>Tushar Rathod</t>
  </si>
  <si>
    <t>Hanmantrao Betmogarekar</t>
  </si>
  <si>
    <t>Chandrakant Nawghare</t>
  </si>
  <si>
    <t>Jayprakash Dandegaonkar</t>
  </si>
  <si>
    <t>Santosh Bangar</t>
  </si>
  <si>
    <t>Santosh Tarfe</t>
  </si>
  <si>
    <t>Tanaji Mutkule</t>
  </si>
  <si>
    <t>Rupali Patil</t>
  </si>
  <si>
    <t>Meghana Bordikar</t>
  </si>
  <si>
    <t>Vijay Bhamble</t>
  </si>
  <si>
    <t>Anand Bharose</t>
  </si>
  <si>
    <t>Rahul Patil</t>
  </si>
  <si>
    <t>RSPS</t>
  </si>
  <si>
    <t>Ratnakar Gutte</t>
  </si>
  <si>
    <t>Vishal Kadam</t>
  </si>
  <si>
    <t>Nirmala Vitekar</t>
  </si>
  <si>
    <t>Suresh Warpudkar</t>
  </si>
  <si>
    <t>Babanrao Lonikar</t>
  </si>
  <si>
    <t>Asaram Borade</t>
  </si>
  <si>
    <t>Hikmat Udhan</t>
  </si>
  <si>
    <t>Rajesh Tope</t>
  </si>
  <si>
    <t>Arjun Khotkar</t>
  </si>
  <si>
    <t>Kailas Gorantyal</t>
  </si>
  <si>
    <t>Narayan Kuche</t>
  </si>
  <si>
    <t>Rupkumar Choudhary</t>
  </si>
  <si>
    <t>Santosh Danve</t>
  </si>
  <si>
    <t>Chandrakant Danve</t>
  </si>
  <si>
    <t>Abdul Sattar</t>
  </si>
  <si>
    <t>Suresh Bankar</t>
  </si>
  <si>
    <t>Sanjana Jadhav</t>
  </si>
  <si>
    <t>Udaysingh Rajput</t>
  </si>
  <si>
    <t>Arunadhatai Atul Chavan</t>
  </si>
  <si>
    <t>Vilas Autade</t>
  </si>
  <si>
    <t>Pradeep Jaiswal</t>
  </si>
  <si>
    <t>Balasaheb Thorat</t>
  </si>
  <si>
    <t>Sanjay Shirsat</t>
  </si>
  <si>
    <t>Raju Shinde</t>
  </si>
  <si>
    <t>Atul Save</t>
  </si>
  <si>
    <t>Lahu H Shewale</t>
  </si>
  <si>
    <t>Vilas Bhumre</t>
  </si>
  <si>
    <t>Dattatray radhakrishnan</t>
  </si>
  <si>
    <t>Prashant Bamb</t>
  </si>
  <si>
    <t>Satish Chavan</t>
  </si>
  <si>
    <t>Ramesh Bornare</t>
  </si>
  <si>
    <t>Dinesh Pardeshi</t>
  </si>
  <si>
    <t>Suhas Kande</t>
  </si>
  <si>
    <t>Ganesh Dhatrak</t>
  </si>
  <si>
    <t>N/A</t>
  </si>
  <si>
    <t>No candidate</t>
  </si>
  <si>
    <t>Ejaz Baig Aziz Baig</t>
  </si>
  <si>
    <t>Dadaji Bhuse</t>
  </si>
  <si>
    <t>Advay Hiray</t>
  </si>
  <si>
    <t>Dilip Borse</t>
  </si>
  <si>
    <t>Dipika Chavan</t>
  </si>
  <si>
    <t>Nitin Pawar</t>
  </si>
  <si>
    <t>CPI(M)</t>
  </si>
  <si>
    <t>Jiva Pandu Gavit</t>
  </si>
  <si>
    <t>Rahul Aher</t>
  </si>
  <si>
    <t>Shirishkumar Kotwal</t>
  </si>
  <si>
    <t>Chhagan Bhujbal</t>
  </si>
  <si>
    <t>Manikrao Shinde</t>
  </si>
  <si>
    <t>Manikrao Kokate</t>
  </si>
  <si>
    <t>Uday sangle</t>
  </si>
  <si>
    <t>Diliprao Bankar</t>
  </si>
  <si>
    <t>Anil Kadam</t>
  </si>
  <si>
    <t>Narhari Zirwal</t>
  </si>
  <si>
    <t>Sunita Charoskar</t>
  </si>
  <si>
    <t>Dhanraj Mahale</t>
  </si>
  <si>
    <t>Rahul Dhikale</t>
  </si>
  <si>
    <t>Ganesh Gite</t>
  </si>
  <si>
    <t>Devayani Farande</t>
  </si>
  <si>
    <t>Vasantrao Gite</t>
  </si>
  <si>
    <t>Seema Hiray</t>
  </si>
  <si>
    <t>Sudhakar Budgujar</t>
  </si>
  <si>
    <t>Saroj Ahire</t>
  </si>
  <si>
    <t>Yogesh Gholap</t>
  </si>
  <si>
    <t>Hiraman Khoskar</t>
  </si>
  <si>
    <t>Laki Jadhav</t>
  </si>
  <si>
    <t>Vinod Suresh Medha</t>
  </si>
  <si>
    <t>Vinod Bhiva Nikole</t>
  </si>
  <si>
    <t>Harishchandra Bhoye</t>
  </si>
  <si>
    <t>Sunil Bhusara</t>
  </si>
  <si>
    <t>Rajendra Gavit</t>
  </si>
  <si>
    <t>Jayendra Dubla</t>
  </si>
  <si>
    <t>Vilas Tare</t>
  </si>
  <si>
    <t>Vishwas Valvi</t>
  </si>
  <si>
    <t>Rajan Naik</t>
  </si>
  <si>
    <t>Sandeep Pandey</t>
  </si>
  <si>
    <t>Sneha Premnath Dube</t>
  </si>
  <si>
    <t>Vijay Govind Patil</t>
  </si>
  <si>
    <t>Shantaram More</t>
  </si>
  <si>
    <t>Mahadeo Ghatal</t>
  </si>
  <si>
    <t>Daulat Daroda</t>
  </si>
  <si>
    <t>Pandurang Barora</t>
  </si>
  <si>
    <t>Mahesh Choughule</t>
  </si>
  <si>
    <t>Santosh Shetty</t>
  </si>
  <si>
    <t>Rais Shaikh</t>
  </si>
  <si>
    <t>Vishwanath Bhoir</t>
  </si>
  <si>
    <t>Sachin Basre</t>
  </si>
  <si>
    <t>Kisan Kathore</t>
  </si>
  <si>
    <t>Subhash Pawar</t>
  </si>
  <si>
    <t>Balaji Kinikar</t>
  </si>
  <si>
    <t>Rajesh Wankhede</t>
  </si>
  <si>
    <t>Kumar Ailani</t>
  </si>
  <si>
    <t>Omi Kalani</t>
  </si>
  <si>
    <t>Sulabha Ganpat Gaikwad</t>
  </si>
  <si>
    <t>Dhananjay Bodare</t>
  </si>
  <si>
    <t>Ravindra Chavan</t>
  </si>
  <si>
    <t>Dipesh Mahtre</t>
  </si>
  <si>
    <t>Rajesh More</t>
  </si>
  <si>
    <t>Subhash Bhoir</t>
  </si>
  <si>
    <t>Narendra Mehta</t>
  </si>
  <si>
    <t>Syed Muzaffar Hussain</t>
  </si>
  <si>
    <t>Pratap Sarnaik</t>
  </si>
  <si>
    <t>Naresh Manera</t>
  </si>
  <si>
    <t>Eknath Shinde</t>
  </si>
  <si>
    <t>Kedar Dighe</t>
  </si>
  <si>
    <t>Sanjay Kelkar</t>
  </si>
  <si>
    <t>Rajan Vichare</t>
  </si>
  <si>
    <t>Najeeb Mulla</t>
  </si>
  <si>
    <t>Jitendra Awhad</t>
  </si>
  <si>
    <t>Ganesh Naik</t>
  </si>
  <si>
    <t>Manohar Madhavi</t>
  </si>
  <si>
    <t>Manda Mhatre</t>
  </si>
  <si>
    <t>Sandeep Naik</t>
  </si>
  <si>
    <t>Sanjay Upadhyay</t>
  </si>
  <si>
    <t>Sanjay Waman Bhosale</t>
  </si>
  <si>
    <t>Manisha Chaudhary</t>
  </si>
  <si>
    <t>Vinod Ghosalkar</t>
  </si>
  <si>
    <t>Prakash Surve</t>
  </si>
  <si>
    <t>Udesh Potekar</t>
  </si>
  <si>
    <t>Mihir Kotecha</t>
  </si>
  <si>
    <t>Rakesh Shetty</t>
  </si>
  <si>
    <t>Suvarna Karanje</t>
  </si>
  <si>
    <t>Sunil Raut</t>
  </si>
  <si>
    <t>Ashok Patil</t>
  </si>
  <si>
    <t>Ramesh Korgaonkar</t>
  </si>
  <si>
    <t>Manisha Waikar</t>
  </si>
  <si>
    <t>Anant Nar</t>
  </si>
  <si>
    <t>Sanjay Nirupam</t>
  </si>
  <si>
    <t>Sunil Prabhu</t>
  </si>
  <si>
    <t>Atul Bhatkhalkar</t>
  </si>
  <si>
    <t>Kalu Badheliya</t>
  </si>
  <si>
    <t>Yogesh Sagar</t>
  </si>
  <si>
    <t>Yashwant Jayprakash Singh</t>
  </si>
  <si>
    <t>Vinod Shelar</t>
  </si>
  <si>
    <t>Aslam Shaikh</t>
  </si>
  <si>
    <t>Vidya Thakur</t>
  </si>
  <si>
    <t>Sameer Desai</t>
  </si>
  <si>
    <t>Bharati Lavekar</t>
  </si>
  <si>
    <t>Haroon Rashid Khan</t>
  </si>
  <si>
    <t>Ameet Satam</t>
  </si>
  <si>
    <t>Ashok Jadhav</t>
  </si>
  <si>
    <t>Murji Patel</t>
  </si>
  <si>
    <t>Rutuja Latke</t>
  </si>
  <si>
    <t>Parag Alavani</t>
  </si>
  <si>
    <t>Dilip Lande</t>
  </si>
  <si>
    <t>Naseem Khan</t>
  </si>
  <si>
    <t>Ram Kadam</t>
  </si>
  <si>
    <t>Sanjay Bhalerao</t>
  </si>
  <si>
    <t>Parag Shah</t>
  </si>
  <si>
    <t>Rakhi Jadhav</t>
  </si>
  <si>
    <t>Nawab Malik</t>
  </si>
  <si>
    <t>Abu Asim Azmi</t>
  </si>
  <si>
    <t>Sana Malik</t>
  </si>
  <si>
    <t>Fahad Ahmad</t>
  </si>
  <si>
    <t>Tukaram Kate</t>
  </si>
  <si>
    <t>Prakash Phatarphekar</t>
  </si>
  <si>
    <t>Mangesh Kudalkar</t>
  </si>
  <si>
    <t>Praveena Morajkar</t>
  </si>
  <si>
    <t>Amarjeet Singh</t>
  </si>
  <si>
    <t>Sanjay Potnis</t>
  </si>
  <si>
    <t>Zeeshan Siddique</t>
  </si>
  <si>
    <t>Varun Sardesai</t>
  </si>
  <si>
    <t>Ashish Shelar</t>
  </si>
  <si>
    <t>Asif Zakaria</t>
  </si>
  <si>
    <t>Rajesh Khandare</t>
  </si>
  <si>
    <t>Jyoti Gaikwad</t>
  </si>
  <si>
    <t>R. Tamil Selvan</t>
  </si>
  <si>
    <t>Ganesh Kumar Yadav</t>
  </si>
  <si>
    <t>Kalidas Kolambkar</t>
  </si>
  <si>
    <t>Shraddha Jadhav</t>
  </si>
  <si>
    <t>Sada Sarvankar</t>
  </si>
  <si>
    <t>Mahesh Sawant</t>
  </si>
  <si>
    <t>Milind Deora</t>
  </si>
  <si>
    <t>Aaditya Thackeray</t>
  </si>
  <si>
    <t>MNS</t>
  </si>
  <si>
    <t>Bala Nandgaonkar</t>
  </si>
  <si>
    <t>Ajay Choudhari</t>
  </si>
  <si>
    <t>Yamini Jadhav</t>
  </si>
  <si>
    <t>Manoj Jamsutkar</t>
  </si>
  <si>
    <t>Mangal Lodha</t>
  </si>
  <si>
    <t>Bhirulal Jain</t>
  </si>
  <si>
    <t>Shaina NC</t>
  </si>
  <si>
    <t>Amin Patel</t>
  </si>
  <si>
    <t>Rahul Narwekar</t>
  </si>
  <si>
    <t>Heera Devasi</t>
  </si>
  <si>
    <t>Prashant Thakur</t>
  </si>
  <si>
    <t>Leena Garad</t>
  </si>
  <si>
    <t>Mahendra Thorve</t>
  </si>
  <si>
    <t>Nitin Sawant</t>
  </si>
  <si>
    <t>Mahesh Baldi</t>
  </si>
  <si>
    <t>Manohar Bhoir</t>
  </si>
  <si>
    <t>Ravisheth Patil</t>
  </si>
  <si>
    <t>Prasad Bhoir</t>
  </si>
  <si>
    <t>Mahendra Dalvi</t>
  </si>
  <si>
    <t>PWPI</t>
  </si>
  <si>
    <t>Chitralekha Patil</t>
  </si>
  <si>
    <t>Aditi Tatkare</t>
  </si>
  <si>
    <t>Anil Dattaram Navgane</t>
  </si>
  <si>
    <t>Bharatshet Gogawale</t>
  </si>
  <si>
    <t>Snehal Jagtap</t>
  </si>
  <si>
    <t>Atul Benke</t>
  </si>
  <si>
    <t>Satyashil Sherkar</t>
  </si>
  <si>
    <t>Dilip Walse Patil</t>
  </si>
  <si>
    <t>Devdutt Nikkam</t>
  </si>
  <si>
    <t>Dilip Mohite</t>
  </si>
  <si>
    <t>Babaji Kale</t>
  </si>
  <si>
    <t>Dnyaneshwar Katke</t>
  </si>
  <si>
    <t>Ashok Pawar</t>
  </si>
  <si>
    <t>Rahul Kul</t>
  </si>
  <si>
    <t>Ramesh Thorat</t>
  </si>
  <si>
    <t>Dattatray Vithoba Bharne</t>
  </si>
  <si>
    <t>Harshvardhan Patil</t>
  </si>
  <si>
    <t>Ajit Pawar</t>
  </si>
  <si>
    <t>Yugendra Pawar</t>
  </si>
  <si>
    <t>Vijay Shivtare</t>
  </si>
  <si>
    <t>Sanjay Jagtap</t>
  </si>
  <si>
    <t>Sambhaji Zende</t>
  </si>
  <si>
    <t>Shankar Mandekar</t>
  </si>
  <si>
    <t>Sunil Shelke</t>
  </si>
  <si>
    <t>Bapu Bhegade</t>
  </si>
  <si>
    <t>Shankar Jagtap</t>
  </si>
  <si>
    <t>Rahul Kalate</t>
  </si>
  <si>
    <t>Anna Bansode</t>
  </si>
  <si>
    <t>Sulakshana Shilwant</t>
  </si>
  <si>
    <t>Mahesh Landge</t>
  </si>
  <si>
    <t>Ajit Gavhane</t>
  </si>
  <si>
    <t>Sunil Tingre</t>
  </si>
  <si>
    <t>Bapusaheb Pathare</t>
  </si>
  <si>
    <t>Siddharth Shirole</t>
  </si>
  <si>
    <t>Dattatrey Bahirat</t>
  </si>
  <si>
    <t>Chandrakant Patil</t>
  </si>
  <si>
    <t>Chandrakant Mokate</t>
  </si>
  <si>
    <t>Bhimrao Tapkir</t>
  </si>
  <si>
    <t>Sachin Dodke</t>
  </si>
  <si>
    <t>Madhuri Misal</t>
  </si>
  <si>
    <t>Ashwinitai Kadam</t>
  </si>
  <si>
    <t>Chetan Tupe</t>
  </si>
  <si>
    <t>Prashant Jagtap</t>
  </si>
  <si>
    <t>Sunil Kamble</t>
  </si>
  <si>
    <t>Ramesh Bagwe</t>
  </si>
  <si>
    <t>Hemant Rasane</t>
  </si>
  <si>
    <t>Ravindra Dhangekar</t>
  </si>
  <si>
    <t>Kiran Lahamate</t>
  </si>
  <si>
    <t>Amit Bhangre</t>
  </si>
  <si>
    <t>Amol Khatal</t>
  </si>
  <si>
    <t>Radhakrishna Vikhe Patil</t>
  </si>
  <si>
    <t>Prabhavati Ghogare</t>
  </si>
  <si>
    <t>Ashutosh Kale</t>
  </si>
  <si>
    <t>Sandeep Varpe</t>
  </si>
  <si>
    <t>Bhausaheb Kamble</t>
  </si>
  <si>
    <t>Hemant Ogale</t>
  </si>
  <si>
    <t>Lahu Kanade</t>
  </si>
  <si>
    <t>Vitthalrao Langhepatil</t>
  </si>
  <si>
    <t>Shankarrao Gadakh</t>
  </si>
  <si>
    <t>Monika Rajale</t>
  </si>
  <si>
    <t>Pratap Dhakane</t>
  </si>
  <si>
    <t>Shivaji Kardile</t>
  </si>
  <si>
    <t>Prajakt Tanpure</t>
  </si>
  <si>
    <t>Kashinath Date</t>
  </si>
  <si>
    <t>Rani Lanke</t>
  </si>
  <si>
    <t>Sangram Jagtap</t>
  </si>
  <si>
    <t>Abhishek Kalamkar</t>
  </si>
  <si>
    <t>Vikram Pachpute</t>
  </si>
  <si>
    <t>Anuradha Nagavade</t>
  </si>
  <si>
    <t>Ram Shinde</t>
  </si>
  <si>
    <t>Rohit Rajendra Pawar</t>
  </si>
  <si>
    <t>Vijaysingh Pandit</t>
  </si>
  <si>
    <t>Badamrao Pandit</t>
  </si>
  <si>
    <t>Prakashdada Solanke</t>
  </si>
  <si>
    <t>Mohan Bajirao Jagtap</t>
  </si>
  <si>
    <t>Yogesh Kshirsagar</t>
  </si>
  <si>
    <t>Sandeep Kshirsagar</t>
  </si>
  <si>
    <t>Suresh Dhas</t>
  </si>
  <si>
    <t>Mehboob Shaikh</t>
  </si>
  <si>
    <t>Ajabe Bhanusaheb</t>
  </si>
  <si>
    <t>Namita Mundada</t>
  </si>
  <si>
    <t>Pruthviraj Sathe</t>
  </si>
  <si>
    <t>Dhananjay Munde</t>
  </si>
  <si>
    <t>Rajasaheb Deshmukh</t>
  </si>
  <si>
    <t>Ramesh Karad</t>
  </si>
  <si>
    <t>Dhiraj Deshmukh</t>
  </si>
  <si>
    <t>Amit Deshmukh</t>
  </si>
  <si>
    <t>Babasaheb Patil</t>
  </si>
  <si>
    <t>Vinayak Patil</t>
  </si>
  <si>
    <t>Sanjay Bansode</t>
  </si>
  <si>
    <t>Sudhakar Bhalerao</t>
  </si>
  <si>
    <t>Sambhaji Patil Nilangekar</t>
  </si>
  <si>
    <t>Abhimanyu Pawar</t>
  </si>
  <si>
    <t>Dinkar Baburao Mane</t>
  </si>
  <si>
    <t>Dnyanraj Chougule</t>
  </si>
  <si>
    <t>Pravin Swami</t>
  </si>
  <si>
    <t>Ranajagjitsinha Patil</t>
  </si>
  <si>
    <t>Kuldeep Dhiraj Patil</t>
  </si>
  <si>
    <t>Ajit Pingle</t>
  </si>
  <si>
    <t>Kailas Patil</t>
  </si>
  <si>
    <t>Tanaji Sawant</t>
  </si>
  <si>
    <t>Rahul Mote</t>
  </si>
  <si>
    <t>Digvijay Bagal</t>
  </si>
  <si>
    <t>Narayan Patil</t>
  </si>
  <si>
    <t>Meenal Sathe</t>
  </si>
  <si>
    <t>Abhijit Patil</t>
  </si>
  <si>
    <t>Rajendra Raut</t>
  </si>
  <si>
    <t>Dilip Sopal</t>
  </si>
  <si>
    <t>Yashwant Mane</t>
  </si>
  <si>
    <t>Raju Khare</t>
  </si>
  <si>
    <t>Vijay Deshmukh</t>
  </si>
  <si>
    <t>Mahesh Kothe</t>
  </si>
  <si>
    <t>Devendra Rajesh Kothe</t>
  </si>
  <si>
    <t>Chetan Narote</t>
  </si>
  <si>
    <t>Sachin Kalyanshetti</t>
  </si>
  <si>
    <t>Siddharam Satlingappa Mhetre</t>
  </si>
  <si>
    <t>Subhash Deshmukh</t>
  </si>
  <si>
    <t>Amar Patil</t>
  </si>
  <si>
    <t>Samadhan Autade</t>
  </si>
  <si>
    <t>Bhagirath Bhaike</t>
  </si>
  <si>
    <t>Anil Sawant</t>
  </si>
  <si>
    <t>Shahajibapu Patil</t>
  </si>
  <si>
    <t>Ram Satpute</t>
  </si>
  <si>
    <t>Uttam Jankar</t>
  </si>
  <si>
    <t>Sachin Patil</t>
  </si>
  <si>
    <t>Deepak Chavan</t>
  </si>
  <si>
    <t>Makrand Jadhav - Patil</t>
  </si>
  <si>
    <t>Aruna Devi Pisal</t>
  </si>
  <si>
    <t>Mahesh Shinde</t>
  </si>
  <si>
    <t>Shashikant Shinde</t>
  </si>
  <si>
    <t>Jaykumar Gore</t>
  </si>
  <si>
    <t>Prabhakar Gharge</t>
  </si>
  <si>
    <t>Manoj Bhimrao Ghorpade</t>
  </si>
  <si>
    <t>Balasaheb Patil</t>
  </si>
  <si>
    <t>Atul Suresh Bhosale</t>
  </si>
  <si>
    <t>Prithviraj Chavan</t>
  </si>
  <si>
    <t>Shambhuraj Desai</t>
  </si>
  <si>
    <t>Harshad Kadam</t>
  </si>
  <si>
    <t>Shivendra Raje Bhosale</t>
  </si>
  <si>
    <t>Amit Kadam</t>
  </si>
  <si>
    <t>Yogesh Kadam</t>
  </si>
  <si>
    <t>Sanjay Kadam</t>
  </si>
  <si>
    <t>Rajesh Bendal</t>
  </si>
  <si>
    <t>Bhaskar Jadhav</t>
  </si>
  <si>
    <t>Shekhar Nikam</t>
  </si>
  <si>
    <t>Prashant Yadav</t>
  </si>
  <si>
    <t>Uday Samant</t>
  </si>
  <si>
    <t>Surendranath Mane</t>
  </si>
  <si>
    <t>Kiran Samant</t>
  </si>
  <si>
    <t>Rajan Salvi</t>
  </si>
  <si>
    <t>Nitesh Rane</t>
  </si>
  <si>
    <t>Sandesh Parkar</t>
  </si>
  <si>
    <t>Nilesh Rane</t>
  </si>
  <si>
    <t>Vaibhav Naik</t>
  </si>
  <si>
    <t>Deepak Vasant Kesarkar</t>
  </si>
  <si>
    <t>Rajan Teli</t>
  </si>
  <si>
    <t>Rajesh Patil</t>
  </si>
  <si>
    <t>Prakashrao Abitkar</t>
  </si>
  <si>
    <t>KP Patil</t>
  </si>
  <si>
    <t>Hasan Mushrif</t>
  </si>
  <si>
    <t>Samarjeetsinh Ghatge</t>
  </si>
  <si>
    <t>Amal Mahadik</t>
  </si>
  <si>
    <t>Ruturaj Patil</t>
  </si>
  <si>
    <t>Chandradip Narke</t>
  </si>
  <si>
    <t>Rajesh Kshirsagar</t>
  </si>
  <si>
    <t>Rajesh Latkar</t>
  </si>
  <si>
    <t>JSS</t>
  </si>
  <si>
    <t>Vinay Kore</t>
  </si>
  <si>
    <t>Satyajeet Patil</t>
  </si>
  <si>
    <t>Ashokrao Mane</t>
  </si>
  <si>
    <t>Raju Awale</t>
  </si>
  <si>
    <t>Rahul Prakash Awade</t>
  </si>
  <si>
    <t>Madan Karande</t>
  </si>
  <si>
    <t>RSVA</t>
  </si>
  <si>
    <t>Rajendra Patil Yadravkar</t>
  </si>
  <si>
    <t>Suresh Khade</t>
  </si>
  <si>
    <t>Tanaji Satpute</t>
  </si>
  <si>
    <t>Sudhir Gadgil</t>
  </si>
  <si>
    <t>Prithviraj Gulabrao Patil</t>
  </si>
  <si>
    <t>Nishikant Bhosale Patil</t>
  </si>
  <si>
    <t>Jayant Patil</t>
  </si>
  <si>
    <t>Satyajit Deshmukh</t>
  </si>
  <si>
    <t>Mansing Fattesingrao Naik</t>
  </si>
  <si>
    <t>Vishwajeet Kadam</t>
  </si>
  <si>
    <t>Suhas Babar</t>
  </si>
  <si>
    <t>Vaibhav Sadashiv Patil</t>
  </si>
  <si>
    <t>Sanjaykaka Patil</t>
  </si>
  <si>
    <t>Rohit Patil</t>
  </si>
  <si>
    <t>Gopichand Padalkar</t>
  </si>
  <si>
    <t>Mahayuti</t>
  </si>
  <si>
    <t>UBT</t>
  </si>
  <si>
    <t>Ind</t>
  </si>
  <si>
    <t>Incumbent</t>
  </si>
  <si>
    <t>Margin</t>
  </si>
  <si>
    <t>Mahavikas</t>
  </si>
  <si>
    <t>Party</t>
  </si>
  <si>
    <t>Alliance</t>
  </si>
  <si>
    <t>MVA</t>
  </si>
  <si>
    <t>MY</t>
  </si>
  <si>
    <t>Akkalkuwa (ST)</t>
  </si>
  <si>
    <t>K. C. Padavi</t>
  </si>
  <si>
    <t>Shahada (ST)</t>
  </si>
  <si>
    <t>Padmakar Vijaysing Valvi</t>
  </si>
  <si>
    <t>Nandurbar (ST)</t>
  </si>
  <si>
    <t>Udesingh Kocharu Padvi</t>
  </si>
  <si>
    <t>Navapur (ST)</t>
  </si>
  <si>
    <t>Sharad Gavit</t>
  </si>
  <si>
    <t>Sakri (ST)</t>
  </si>
  <si>
    <t>Mohan Suryawanshi</t>
  </si>
  <si>
    <t>Dnyanjyoti Patil</t>
  </si>
  <si>
    <t>Shah Faruk Anwar</t>
  </si>
  <si>
    <t>AIMIM</t>
  </si>
  <si>
    <t>Rajwardhan Kadambande</t>
  </si>
  <si>
    <t>Jayakumar Rawal</t>
  </si>
  <si>
    <t>Sandeep Tryambakrao Bedse</t>
  </si>
  <si>
    <t>Shirpur (ST)</t>
  </si>
  <si>
    <t>Jitendra Thakur</t>
  </si>
  <si>
    <t>Chopda (ST)</t>
  </si>
  <si>
    <t>Latabai Sonawane</t>
  </si>
  <si>
    <t>Jagdishchandra Valvi</t>
  </si>
  <si>
    <t>Haribhau Jawale</t>
  </si>
  <si>
    <t>Bhusawal (SC)</t>
  </si>
  <si>
    <t>Sanjay Sawakare</t>
  </si>
  <si>
    <t>Madhu Manawatkar</t>
  </si>
  <si>
    <t>Abhishek Patil</t>
  </si>
  <si>
    <t>Chandrashekhar Attarade</t>
  </si>
  <si>
    <t>Shirish Chaudhari</t>
  </si>
  <si>
    <t>Chimanrao Patil</t>
  </si>
  <si>
    <t>Satish Patil</t>
  </si>
  <si>
    <t>Rajiv Deshmukh</t>
  </si>
  <si>
    <t>Kishor Appa Patil</t>
  </si>
  <si>
    <t>Amol Shinde</t>
  </si>
  <si>
    <t>Sanjay Garud</t>
  </si>
  <si>
    <t>Chainsukh Sancheti</t>
  </si>
  <si>
    <t>Vijayraj Shinde</t>
  </si>
  <si>
    <t>VBA</t>
  </si>
  <si>
    <t>Sanjajay Raimulkar</t>
  </si>
  <si>
    <t>Anant Wankhede</t>
  </si>
  <si>
    <t>Dnyaneshwar Patil</t>
  </si>
  <si>
    <t>Swati Wakekar</t>
  </si>
  <si>
    <t>Santosh Rahate</t>
  </si>
  <si>
    <t>Dhairyavardhan Pundkar</t>
  </si>
  <si>
    <t>Govardhan Sharma</t>
  </si>
  <si>
    <t>Haridas Bhade</t>
  </si>
  <si>
    <t>Murtizapur (SC)</t>
  </si>
  <si>
    <t>Harish Pimple</t>
  </si>
  <si>
    <t>Pratibha Awachar</t>
  </si>
  <si>
    <t>Anantrao Deshmukh</t>
  </si>
  <si>
    <t>Washim (SC)</t>
  </si>
  <si>
    <t>Lakhan Malik</t>
  </si>
  <si>
    <t>Siddharth Deole</t>
  </si>
  <si>
    <t>Rajendra Patni</t>
  </si>
  <si>
    <t>Prakash Dahake</t>
  </si>
  <si>
    <t>Priti Band</t>
  </si>
  <si>
    <t>Rajesh Wankhade</t>
  </si>
  <si>
    <t>Daryapur (SC)</t>
  </si>
  <si>
    <t>Balwant Wankhade</t>
  </si>
  <si>
    <t>Ramesh Bundile</t>
  </si>
  <si>
    <t>Melghat (ST)</t>
  </si>
  <si>
    <t>Rajkumar Patel</t>
  </si>
  <si>
    <t>PJP</t>
  </si>
  <si>
    <t>Ramesh Mawaskar</t>
  </si>
  <si>
    <t>Bachchu Kadu</t>
  </si>
  <si>
    <t>SWP</t>
  </si>
  <si>
    <t>Anil Bonde</t>
  </si>
  <si>
    <t>Dadarao Keche</t>
  </si>
  <si>
    <t>Amar Sharadrao Kale</t>
  </si>
  <si>
    <t>Mohan Timande</t>
  </si>
  <si>
    <t>Shekhar Pramod Shende</t>
  </si>
  <si>
    <t>Anil Deshmukh</t>
  </si>
  <si>
    <t>Sunil Kedar</t>
  </si>
  <si>
    <t>Rajeev Bhaskarrao Potdar</t>
  </si>
  <si>
    <t>Vijaybabu Ghodmare</t>
  </si>
  <si>
    <t>Umred (SC)</t>
  </si>
  <si>
    <t>Raju Parwe</t>
  </si>
  <si>
    <t>Girish Pandav</t>
  </si>
  <si>
    <t>Purushottam Hajare</t>
  </si>
  <si>
    <t>Vikas Kumbhare</t>
  </si>
  <si>
    <t>Bunty Baba Shelke</t>
  </si>
  <si>
    <t>Sudhakar Deshmukh</t>
  </si>
  <si>
    <t>Nagpur North (SC)</t>
  </si>
  <si>
    <t>Tekchand Sawarkar</t>
  </si>
  <si>
    <t>Suresh</t>
  </si>
  <si>
    <t>Dwaram Mallikarjun Reddy</t>
  </si>
  <si>
    <t>Raju Manikrao Karemore</t>
  </si>
  <si>
    <t>Charan Sovinda Waghmare</t>
  </si>
  <si>
    <t>Bhandara (SC)</t>
  </si>
  <si>
    <t>Arvind Manohar Bhaladhare</t>
  </si>
  <si>
    <t>Parinay Fuke</t>
  </si>
  <si>
    <t>Arjuni Morgaon (SC)</t>
  </si>
  <si>
    <t>Manohar Chandrikapure</t>
  </si>
  <si>
    <t>Bopche Ravikant Alias Guddu Khushal</t>
  </si>
  <si>
    <t>Amgaon (ST)</t>
  </si>
  <si>
    <t>Korote Sahasram Maroti</t>
  </si>
  <si>
    <t>Sanjay Hanmantrao Puram</t>
  </si>
  <si>
    <t>Armori (ST)</t>
  </si>
  <si>
    <t>Krishna Damaji Gajbe</t>
  </si>
  <si>
    <t>Anandrao Gangaram Gedam</t>
  </si>
  <si>
    <t>Gadchiroli (ST)</t>
  </si>
  <si>
    <t>Deorao Madguji Holi</t>
  </si>
  <si>
    <t>Chanda Nitin Kodwate</t>
  </si>
  <si>
    <t>Aheri (ST)</t>
  </si>
  <si>
    <t>Aatram Dharamraobaba Bhagwantrao</t>
  </si>
  <si>
    <t>Raje Ambrishrao Raje Satyawan Rao Atram</t>
  </si>
  <si>
    <t>Wamanrao Chatap</t>
  </si>
  <si>
    <t>SWBP</t>
  </si>
  <si>
    <t>Chandrapur (SC)</t>
  </si>
  <si>
    <t>Nanaji Sitaram Shamkule</t>
  </si>
  <si>
    <t>Vishwas Anandrao Zade</t>
  </si>
  <si>
    <t>Sandeep Wamanrao Gaddamwar</t>
  </si>
  <si>
    <t>Satish Manohar Warjukar</t>
  </si>
  <si>
    <t>Pratibha Dhanorkar</t>
  </si>
  <si>
    <t>Sanjay Wamanrao Deotale</t>
  </si>
  <si>
    <t>Sanjivreddi Bapurao Bodkurwar</t>
  </si>
  <si>
    <t>Wamanraop Kasawar</t>
  </si>
  <si>
    <t>Ralegaon (ST)</t>
  </si>
  <si>
    <t>Vasant Chindhuji Purke</t>
  </si>
  <si>
    <t>Balasaheb Magulkar</t>
  </si>
  <si>
    <t>Sanjay Deshmukh</t>
  </si>
  <si>
    <t>Arni (ST)</t>
  </si>
  <si>
    <t>Sandeep Dhurve</t>
  </si>
  <si>
    <t>Shivajirao Moghe</t>
  </si>
  <si>
    <t>Nilay Naik</t>
  </si>
  <si>
    <t>Umarkhed (SC)</t>
  </si>
  <si>
    <t>Namdev Sasane</t>
  </si>
  <si>
    <t>Vijayrao Khadse</t>
  </si>
  <si>
    <t>Pradeep Hemsingh Jadhav</t>
  </si>
  <si>
    <t>Jawalgaonkar Madhavrao Nivruttirao Patil</t>
  </si>
  <si>
    <t>Kadam Sambharao Urf Baburao Kohalikar</t>
  </si>
  <si>
    <t>Ashok Chavan</t>
  </si>
  <si>
    <t>Bapusaheb Deshmukh Gorthekar</t>
  </si>
  <si>
    <t>D. P. Sawant</t>
  </si>
  <si>
    <t>Deelip Venkatrao Kandkurte</t>
  </si>
  <si>
    <t>Shyamsundar Dagdoji Shinde</t>
  </si>
  <si>
    <t>Shivkumar Narayanrao Narangale</t>
  </si>
  <si>
    <t>Vasantrao Balwantrao Chavan</t>
  </si>
  <si>
    <t>Deglur (SC)</t>
  </si>
  <si>
    <t>Raosaheb Antapurkar</t>
  </si>
  <si>
    <t>Subhash Piraji Sabne</t>
  </si>
  <si>
    <t>Bhausaheb Khushalrao Patil</t>
  </si>
  <si>
    <t>Shivaji Munjajirao Jadhav</t>
  </si>
  <si>
    <t>Ajit Magar</t>
  </si>
  <si>
    <t>Patil Bhaurao Baburao</t>
  </si>
  <si>
    <t>Vijay Manikrao Bhambale</t>
  </si>
  <si>
    <t>Rahul Vedprakash Patil</t>
  </si>
  <si>
    <t>Mohammad Gouse Zain</t>
  </si>
  <si>
    <t>RSP</t>
  </si>
  <si>
    <t>Vishal Vijaykumar Kadam</t>
  </si>
  <si>
    <t>Mohan Fad</t>
  </si>
  <si>
    <t>Jethaliya Sureshkumar Kanhaiyalal</t>
  </si>
  <si>
    <t>Hikmat Baliram Udhan</t>
  </si>
  <si>
    <t>Badnapur (SC)</t>
  </si>
  <si>
    <t>Narayan Tilakchand Kuche</t>
  </si>
  <si>
    <t>Choudhari Rupkumar Alias Bablu Nehrulal</t>
  </si>
  <si>
    <t>Chandrakant Pundlikrao Danwe</t>
  </si>
  <si>
    <t>Prabhakar Manikrao Palodkar</t>
  </si>
  <si>
    <t>Harshvardhan Jadhav</t>
  </si>
  <si>
    <t>Haribhau Bagde</t>
  </si>
  <si>
    <t>Kalyan Vaijinathrao Kale</t>
  </si>
  <si>
    <t>Naserruddin Taquiuddin Siddioqui</t>
  </si>
  <si>
    <t>Aurangabad West (SC)</t>
  </si>
  <si>
    <t>Raju Ramrao Shinde</t>
  </si>
  <si>
    <t>Abdul Gaffar Quadri</t>
  </si>
  <si>
    <t>Sandipanrao Bhumre</t>
  </si>
  <si>
    <t>Dattatray Radhakisan Gorde</t>
  </si>
  <si>
    <t>Annasaheb Mane Patil</t>
  </si>
  <si>
    <t>Pankaj Bhujbal</t>
  </si>
  <si>
    <t>Mohammed Ismail Abdul Khalique</t>
  </si>
  <si>
    <t>Aasif Shaikh Rasheed</t>
  </si>
  <si>
    <t>Dr. Tushar Ramkrushna Shewale</t>
  </si>
  <si>
    <t>Baglan (ST)</t>
  </si>
  <si>
    <t>Dilip Manglu Borse</t>
  </si>
  <si>
    <t>Dipika Sanjay Chavan</t>
  </si>
  <si>
    <t>Kalwan (ST)</t>
  </si>
  <si>
    <t>Nitin Arjun Pawar</t>
  </si>
  <si>
    <t>CPM</t>
  </si>
  <si>
    <t>Shirishkumar Vasantrao Kotwal</t>
  </si>
  <si>
    <t>Yewla</t>
  </si>
  <si>
    <t>Sambhaji Sahebrao Pawar</t>
  </si>
  <si>
    <t>Rajabhau Waje</t>
  </si>
  <si>
    <t>Diliprao Shankarrao Bankar</t>
  </si>
  <si>
    <t>Bhaskar Gopal Gavit</t>
  </si>
  <si>
    <t>Rahul Uttamrao Dhikale</t>
  </si>
  <si>
    <t>Balasaheb Mahadu Sanap</t>
  </si>
  <si>
    <t>Hemlata Ninad Patil</t>
  </si>
  <si>
    <t>Seema Mahesh Hiray</t>
  </si>
  <si>
    <t>Dr. Apoorva Prashant Hiray</t>
  </si>
  <si>
    <t>Igatpuri (ST)</t>
  </si>
  <si>
    <t>Nirmala Ramesh Gavit</t>
  </si>
  <si>
    <t>Dahanu (ST)</t>
  </si>
  <si>
    <t>Dhanare Paskal Janya</t>
  </si>
  <si>
    <t>Vikramgad (ST)</t>
  </si>
  <si>
    <t>Sunil Chandrakant Bhuasara</t>
  </si>
  <si>
    <t>Hemant Vishnu Savara</t>
  </si>
  <si>
    <t>Palghar (ST)</t>
  </si>
  <si>
    <t>Shrinivas Vanga</t>
  </si>
  <si>
    <t>Yogesh Shankar Nam</t>
  </si>
  <si>
    <t>Boisar (ST)</t>
  </si>
  <si>
    <t>Rajesh Raghunath Patil</t>
  </si>
  <si>
    <t>BVA</t>
  </si>
  <si>
    <t>Kshitij Thakur</t>
  </si>
  <si>
    <t>Pradeep Sharma</t>
  </si>
  <si>
    <t>Hitendra Thakur</t>
  </si>
  <si>
    <t>Bhiwandi Rural (ST)</t>
  </si>
  <si>
    <t>Shubhangi Govari</t>
  </si>
  <si>
    <t>Shahapur (ST)</t>
  </si>
  <si>
    <t>Khalid (Guddu)</t>
  </si>
  <si>
    <t>Rupesh Mhatre</t>
  </si>
  <si>
    <t>Narendra Pawar</t>
  </si>
  <si>
    <t>Pramod Vinayak Hindurao</t>
  </si>
  <si>
    <t>Ambernath (SC)</t>
  </si>
  <si>
    <t>Rohit Salve</t>
  </si>
  <si>
    <t>Jyoti Kalani</t>
  </si>
  <si>
    <t>Ganpat Gaikwad</t>
  </si>
  <si>
    <t>Mandar Halbe</t>
  </si>
  <si>
    <t>Pramod Ratan Patil</t>
  </si>
  <si>
    <t>Ramesh Mhatre</t>
  </si>
  <si>
    <t>Geeta Jain</t>
  </si>
  <si>
    <t>Vikrant Chavan</t>
  </si>
  <si>
    <t>Sanjay Ghadigaonkar</t>
  </si>
  <si>
    <t>Avinash Jadhav</t>
  </si>
  <si>
    <t>Deepali Sayed</t>
  </si>
  <si>
    <t>Ganesh Shinde</t>
  </si>
  <si>
    <t>Ashok Gawade</t>
  </si>
  <si>
    <t>Sunil Rane</t>
  </si>
  <si>
    <t>Kumar Khilare</t>
  </si>
  <si>
    <t>Arun Sawant</t>
  </si>
  <si>
    <t>Nayan Kadam</t>
  </si>
  <si>
    <t>Harshala Rajesh Chavan</t>
  </si>
  <si>
    <t>Dhananjay Pisal</t>
  </si>
  <si>
    <t>Sandeep Prabhakar Jalgaonkar</t>
  </si>
  <si>
    <t>Ravindra Waikar</t>
  </si>
  <si>
    <t>Sunil Bisan Kumre</t>
  </si>
  <si>
    <t>Vidya Chavan</t>
  </si>
  <si>
    <t>Ajanta Rajpati Yadav</t>
  </si>
  <si>
    <t>Kalu Budhelia</t>
  </si>
  <si>
    <t>Thakur Ramesh Singh</t>
  </si>
  <si>
    <t>Mohite Yuvraj Ganesh</t>
  </si>
  <si>
    <t>Baldev Khosa</t>
  </si>
  <si>
    <t>Ramesh Latke</t>
  </si>
  <si>
    <t>Murji Patel (Kaka)</t>
  </si>
  <si>
    <t>Jayanti Jivabhai Siroya</t>
  </si>
  <si>
    <t>Satish Pawar</t>
  </si>
  <si>
    <t>Vithal Govind Lokare</t>
  </si>
  <si>
    <t>Tukaram Ramkrishna Kate</t>
  </si>
  <si>
    <t>Prakash Phaterpekar</t>
  </si>
  <si>
    <t>Chandrakant Handore</t>
  </si>
  <si>
    <t>Kurla (SC)</t>
  </si>
  <si>
    <t>Milind Bhupal Kamble</t>
  </si>
  <si>
    <t>George Abraham</t>
  </si>
  <si>
    <t>Vishwanath Mahadeshwar</t>
  </si>
  <si>
    <t>Dharavi (SC)</t>
  </si>
  <si>
    <t>Varsha Gaikwad</t>
  </si>
  <si>
    <t>Ashish More</t>
  </si>
  <si>
    <t>Ganesh Yadav</t>
  </si>
  <si>
    <t>Shivkumar Lad</t>
  </si>
  <si>
    <t>Sandeep Deshpande</t>
  </si>
  <si>
    <t>Aditya Thackeray</t>
  </si>
  <si>
    <t>Suresh Mane</t>
  </si>
  <si>
    <t>Santosh Nalawade</t>
  </si>
  <si>
    <t>Waris Pathan</t>
  </si>
  <si>
    <t>Pandurang Sakpal</t>
  </si>
  <si>
    <t>Bhai Jagtap</t>
  </si>
  <si>
    <t>Haresh Manohar Keni</t>
  </si>
  <si>
    <t>Suresh Lad</t>
  </si>
  <si>
    <t>Dhairyashil Patil</t>
  </si>
  <si>
    <t>Subhash Patil</t>
  </si>
  <si>
    <t>Bharat Gogawale</t>
  </si>
  <si>
    <t>Manik Jagtap</t>
  </si>
  <si>
    <t>Atul Vallabh Benke</t>
  </si>
  <si>
    <t>Sharaddada Bhimaji Sonavane</t>
  </si>
  <si>
    <t>Dilip Walse-Patil</t>
  </si>
  <si>
    <t>Rajaram Bhivsen Bankhele</t>
  </si>
  <si>
    <t>Suresh Gore</t>
  </si>
  <si>
    <t>Ashok Raosaheb Pawar</t>
  </si>
  <si>
    <t>Baburao Pacharne</t>
  </si>
  <si>
    <t>Sangram Thopate</t>
  </si>
  <si>
    <t>Kuldip Konde</t>
  </si>
  <si>
    <t>Bala Bhegade</t>
  </si>
  <si>
    <t>Laxman Jagtap</t>
  </si>
  <si>
    <t>Pimpri (SC)</t>
  </si>
  <si>
    <t>Vilas Lande</t>
  </si>
  <si>
    <t>Jagdish Mulik</t>
  </si>
  <si>
    <t>Datta Bahirat</t>
  </si>
  <si>
    <t>Kishor Shinde</t>
  </si>
  <si>
    <t>Ashwini Kadam</t>
  </si>
  <si>
    <t>Chetan Vitthal Tupe</t>
  </si>
  <si>
    <t>Yogesh Tilekar</t>
  </si>
  <si>
    <t>Pune Cantonment (SC)</t>
  </si>
  <si>
    <t>Mukta Tilak</t>
  </si>
  <si>
    <t>Arvind Shinde</t>
  </si>
  <si>
    <t>Akole (ST)</t>
  </si>
  <si>
    <t>Sahebrao Navale</t>
  </si>
  <si>
    <t>Ashutosh Ashokrao Kale</t>
  </si>
  <si>
    <t>Snehalata Kolhe</t>
  </si>
  <si>
    <t>KSP</t>
  </si>
  <si>
    <t>Balasaheb Murkute</t>
  </si>
  <si>
    <t>Monika Rajiv Rajale</t>
  </si>
  <si>
    <t>Nilesh Dnyandev Lanke</t>
  </si>
  <si>
    <t>Anil Rathod</t>
  </si>
  <si>
    <t>Babanrao Pachpute</t>
  </si>
  <si>
    <t>Laxman Pawar</t>
  </si>
  <si>
    <t>Vijaysinh Pandit</t>
  </si>
  <si>
    <t>Ramesh Kokate</t>
  </si>
  <si>
    <t>Jaydutt Kshirsagar</t>
  </si>
  <si>
    <t>Balasaheb Ajabe</t>
  </si>
  <si>
    <t>Bhimrao Dhonde</t>
  </si>
  <si>
    <t>Pruthviraj Shivaji Sathe</t>
  </si>
  <si>
    <t>Pankaja Munde</t>
  </si>
  <si>
    <t>NOTA</t>
  </si>
  <si>
    <t>Shailesh Lahoti</t>
  </si>
  <si>
    <t>Udgir (SC)</t>
  </si>
  <si>
    <t>Anil Sadashiv Kamble</t>
  </si>
  <si>
    <t>Umarga (SC)</t>
  </si>
  <si>
    <t>Dattu Bhalerao</t>
  </si>
  <si>
    <t>Madhukarrao Chavan</t>
  </si>
  <si>
    <t>Sanjaymama Shinde</t>
  </si>
  <si>
    <t>Babanrao Vitthalrao Shinde</t>
  </si>
  <si>
    <t>Sanjay Kokate</t>
  </si>
  <si>
    <t>Dilip Gangadhar Sopal</t>
  </si>
  <si>
    <t>Mohol (SC)</t>
  </si>
  <si>
    <t>Nagnath Kshirsagar</t>
  </si>
  <si>
    <t>Anand Baburao Chandanshive</t>
  </si>
  <si>
    <t>Praniti Shinde</t>
  </si>
  <si>
    <t>Haji Farooq Maqbool Shabdi</t>
  </si>
  <si>
    <t>Moulali Bashumiya Sayyed</t>
  </si>
  <si>
    <t>Bharat Bhalke</t>
  </si>
  <si>
    <t>Paricharak Sudhakar</t>
  </si>
  <si>
    <t>Aniket Chandrakant Deshmukh</t>
  </si>
  <si>
    <t>Malshiras (SC)</t>
  </si>
  <si>
    <t>Uttamrao Shivdas Jankar</t>
  </si>
  <si>
    <t>Phaltan (SC)</t>
  </si>
  <si>
    <t>Dipak Pralhad Chavan</t>
  </si>
  <si>
    <t>Digambar Rohidas Agawane</t>
  </si>
  <si>
    <t>Madan Prataprao Bhosale</t>
  </si>
  <si>
    <t>Prabhakar Krushnaji Deshmukh</t>
  </si>
  <si>
    <t>Shamrao Pandurang Patil</t>
  </si>
  <si>
    <t>Atulbaba Bhosale</t>
  </si>
  <si>
    <t>Satyajit Vikramsinh Patankar</t>
  </si>
  <si>
    <t>Deepak Sahebrao Pawar</t>
  </si>
  <si>
    <t>Sanjayrao Vasant Kadam</t>
  </si>
  <si>
    <t>Betkar Sahadev Devji</t>
  </si>
  <si>
    <t>Shekhar Govindrao Nikam</t>
  </si>
  <si>
    <t>Sadanand Chavan</t>
  </si>
  <si>
    <t>Sudesh Sadanand Mayekar</t>
  </si>
  <si>
    <t>Avinash Lad</t>
  </si>
  <si>
    <t>Satish Jagannath Sawant</t>
  </si>
  <si>
    <t>Ranjit Dattatray Desai</t>
  </si>
  <si>
    <t>Deepak Kesarkar</t>
  </si>
  <si>
    <t>Rajan Krishna Teli</t>
  </si>
  <si>
    <t>Rajesh Narasingrao Patil</t>
  </si>
  <si>
    <t>Shivaji Shattupa Patil</t>
  </si>
  <si>
    <t>Krishnarao Patil</t>
  </si>
  <si>
    <t>Samarjeetsinh Ghatage</t>
  </si>
  <si>
    <t>P. N. Patil</t>
  </si>
  <si>
    <t>Chandrakant Jadhav</t>
  </si>
  <si>
    <t>Hatkanangle (SC)</t>
  </si>
  <si>
    <t>Sujit Vasantrao Minachekar</t>
  </si>
  <si>
    <t>Prakashanna Awade</t>
  </si>
  <si>
    <t>Suresh Halvankar</t>
  </si>
  <si>
    <t>Rajendra Patil</t>
  </si>
  <si>
    <t>Ulhas Patil</t>
  </si>
  <si>
    <t>Miraj (SC)</t>
  </si>
  <si>
    <t>Balaso Dattatray Honmore</t>
  </si>
  <si>
    <t>Nishikant Prakash Bhosale- Patil</t>
  </si>
  <si>
    <t>Shivajirao Naik</t>
  </si>
  <si>
    <t>Anil Babar</t>
  </si>
  <si>
    <t>Sadashivrao Hanmantrao Patil</t>
  </si>
  <si>
    <t>Suman Patil</t>
  </si>
  <si>
    <t>Ajitrao Shankarrao Ghorpade</t>
  </si>
  <si>
    <t>Vilas Jagtap</t>
  </si>
  <si>
    <t>Votes</t>
  </si>
  <si>
    <t>Lost</t>
  </si>
  <si>
    <t>Shirishkumar Naik</t>
  </si>
  <si>
    <t>Avinash Brahmankar</t>
  </si>
  <si>
    <t>Dattatray Gorde</t>
  </si>
  <si>
    <t>Deolali (SC)</t>
  </si>
  <si>
    <t>Rajarshi Ahirrao</t>
  </si>
  <si>
    <t>Shrirampur (SC)</t>
  </si>
  <si>
    <t>Archana Chakurkar</t>
  </si>
  <si>
    <t>Sangram Deshmukh</t>
  </si>
  <si>
    <t>Vikramsinh Sawant</t>
  </si>
  <si>
    <t xml:space="preserve">Close </t>
  </si>
  <si>
    <t>victory</t>
  </si>
  <si>
    <t>Ganpatrao Patil</t>
  </si>
  <si>
    <t>Prithviraj Patil</t>
  </si>
  <si>
    <t>Siddharam Mhetre</t>
  </si>
  <si>
    <t>Deepak Salunkhe</t>
  </si>
  <si>
    <t>Abhay Salunkhe</t>
  </si>
  <si>
    <t>Dhananjay Chaudhari</t>
  </si>
  <si>
    <t>Unmesh Patil</t>
  </si>
  <si>
    <t>Dr. Hemant Chimote</t>
  </si>
  <si>
    <t>Shekhar Shende</t>
  </si>
  <si>
    <t>Balasaheb Mangulkar</t>
  </si>
  <si>
    <t>Mohanrao Hambarde</t>
  </si>
  <si>
    <t>Dayanand Choraghe</t>
  </si>
  <si>
    <t>Nandinitai Kupekar</t>
  </si>
  <si>
    <t>Vaibhav Pichad</t>
  </si>
  <si>
    <t>Suresh Thorat</t>
  </si>
  <si>
    <t>Gautam Chabukswar</t>
  </si>
  <si>
    <t>Vijayrao Auti</t>
  </si>
  <si>
    <t>Ghanshyam Shelar</t>
  </si>
  <si>
    <t>Vinayakrao Jadhav Patil</t>
  </si>
  <si>
    <t>Ashokrao Nilangekar</t>
  </si>
  <si>
    <t>Basavraj Patil</t>
  </si>
  <si>
    <t>Sanjay Nimbalkar</t>
  </si>
  <si>
    <t>Pune dist</t>
  </si>
  <si>
    <t>Div</t>
  </si>
  <si>
    <t>Expected</t>
  </si>
  <si>
    <t>Kiran</t>
  </si>
  <si>
    <t>Vikhe patil</t>
  </si>
  <si>
    <t>Pratap</t>
  </si>
  <si>
    <t xml:space="preserve">Shivaji </t>
  </si>
  <si>
    <t>Date</t>
  </si>
  <si>
    <t>Sangram Jag</t>
  </si>
  <si>
    <t>vidharbha</t>
  </si>
  <si>
    <t>Marathwada</t>
  </si>
  <si>
    <t>West MH</t>
  </si>
  <si>
    <t>Mumbai</t>
  </si>
  <si>
    <t>Konkan</t>
  </si>
  <si>
    <t>North Ma</t>
  </si>
  <si>
    <t>36 rebel , 18-18 rebels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</si>
</sst>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202122"/>
      <name val="Aptos"/>
      <family val="2"/>
    </font>
    <font>
      <b/>
      <sz val="11"/>
      <color rgb="FF202122"/>
      <name val="Aptos"/>
      <family val="2"/>
    </font>
    <font>
      <b/>
      <sz val="11"/>
      <color rgb="FFFFFF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98C1F"/>
        <bgColor indexed="64"/>
      </patternFill>
    </fill>
    <fill>
      <patternFill patternType="solid">
        <fgColor rgb="FF1C89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vertical="center" wrapText="1"/>
    </xf>
    <xf numFmtId="0" fontId="1" fillId="4" borderId="0" xfId="0" applyFont="1" applyFill="1"/>
    <xf numFmtId="0" fontId="4" fillId="5" borderId="0" xfId="0" applyFont="1" applyFill="1"/>
    <xf numFmtId="164" fontId="0" fillId="0" borderId="0" xfId="0" applyNumberFormat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B050-16E6-4537-A701-295C92EC7D3D}">
  <dimension ref="A1:AA346"/>
  <sheetViews>
    <sheetView workbookViewId="0">
      <pane xSplit="3" ySplit="2" topLeftCell="W211" activePane="bottomRight" state="frozen"/>
      <selection pane="topRight" activeCell="D1" sqref="D1"/>
      <selection pane="bottomLeft" activeCell="A3" sqref="A3"/>
      <selection pane="bottomRight" activeCell="Z225" sqref="Z225"/>
    </sheetView>
  </sheetViews>
  <sheetFormatPr defaultRowHeight="15" x14ac:dyDescent="0.25"/>
  <cols>
    <col min="1" max="1" width="17.5703125" style="1" bestFit="1" customWidth="1"/>
    <col min="2" max="2" width="5.140625" style="1" bestFit="1" customWidth="1"/>
    <col min="3" max="3" width="19.7109375" style="1" bestFit="1" customWidth="1"/>
    <col min="4" max="4" width="5.42578125" style="1" bestFit="1" customWidth="1"/>
    <col min="5" max="5" width="27.28515625" style="1" bestFit="1" customWidth="1"/>
    <col min="6" max="6" width="6.85546875" style="1" bestFit="1" customWidth="1"/>
    <col min="7" max="7" width="26.7109375" style="1" bestFit="1" customWidth="1"/>
    <col min="8" max="8" width="26.7109375" style="11" customWidth="1"/>
    <col min="9" max="9" width="8.5703125" style="1" bestFit="1" customWidth="1"/>
    <col min="10" max="10" width="7.28515625" style="1" bestFit="1" customWidth="1"/>
    <col min="11" max="11" width="22.28515625" style="1" customWidth="1"/>
    <col min="12" max="12" width="4.140625" style="1" bestFit="1" customWidth="1"/>
    <col min="13" max="13" width="7" style="1" bestFit="1" customWidth="1"/>
    <col min="14" max="16384" width="9.140625" style="1"/>
  </cols>
  <sheetData>
    <row r="1" spans="1:22" ht="15" customHeight="1" x14ac:dyDescent="0.25">
      <c r="A1" s="13" t="s">
        <v>266</v>
      </c>
      <c r="B1" s="13" t="s">
        <v>267</v>
      </c>
      <c r="C1" s="13"/>
      <c r="D1" s="14"/>
      <c r="E1" s="14"/>
      <c r="F1" s="15"/>
      <c r="G1" s="15"/>
      <c r="H1" s="8" t="s">
        <v>843</v>
      </c>
      <c r="I1" s="1" t="s">
        <v>846</v>
      </c>
      <c r="J1" s="1" t="s">
        <v>844</v>
      </c>
      <c r="K1" s="1" t="s">
        <v>1223</v>
      </c>
      <c r="M1" s="1" t="s">
        <v>1222</v>
      </c>
      <c r="N1" s="1" t="s">
        <v>844</v>
      </c>
      <c r="P1" s="1" t="s">
        <v>847</v>
      </c>
      <c r="Q1" s="1" t="s">
        <v>1233</v>
      </c>
      <c r="U1" s="1" t="s">
        <v>1259</v>
      </c>
    </row>
    <row r="2" spans="1:22" ht="15" customHeight="1" x14ac:dyDescent="0.25">
      <c r="A2" s="13"/>
      <c r="B2" s="13"/>
      <c r="C2" s="13"/>
      <c r="D2" s="16" t="s">
        <v>840</v>
      </c>
      <c r="E2" s="16"/>
      <c r="F2" s="16" t="s">
        <v>845</v>
      </c>
      <c r="G2" s="16"/>
      <c r="Q2" s="1" t="s">
        <v>1234</v>
      </c>
    </row>
    <row r="3" spans="1:22" x14ac:dyDescent="0.25">
      <c r="A3" s="17" t="s">
        <v>1</v>
      </c>
      <c r="B3" s="3">
        <v>1</v>
      </c>
      <c r="C3" t="s">
        <v>850</v>
      </c>
      <c r="D3" t="s">
        <v>265</v>
      </c>
      <c r="E3" t="s">
        <v>268</v>
      </c>
      <c r="F3" t="s">
        <v>264</v>
      </c>
      <c r="G3" t="s">
        <v>269</v>
      </c>
      <c r="H3" s="12" t="s">
        <v>851</v>
      </c>
      <c r="I3" t="s">
        <v>264</v>
      </c>
      <c r="J3">
        <v>82770</v>
      </c>
      <c r="K3" t="s">
        <v>268</v>
      </c>
      <c r="L3" t="s">
        <v>260</v>
      </c>
      <c r="M3">
        <v>80674</v>
      </c>
      <c r="N3">
        <v>2096</v>
      </c>
      <c r="O3" s="9">
        <f>N3/J3</f>
        <v>2.5323184728766462E-2</v>
      </c>
      <c r="P3" s="1" t="str">
        <f>IF(COUNTIF($V$3:$V$5,I3),"MY","MVA")</f>
        <v>MVA</v>
      </c>
      <c r="Q3" s="1" t="str">
        <f>IF(O3&lt;5%,"Close","")</f>
        <v>Close</v>
      </c>
      <c r="R3" s="1" t="str">
        <f t="shared" ref="R3:R11" si="0">IF(AND(F3="UBT",I3="SS"),"UBT",I3)</f>
        <v>INC</v>
      </c>
      <c r="S3" s="1" t="str">
        <f>IF(AND(F3="UBT",L3="SS"),"UBT",L3)</f>
        <v>SS</v>
      </c>
      <c r="T3" s="1" t="str">
        <f>IF(AND(F3="UBT",R3&lt;&gt;"SS"),"Invalid","")</f>
        <v/>
      </c>
      <c r="V3" s="1" t="s">
        <v>265</v>
      </c>
    </row>
    <row r="4" spans="1:22" x14ac:dyDescent="0.25">
      <c r="A4" s="17"/>
      <c r="B4" s="3">
        <v>2</v>
      </c>
      <c r="C4" t="s">
        <v>852</v>
      </c>
      <c r="D4" t="s">
        <v>263</v>
      </c>
      <c r="E4" t="s">
        <v>270</v>
      </c>
      <c r="F4" t="s">
        <v>264</v>
      </c>
      <c r="G4" s="2" t="s">
        <v>271</v>
      </c>
      <c r="H4" s="12" t="s">
        <v>270</v>
      </c>
      <c r="I4" t="s">
        <v>263</v>
      </c>
      <c r="J4">
        <v>94931</v>
      </c>
      <c r="K4" t="s">
        <v>853</v>
      </c>
      <c r="L4" t="s">
        <v>264</v>
      </c>
      <c r="M4">
        <v>86940</v>
      </c>
      <c r="N4">
        <v>7991</v>
      </c>
      <c r="O4" s="9">
        <f t="shared" ref="O4:O67" si="1">N4/J4</f>
        <v>8.4176928505967488E-2</v>
      </c>
      <c r="P4" s="1" t="str">
        <f>IF(COUNTIF($V$3:$V$5,I4),"MY","MVA")</f>
        <v>MY</v>
      </c>
      <c r="Q4" s="1" t="str">
        <f>IF(O4&lt;5%,"Close","")</f>
        <v/>
      </c>
      <c r="R4" s="1" t="str">
        <f t="shared" si="0"/>
        <v>BJP</v>
      </c>
      <c r="S4" s="1" t="str">
        <f t="shared" ref="S4:S67" si="2">IF(AND(F4="UBT",L4="SS"),"UBT",L4)</f>
        <v>INC</v>
      </c>
      <c r="T4" s="1" t="str">
        <f t="shared" ref="T4:T67" si="3">IF(AND(F4="UBT",R4&lt;&gt;"SS"),"Invalid","")</f>
        <v/>
      </c>
      <c r="V4" s="1" t="s">
        <v>263</v>
      </c>
    </row>
    <row r="5" spans="1:22" x14ac:dyDescent="0.25">
      <c r="A5" s="17"/>
      <c r="B5" s="3">
        <v>3</v>
      </c>
      <c r="C5" t="s">
        <v>854</v>
      </c>
      <c r="D5" t="s">
        <v>263</v>
      </c>
      <c r="E5" t="s">
        <v>272</v>
      </c>
      <c r="F5" t="s">
        <v>264</v>
      </c>
      <c r="G5" s="2" t="s">
        <v>273</v>
      </c>
      <c r="H5" s="12" t="s">
        <v>272</v>
      </c>
      <c r="I5" t="s">
        <v>263</v>
      </c>
      <c r="J5">
        <v>121605</v>
      </c>
      <c r="K5" t="s">
        <v>855</v>
      </c>
      <c r="L5" t="s">
        <v>264</v>
      </c>
      <c r="M5">
        <v>51209</v>
      </c>
      <c r="N5">
        <v>70396</v>
      </c>
      <c r="O5" s="9">
        <f t="shared" si="1"/>
        <v>0.57889067061387278</v>
      </c>
      <c r="P5" s="1" t="str">
        <f>IF(COUNTIF($V$3:$V$5,I5),"MY","MVA")</f>
        <v>MY</v>
      </c>
      <c r="Q5" s="1" t="str">
        <f t="shared" ref="Q5:Q68" si="4">IF(O5&lt;5%,"Close","")</f>
        <v/>
      </c>
      <c r="R5" s="1" t="str">
        <f t="shared" si="0"/>
        <v>BJP</v>
      </c>
      <c r="S5" s="1" t="str">
        <f t="shared" si="2"/>
        <v>INC</v>
      </c>
      <c r="T5" s="1" t="str">
        <f t="shared" si="3"/>
        <v/>
      </c>
      <c r="V5" s="1" t="s">
        <v>259</v>
      </c>
    </row>
    <row r="6" spans="1:22" x14ac:dyDescent="0.25">
      <c r="A6" s="17"/>
      <c r="B6" s="3">
        <v>4</v>
      </c>
      <c r="C6" t="s">
        <v>856</v>
      </c>
      <c r="D6" t="s">
        <v>259</v>
      </c>
      <c r="E6" s="2" t="s">
        <v>274</v>
      </c>
      <c r="F6" t="s">
        <v>264</v>
      </c>
      <c r="G6" s="2" t="s">
        <v>1224</v>
      </c>
      <c r="H6" s="12" t="s">
        <v>1224</v>
      </c>
      <c r="I6" t="s">
        <v>264</v>
      </c>
      <c r="J6">
        <v>74652</v>
      </c>
      <c r="K6" t="s">
        <v>857</v>
      </c>
      <c r="L6" t="s">
        <v>842</v>
      </c>
      <c r="M6">
        <v>63317</v>
      </c>
      <c r="N6">
        <v>11335</v>
      </c>
      <c r="O6" s="9">
        <f t="shared" si="1"/>
        <v>0.15183786100841237</v>
      </c>
      <c r="P6" s="1" t="str">
        <f>IF(COUNTIF($V$3:$V$5,I6),"MY","MVA")</f>
        <v>MVA</v>
      </c>
      <c r="Q6" s="1" t="str">
        <f t="shared" si="4"/>
        <v/>
      </c>
      <c r="R6" s="1" t="str">
        <f t="shared" si="0"/>
        <v>INC</v>
      </c>
      <c r="S6" s="1" t="str">
        <f t="shared" si="2"/>
        <v>Ind</v>
      </c>
      <c r="T6" s="1" t="str">
        <f t="shared" si="3"/>
        <v/>
      </c>
    </row>
    <row r="7" spans="1:22" x14ac:dyDescent="0.25">
      <c r="A7" s="17" t="s">
        <v>2</v>
      </c>
      <c r="B7" s="3">
        <v>5</v>
      </c>
      <c r="C7" t="s">
        <v>858</v>
      </c>
      <c r="D7" t="s">
        <v>265</v>
      </c>
      <c r="E7" t="s">
        <v>275</v>
      </c>
      <c r="F7" t="s">
        <v>264</v>
      </c>
      <c r="G7" s="2" t="s">
        <v>276</v>
      </c>
      <c r="H7" s="12" t="s">
        <v>275</v>
      </c>
      <c r="I7" t="s">
        <v>842</v>
      </c>
      <c r="J7">
        <v>76166</v>
      </c>
      <c r="K7" t="s">
        <v>859</v>
      </c>
      <c r="L7" t="s">
        <v>263</v>
      </c>
      <c r="M7">
        <v>68901</v>
      </c>
      <c r="N7">
        <v>7265</v>
      </c>
      <c r="O7" s="9">
        <f t="shared" si="1"/>
        <v>9.538376703516005E-2</v>
      </c>
      <c r="P7" s="1" t="s">
        <v>842</v>
      </c>
      <c r="Q7" s="1" t="str">
        <f t="shared" si="4"/>
        <v/>
      </c>
      <c r="R7" s="1" t="str">
        <f t="shared" si="0"/>
        <v>Ind</v>
      </c>
      <c r="S7" s="1" t="str">
        <f t="shared" si="2"/>
        <v>BJP</v>
      </c>
      <c r="T7" s="1" t="str">
        <f t="shared" si="3"/>
        <v/>
      </c>
    </row>
    <row r="8" spans="1:22" x14ac:dyDescent="0.25">
      <c r="A8" s="17"/>
      <c r="B8" s="3">
        <v>6</v>
      </c>
      <c r="C8" t="s">
        <v>3</v>
      </c>
      <c r="D8" t="s">
        <v>263</v>
      </c>
      <c r="E8" s="2" t="s">
        <v>277</v>
      </c>
      <c r="F8" t="s">
        <v>264</v>
      </c>
      <c r="G8" t="s">
        <v>278</v>
      </c>
      <c r="H8" s="12" t="s">
        <v>278</v>
      </c>
      <c r="I8" t="s">
        <v>264</v>
      </c>
      <c r="J8">
        <v>125575</v>
      </c>
      <c r="K8" t="s">
        <v>860</v>
      </c>
      <c r="L8" t="s">
        <v>263</v>
      </c>
      <c r="M8">
        <v>111011</v>
      </c>
      <c r="N8">
        <v>14564</v>
      </c>
      <c r="O8" s="9">
        <f t="shared" si="1"/>
        <v>0.11597849890503684</v>
      </c>
      <c r="P8" s="1" t="str">
        <f>IF(COUNTIF($V$3:$V$5,I8),"MY","MVA")</f>
        <v>MVA</v>
      </c>
      <c r="Q8" s="1" t="str">
        <f t="shared" si="4"/>
        <v/>
      </c>
      <c r="R8" s="1" t="str">
        <f t="shared" si="0"/>
        <v>INC</v>
      </c>
      <c r="S8" s="1" t="str">
        <f t="shared" si="2"/>
        <v>BJP</v>
      </c>
      <c r="T8" s="1" t="str">
        <f t="shared" si="3"/>
        <v/>
      </c>
    </row>
    <row r="9" spans="1:22" x14ac:dyDescent="0.25">
      <c r="A9" s="17"/>
      <c r="B9" s="3">
        <v>7</v>
      </c>
      <c r="C9" t="s">
        <v>4</v>
      </c>
      <c r="D9" t="s">
        <v>263</v>
      </c>
      <c r="E9" s="2" t="s">
        <v>279</v>
      </c>
      <c r="F9" t="s">
        <v>841</v>
      </c>
      <c r="G9" t="s">
        <v>280</v>
      </c>
      <c r="H9" s="12" t="s">
        <v>861</v>
      </c>
      <c r="I9" t="s">
        <v>862</v>
      </c>
      <c r="J9">
        <v>46679</v>
      </c>
      <c r="K9" t="s">
        <v>863</v>
      </c>
      <c r="L9" t="s">
        <v>842</v>
      </c>
      <c r="M9">
        <v>43372</v>
      </c>
      <c r="N9">
        <v>3307</v>
      </c>
      <c r="O9" s="9">
        <f t="shared" si="1"/>
        <v>7.0845562244264013E-2</v>
      </c>
      <c r="P9" s="1" t="s">
        <v>842</v>
      </c>
      <c r="Q9" s="1" t="str">
        <f t="shared" si="4"/>
        <v/>
      </c>
      <c r="R9" s="1" t="str">
        <f t="shared" si="0"/>
        <v>AIMIM</v>
      </c>
      <c r="S9" s="1" t="str">
        <f t="shared" si="2"/>
        <v>Ind</v>
      </c>
      <c r="T9" s="1" t="str">
        <f t="shared" si="3"/>
        <v>Invalid</v>
      </c>
    </row>
    <row r="10" spans="1:22" x14ac:dyDescent="0.25">
      <c r="A10" s="17"/>
      <c r="B10" s="3">
        <v>8</v>
      </c>
      <c r="C10" t="s">
        <v>5</v>
      </c>
      <c r="D10" t="s">
        <v>263</v>
      </c>
      <c r="E10" t="s">
        <v>281</v>
      </c>
      <c r="F10" t="s">
        <v>262</v>
      </c>
      <c r="G10" s="2" t="s">
        <v>282</v>
      </c>
      <c r="H10" s="12" t="s">
        <v>864</v>
      </c>
      <c r="I10" t="s">
        <v>263</v>
      </c>
      <c r="J10">
        <v>113809</v>
      </c>
      <c r="K10" t="s">
        <v>865</v>
      </c>
      <c r="L10" t="s">
        <v>259</v>
      </c>
      <c r="M10">
        <v>70894</v>
      </c>
      <c r="N10">
        <v>42915</v>
      </c>
      <c r="O10" s="9">
        <f t="shared" si="1"/>
        <v>0.37707914136843307</v>
      </c>
      <c r="P10" s="1" t="str">
        <f t="shared" ref="P10:P21" si="5">IF(COUNTIF($V$3:$V$5,I10),"MY","MVA")</f>
        <v>MY</v>
      </c>
      <c r="Q10" s="1" t="str">
        <f t="shared" si="4"/>
        <v/>
      </c>
      <c r="R10" s="1" t="str">
        <f t="shared" si="0"/>
        <v>BJP</v>
      </c>
      <c r="S10" s="1" t="str">
        <f t="shared" si="2"/>
        <v>NCP</v>
      </c>
      <c r="T10" s="1" t="str">
        <f t="shared" si="3"/>
        <v/>
      </c>
    </row>
    <row r="11" spans="1:22" s="7" customFormat="1" x14ac:dyDescent="0.25">
      <c r="A11" s="17"/>
      <c r="B11" s="4">
        <v>9</v>
      </c>
      <c r="C11" s="5" t="s">
        <v>866</v>
      </c>
      <c r="D11" s="5" t="s">
        <v>263</v>
      </c>
      <c r="E11" s="5" t="s">
        <v>283</v>
      </c>
      <c r="F11" s="5" t="s">
        <v>261</v>
      </c>
      <c r="G11" s="6" t="s">
        <v>284</v>
      </c>
      <c r="H11" s="12" t="s">
        <v>283</v>
      </c>
      <c r="I11" s="5" t="s">
        <v>263</v>
      </c>
      <c r="J11" s="5">
        <v>120403</v>
      </c>
      <c r="K11" s="5" t="s">
        <v>867</v>
      </c>
      <c r="L11" s="5" t="s">
        <v>842</v>
      </c>
      <c r="M11" s="5">
        <v>71229</v>
      </c>
      <c r="N11" s="5">
        <v>49174</v>
      </c>
      <c r="O11" s="9">
        <f t="shared" si="1"/>
        <v>0.40841175053777728</v>
      </c>
      <c r="P11" s="1" t="str">
        <f t="shared" si="5"/>
        <v>MY</v>
      </c>
      <c r="Q11" s="1" t="str">
        <f t="shared" si="4"/>
        <v/>
      </c>
      <c r="R11" s="1" t="str">
        <f t="shared" si="0"/>
        <v>BJP</v>
      </c>
      <c r="S11" s="1" t="str">
        <f t="shared" si="2"/>
        <v>Ind</v>
      </c>
      <c r="T11" s="1" t="str">
        <f>IF(AND(F11="UBT",OR(I11="SS",L11="SS")),"UBT","Invalid")</f>
        <v>Invalid</v>
      </c>
    </row>
    <row r="12" spans="1:22" x14ac:dyDescent="0.25">
      <c r="A12" s="17" t="s">
        <v>6</v>
      </c>
      <c r="B12" s="3">
        <v>10</v>
      </c>
      <c r="C12" t="s">
        <v>868</v>
      </c>
      <c r="D12" t="s">
        <v>265</v>
      </c>
      <c r="E12" t="s">
        <v>285</v>
      </c>
      <c r="F12" t="s">
        <v>841</v>
      </c>
      <c r="G12" s="2" t="s">
        <v>286</v>
      </c>
      <c r="H12" s="12" t="s">
        <v>869</v>
      </c>
      <c r="I12" t="s">
        <v>260</v>
      </c>
      <c r="J12">
        <v>78137</v>
      </c>
      <c r="K12" t="s">
        <v>870</v>
      </c>
      <c r="L12" t="s">
        <v>259</v>
      </c>
      <c r="M12">
        <v>57608</v>
      </c>
      <c r="N12">
        <v>20529</v>
      </c>
      <c r="O12" s="9">
        <f t="shared" si="1"/>
        <v>0.2627308445422783</v>
      </c>
      <c r="P12" s="1" t="str">
        <f t="shared" si="5"/>
        <v>MVA</v>
      </c>
      <c r="Q12" s="1" t="str">
        <f t="shared" si="4"/>
        <v/>
      </c>
      <c r="R12" s="1" t="str">
        <f>IF(AND(F12="UBT",I12="SS"),"UBT",I12)</f>
        <v>UBT</v>
      </c>
      <c r="S12" s="1" t="str">
        <f t="shared" si="2"/>
        <v>NCP</v>
      </c>
      <c r="T12" s="1" t="str">
        <f>IF(AND(F12="UBT",OR(I12="SS",L12="SS")),"Invalid","UBT")</f>
        <v>Invalid</v>
      </c>
    </row>
    <row r="13" spans="1:22" x14ac:dyDescent="0.25">
      <c r="A13" s="17"/>
      <c r="B13" s="3">
        <v>11</v>
      </c>
      <c r="C13" t="s">
        <v>7</v>
      </c>
      <c r="D13" t="s">
        <v>263</v>
      </c>
      <c r="E13" s="2" t="s">
        <v>287</v>
      </c>
      <c r="F13" t="s">
        <v>264</v>
      </c>
      <c r="G13" s="2" t="s">
        <v>1240</v>
      </c>
      <c r="H13" s="12" t="s">
        <v>877</v>
      </c>
      <c r="I13" t="s">
        <v>264</v>
      </c>
      <c r="J13">
        <v>77941</v>
      </c>
      <c r="K13" t="s">
        <v>871</v>
      </c>
      <c r="L13" t="s">
        <v>263</v>
      </c>
      <c r="M13">
        <v>62332</v>
      </c>
      <c r="N13">
        <v>15609</v>
      </c>
      <c r="O13" s="9">
        <f t="shared" si="1"/>
        <v>0.20026686852875894</v>
      </c>
      <c r="P13" s="1" t="str">
        <f t="shared" si="5"/>
        <v>MVA</v>
      </c>
      <c r="Q13" s="1" t="str">
        <f t="shared" si="4"/>
        <v/>
      </c>
      <c r="R13" s="1" t="str">
        <f t="shared" ref="R13:R76" si="6">IF(AND(F13="UBT",I13="SS"),"UBT",I13)</f>
        <v>INC</v>
      </c>
      <c r="S13" s="1" t="str">
        <f t="shared" si="2"/>
        <v>BJP</v>
      </c>
      <c r="T13" s="1" t="str">
        <f t="shared" si="3"/>
        <v/>
      </c>
    </row>
    <row r="14" spans="1:22" x14ac:dyDescent="0.25">
      <c r="A14" s="17"/>
      <c r="B14" s="3">
        <v>12</v>
      </c>
      <c r="C14" t="s">
        <v>872</v>
      </c>
      <c r="D14" t="s">
        <v>263</v>
      </c>
      <c r="E14" t="s">
        <v>288</v>
      </c>
      <c r="F14" t="s">
        <v>264</v>
      </c>
      <c r="G14" s="2" t="s">
        <v>289</v>
      </c>
      <c r="H14" s="12" t="s">
        <v>873</v>
      </c>
      <c r="I14" t="s">
        <v>263</v>
      </c>
      <c r="J14">
        <v>81689</v>
      </c>
      <c r="K14" t="s">
        <v>874</v>
      </c>
      <c r="L14" t="s">
        <v>842</v>
      </c>
      <c r="M14">
        <v>28675</v>
      </c>
      <c r="N14">
        <v>53014</v>
      </c>
      <c r="O14" s="9">
        <f t="shared" si="1"/>
        <v>0.64897354600986668</v>
      </c>
      <c r="P14" s="1" t="str">
        <f t="shared" si="5"/>
        <v>MY</v>
      </c>
      <c r="Q14" s="1" t="str">
        <f t="shared" si="4"/>
        <v/>
      </c>
      <c r="R14" s="1" t="str">
        <f t="shared" si="6"/>
        <v>BJP</v>
      </c>
      <c r="S14" s="1" t="str">
        <f t="shared" si="2"/>
        <v>Ind</v>
      </c>
      <c r="T14" s="1" t="str">
        <f t="shared" si="3"/>
        <v/>
      </c>
    </row>
    <row r="15" spans="1:22" x14ac:dyDescent="0.25">
      <c r="A15" s="17"/>
      <c r="B15" s="3">
        <v>13</v>
      </c>
      <c r="C15" t="s">
        <v>8</v>
      </c>
      <c r="D15" t="s">
        <v>263</v>
      </c>
      <c r="E15" t="s">
        <v>290</v>
      </c>
      <c r="F15" t="s">
        <v>841</v>
      </c>
      <c r="G15" s="2" t="s">
        <v>291</v>
      </c>
      <c r="H15" s="12" t="s">
        <v>290</v>
      </c>
      <c r="I15" t="s">
        <v>263</v>
      </c>
      <c r="J15">
        <v>113310</v>
      </c>
      <c r="K15" t="s">
        <v>875</v>
      </c>
      <c r="L15" t="s">
        <v>259</v>
      </c>
      <c r="M15">
        <v>48464</v>
      </c>
      <c r="N15">
        <v>64846</v>
      </c>
      <c r="O15" s="9">
        <f t="shared" si="1"/>
        <v>0.57228841232018357</v>
      </c>
      <c r="P15" s="1" t="str">
        <f t="shared" si="5"/>
        <v>MY</v>
      </c>
      <c r="Q15" s="1" t="str">
        <f t="shared" si="4"/>
        <v/>
      </c>
      <c r="R15" s="1" t="str">
        <f t="shared" si="6"/>
        <v>BJP</v>
      </c>
      <c r="S15" s="1" t="str">
        <f t="shared" si="2"/>
        <v>NCP</v>
      </c>
      <c r="T15" s="1" t="str">
        <f t="shared" si="3"/>
        <v>Invalid</v>
      </c>
    </row>
    <row r="16" spans="1:22" x14ac:dyDescent="0.25">
      <c r="A16" s="17"/>
      <c r="B16" s="3">
        <v>14</v>
      </c>
      <c r="C16" t="s">
        <v>9</v>
      </c>
      <c r="D16" t="s">
        <v>265</v>
      </c>
      <c r="E16" t="s">
        <v>292</v>
      </c>
      <c r="F16" t="s">
        <v>262</v>
      </c>
      <c r="G16" t="s">
        <v>293</v>
      </c>
      <c r="H16" s="12" t="s">
        <v>292</v>
      </c>
      <c r="I16" t="s">
        <v>260</v>
      </c>
      <c r="J16">
        <v>105795</v>
      </c>
      <c r="K16" t="s">
        <v>876</v>
      </c>
      <c r="L16" t="s">
        <v>842</v>
      </c>
      <c r="M16">
        <v>59066</v>
      </c>
      <c r="N16">
        <v>46729</v>
      </c>
      <c r="O16" s="9">
        <f t="shared" si="1"/>
        <v>0.44169384186398225</v>
      </c>
      <c r="P16" s="1" t="str">
        <f t="shared" si="5"/>
        <v>MVA</v>
      </c>
      <c r="Q16" s="1" t="str">
        <f t="shared" si="4"/>
        <v/>
      </c>
      <c r="R16" s="1" t="str">
        <f t="shared" si="6"/>
        <v>SS</v>
      </c>
      <c r="S16" s="1" t="str">
        <f t="shared" si="2"/>
        <v>Ind</v>
      </c>
      <c r="T16" s="1" t="str">
        <f t="shared" si="3"/>
        <v/>
      </c>
    </row>
    <row r="17" spans="1:20" x14ac:dyDescent="0.25">
      <c r="A17" s="17"/>
      <c r="B17" s="3">
        <v>15</v>
      </c>
      <c r="C17" t="s">
        <v>10</v>
      </c>
      <c r="D17" t="s">
        <v>259</v>
      </c>
      <c r="E17" t="s">
        <v>294</v>
      </c>
      <c r="F17" t="s">
        <v>264</v>
      </c>
      <c r="G17" s="2" t="s">
        <v>295</v>
      </c>
      <c r="H17" s="12" t="s">
        <v>294</v>
      </c>
      <c r="I17" t="s">
        <v>259</v>
      </c>
      <c r="J17">
        <v>93757</v>
      </c>
      <c r="K17" t="s">
        <v>877</v>
      </c>
      <c r="L17" t="s">
        <v>263</v>
      </c>
      <c r="M17">
        <v>85163</v>
      </c>
      <c r="N17">
        <v>8594</v>
      </c>
      <c r="O17" s="9">
        <f t="shared" si="1"/>
        <v>9.1662489200806344E-2</v>
      </c>
      <c r="P17" s="1" t="str">
        <f t="shared" si="5"/>
        <v>MY</v>
      </c>
      <c r="Q17" s="1" t="str">
        <f t="shared" si="4"/>
        <v/>
      </c>
      <c r="R17" s="1" t="str">
        <f t="shared" si="6"/>
        <v>NCP</v>
      </c>
      <c r="S17" s="1" t="str">
        <f t="shared" si="2"/>
        <v>BJP</v>
      </c>
      <c r="T17" s="1" t="str">
        <f t="shared" si="3"/>
        <v/>
      </c>
    </row>
    <row r="18" spans="1:20" x14ac:dyDescent="0.25">
      <c r="A18" s="17"/>
      <c r="B18" s="3">
        <v>16</v>
      </c>
      <c r="C18" t="s">
        <v>11</v>
      </c>
      <c r="D18" t="s">
        <v>265</v>
      </c>
      <c r="E18" s="2" t="s">
        <v>296</v>
      </c>
      <c r="F18" t="s">
        <v>262</v>
      </c>
      <c r="G18" s="2" t="s">
        <v>297</v>
      </c>
      <c r="H18" s="12" t="s">
        <v>878</v>
      </c>
      <c r="I18" t="s">
        <v>260</v>
      </c>
      <c r="J18">
        <v>82650</v>
      </c>
      <c r="K18" t="s">
        <v>879</v>
      </c>
      <c r="L18" t="s">
        <v>259</v>
      </c>
      <c r="M18">
        <v>64648</v>
      </c>
      <c r="N18">
        <v>18002</v>
      </c>
      <c r="O18" s="9">
        <f t="shared" si="1"/>
        <v>0.21781004234724743</v>
      </c>
      <c r="P18" s="1" t="str">
        <f t="shared" si="5"/>
        <v>MVA</v>
      </c>
      <c r="Q18" s="1" t="str">
        <f t="shared" si="4"/>
        <v/>
      </c>
      <c r="R18" s="1" t="str">
        <f t="shared" si="6"/>
        <v>SS</v>
      </c>
      <c r="S18" s="1" t="str">
        <f t="shared" si="2"/>
        <v>NCP</v>
      </c>
      <c r="T18" s="1" t="str">
        <f t="shared" si="3"/>
        <v/>
      </c>
    </row>
    <row r="19" spans="1:20" x14ac:dyDescent="0.25">
      <c r="A19" s="17"/>
      <c r="B19" s="3">
        <v>17</v>
      </c>
      <c r="C19" t="s">
        <v>12</v>
      </c>
      <c r="D19" t="s">
        <v>263</v>
      </c>
      <c r="E19" t="s">
        <v>298</v>
      </c>
      <c r="F19" t="s">
        <v>841</v>
      </c>
      <c r="G19" t="s">
        <v>1241</v>
      </c>
      <c r="H19" s="12" t="s">
        <v>298</v>
      </c>
      <c r="I19" t="s">
        <v>263</v>
      </c>
      <c r="J19">
        <v>86515</v>
      </c>
      <c r="K19" t="s">
        <v>880</v>
      </c>
      <c r="L19" t="s">
        <v>259</v>
      </c>
      <c r="M19">
        <v>82228</v>
      </c>
      <c r="N19">
        <v>4287</v>
      </c>
      <c r="O19" s="9">
        <f t="shared" si="1"/>
        <v>4.9552100791770214E-2</v>
      </c>
      <c r="P19" s="1" t="str">
        <f t="shared" si="5"/>
        <v>MY</v>
      </c>
      <c r="Q19" s="1" t="str">
        <f t="shared" si="4"/>
        <v>Close</v>
      </c>
      <c r="R19" s="1" t="str">
        <f t="shared" si="6"/>
        <v>BJP</v>
      </c>
      <c r="S19" s="1" t="str">
        <f t="shared" si="2"/>
        <v>NCP</v>
      </c>
      <c r="T19" s="1" t="str">
        <f t="shared" si="3"/>
        <v>Invalid</v>
      </c>
    </row>
    <row r="20" spans="1:20" x14ac:dyDescent="0.25">
      <c r="A20" s="17"/>
      <c r="B20" s="3">
        <v>18</v>
      </c>
      <c r="C20" t="s">
        <v>13</v>
      </c>
      <c r="D20" t="s">
        <v>265</v>
      </c>
      <c r="E20" t="s">
        <v>299</v>
      </c>
      <c r="F20" t="s">
        <v>841</v>
      </c>
      <c r="G20" s="2" t="s">
        <v>300</v>
      </c>
      <c r="H20" s="12" t="s">
        <v>881</v>
      </c>
      <c r="I20" t="s">
        <v>260</v>
      </c>
      <c r="J20">
        <v>75699</v>
      </c>
      <c r="K20" t="s">
        <v>882</v>
      </c>
      <c r="L20" t="s">
        <v>842</v>
      </c>
      <c r="M20">
        <v>73615</v>
      </c>
      <c r="N20">
        <v>2084</v>
      </c>
      <c r="O20" s="9">
        <f t="shared" si="1"/>
        <v>2.7530086262698317E-2</v>
      </c>
      <c r="P20" s="1" t="str">
        <f t="shared" si="5"/>
        <v>MVA</v>
      </c>
      <c r="Q20" s="1" t="str">
        <f t="shared" si="4"/>
        <v>Close</v>
      </c>
      <c r="R20" s="1" t="str">
        <f t="shared" si="6"/>
        <v>UBT</v>
      </c>
      <c r="S20" s="1" t="str">
        <f t="shared" si="2"/>
        <v>Ind</v>
      </c>
      <c r="T20" s="1" t="str">
        <f t="shared" si="3"/>
        <v>Invalid</v>
      </c>
    </row>
    <row r="21" spans="1:20" x14ac:dyDescent="0.25">
      <c r="A21" s="17"/>
      <c r="B21" s="3">
        <v>19</v>
      </c>
      <c r="C21" t="s">
        <v>14</v>
      </c>
      <c r="D21" t="s">
        <v>263</v>
      </c>
      <c r="E21" t="s">
        <v>301</v>
      </c>
      <c r="F21" t="s">
        <v>262</v>
      </c>
      <c r="G21" s="2" t="s">
        <v>302</v>
      </c>
      <c r="H21" s="12" t="s">
        <v>301</v>
      </c>
      <c r="I21" t="s">
        <v>263</v>
      </c>
      <c r="J21">
        <v>114714</v>
      </c>
      <c r="K21" t="s">
        <v>883</v>
      </c>
      <c r="L21" t="s">
        <v>259</v>
      </c>
      <c r="M21">
        <v>79700</v>
      </c>
      <c r="N21">
        <v>35014</v>
      </c>
      <c r="O21" s="9">
        <f t="shared" si="1"/>
        <v>0.30522865561308993</v>
      </c>
      <c r="P21" s="1" t="str">
        <f t="shared" si="5"/>
        <v>MY</v>
      </c>
      <c r="Q21" s="1" t="str">
        <f t="shared" si="4"/>
        <v/>
      </c>
      <c r="R21" s="1" t="str">
        <f t="shared" si="6"/>
        <v>BJP</v>
      </c>
      <c r="S21" s="1" t="str">
        <f t="shared" si="2"/>
        <v>NCP</v>
      </c>
      <c r="T21" s="1" t="str">
        <f t="shared" si="3"/>
        <v/>
      </c>
    </row>
    <row r="22" spans="1:20" s="7" customFormat="1" x14ac:dyDescent="0.25">
      <c r="A22" s="17"/>
      <c r="B22" s="4">
        <v>20</v>
      </c>
      <c r="C22" s="5" t="s">
        <v>15</v>
      </c>
      <c r="D22" s="5" t="s">
        <v>265</v>
      </c>
      <c r="E22" s="5" t="s">
        <v>303</v>
      </c>
      <c r="F22" s="5" t="s">
        <v>262</v>
      </c>
      <c r="G22" s="6" t="s">
        <v>304</v>
      </c>
      <c r="H22" s="12" t="s">
        <v>303</v>
      </c>
      <c r="I22" s="5" t="s">
        <v>842</v>
      </c>
      <c r="J22" s="5">
        <v>91092</v>
      </c>
      <c r="K22" s="5" t="s">
        <v>304</v>
      </c>
      <c r="L22" s="5" t="s">
        <v>263</v>
      </c>
      <c r="M22" s="5">
        <v>89135</v>
      </c>
      <c r="N22" s="5">
        <v>1957</v>
      </c>
      <c r="O22" s="9">
        <f t="shared" si="1"/>
        <v>2.1483774645413428E-2</v>
      </c>
      <c r="P22" s="1" t="s">
        <v>842</v>
      </c>
      <c r="Q22" s="1" t="str">
        <f t="shared" si="4"/>
        <v>Close</v>
      </c>
      <c r="R22" s="1" t="str">
        <f t="shared" si="6"/>
        <v>Ind</v>
      </c>
      <c r="S22" s="1" t="str">
        <f t="shared" si="2"/>
        <v>BJP</v>
      </c>
      <c r="T22" s="1" t="str">
        <f t="shared" si="3"/>
        <v/>
      </c>
    </row>
    <row r="23" spans="1:20" x14ac:dyDescent="0.25">
      <c r="A23" s="17" t="s">
        <v>16</v>
      </c>
      <c r="B23" s="3">
        <v>21</v>
      </c>
      <c r="C23" t="s">
        <v>17</v>
      </c>
      <c r="D23" t="s">
        <v>263</v>
      </c>
      <c r="E23" t="s">
        <v>305</v>
      </c>
      <c r="F23" t="s">
        <v>264</v>
      </c>
      <c r="G23" t="s">
        <v>306</v>
      </c>
      <c r="H23" s="12" t="s">
        <v>306</v>
      </c>
      <c r="I23" t="s">
        <v>264</v>
      </c>
      <c r="J23">
        <v>86276</v>
      </c>
      <c r="K23" t="s">
        <v>884</v>
      </c>
      <c r="L23" t="s">
        <v>263</v>
      </c>
      <c r="M23">
        <v>71892</v>
      </c>
      <c r="N23">
        <v>14384</v>
      </c>
      <c r="O23" s="9">
        <f t="shared" si="1"/>
        <v>0.1667207566414762</v>
      </c>
      <c r="P23" s="1" t="str">
        <f>IF(COUNTIF($V$3:$V$5,I23),"MY","MVA")</f>
        <v>MVA</v>
      </c>
      <c r="Q23" s="1" t="str">
        <f t="shared" si="4"/>
        <v/>
      </c>
      <c r="R23" s="1" t="str">
        <f t="shared" si="6"/>
        <v>INC</v>
      </c>
      <c r="S23" s="1" t="str">
        <f t="shared" si="2"/>
        <v>BJP</v>
      </c>
      <c r="T23" s="1" t="str">
        <f t="shared" si="3"/>
        <v/>
      </c>
    </row>
    <row r="24" spans="1:20" x14ac:dyDescent="0.25">
      <c r="A24" s="17"/>
      <c r="B24" s="3">
        <v>22</v>
      </c>
      <c r="C24" t="s">
        <v>16</v>
      </c>
      <c r="D24" t="s">
        <v>265</v>
      </c>
      <c r="E24" t="s">
        <v>307</v>
      </c>
      <c r="F24" t="s">
        <v>841</v>
      </c>
      <c r="G24" s="2" t="s">
        <v>308</v>
      </c>
      <c r="H24" s="12" t="s">
        <v>307</v>
      </c>
      <c r="I24" t="s">
        <v>260</v>
      </c>
      <c r="J24">
        <v>67785</v>
      </c>
      <c r="K24" t="s">
        <v>885</v>
      </c>
      <c r="L24" t="s">
        <v>886</v>
      </c>
      <c r="M24">
        <v>41710</v>
      </c>
      <c r="N24">
        <v>26075</v>
      </c>
      <c r="O24" s="9">
        <f t="shared" si="1"/>
        <v>0.38467212510142362</v>
      </c>
      <c r="P24" s="1" t="str">
        <f>IF(COUNTIF($V$3:$V$5,I24),"MY","MVA")</f>
        <v>MVA</v>
      </c>
      <c r="Q24" s="1" t="str">
        <f t="shared" si="4"/>
        <v/>
      </c>
      <c r="R24" s="1" t="str">
        <f t="shared" si="6"/>
        <v>UBT</v>
      </c>
      <c r="S24" s="1" t="str">
        <f t="shared" si="2"/>
        <v>VBA</v>
      </c>
      <c r="T24" s="1" t="str">
        <f t="shared" si="3"/>
        <v>Invalid</v>
      </c>
    </row>
    <row r="25" spans="1:20" x14ac:dyDescent="0.25">
      <c r="A25" s="17"/>
      <c r="B25" s="3">
        <v>23</v>
      </c>
      <c r="C25" t="s">
        <v>18</v>
      </c>
      <c r="D25" t="s">
        <v>263</v>
      </c>
      <c r="E25" t="s">
        <v>309</v>
      </c>
      <c r="F25" t="s">
        <v>264</v>
      </c>
      <c r="G25" t="s">
        <v>310</v>
      </c>
      <c r="H25" s="12" t="s">
        <v>309</v>
      </c>
      <c r="I25" t="s">
        <v>263</v>
      </c>
      <c r="J25">
        <v>93515</v>
      </c>
      <c r="K25" t="s">
        <v>310</v>
      </c>
      <c r="L25" t="s">
        <v>264</v>
      </c>
      <c r="M25">
        <v>86705</v>
      </c>
      <c r="N25">
        <v>6810</v>
      </c>
      <c r="O25" s="9">
        <f t="shared" si="1"/>
        <v>7.2822541838207772E-2</v>
      </c>
      <c r="P25" s="1" t="str">
        <f>IF(COUNTIF($V$3:$V$5,I25),"MY","MVA")</f>
        <v>MY</v>
      </c>
      <c r="Q25" s="1" t="str">
        <f t="shared" si="4"/>
        <v/>
      </c>
      <c r="R25" s="1" t="str">
        <f t="shared" si="6"/>
        <v>BJP</v>
      </c>
      <c r="S25" s="1" t="str">
        <f t="shared" si="2"/>
        <v>INC</v>
      </c>
      <c r="T25" s="1" t="str">
        <f t="shared" si="3"/>
        <v/>
      </c>
    </row>
    <row r="26" spans="1:20" x14ac:dyDescent="0.25">
      <c r="A26" s="17"/>
      <c r="B26" s="13">
        <v>24</v>
      </c>
      <c r="C26" t="s">
        <v>19</v>
      </c>
      <c r="D26" t="s">
        <v>265</v>
      </c>
      <c r="E26" t="s">
        <v>311</v>
      </c>
      <c r="F26" t="s">
        <v>262</v>
      </c>
      <c r="G26" t="s">
        <v>312</v>
      </c>
      <c r="H26" s="12" t="s">
        <v>312</v>
      </c>
      <c r="I26" t="s">
        <v>259</v>
      </c>
      <c r="J26">
        <v>81701</v>
      </c>
      <c r="K26" t="s">
        <v>311</v>
      </c>
      <c r="L26" t="s">
        <v>260</v>
      </c>
      <c r="M26">
        <v>72763</v>
      </c>
      <c r="N26">
        <v>8938</v>
      </c>
      <c r="O26" s="9">
        <f t="shared" si="1"/>
        <v>0.10939890576614729</v>
      </c>
      <c r="P26" s="1" t="str">
        <f>IF(COUNTIF($V$3:$V$5,I26),"MY","MVA")</f>
        <v>MY</v>
      </c>
      <c r="Q26" s="1" t="str">
        <f t="shared" si="4"/>
        <v/>
      </c>
      <c r="R26" s="1" t="str">
        <f t="shared" si="6"/>
        <v>NCP</v>
      </c>
      <c r="S26" s="1" t="str">
        <f t="shared" si="2"/>
        <v>SS</v>
      </c>
      <c r="T26" s="1" t="str">
        <f t="shared" si="3"/>
        <v/>
      </c>
    </row>
    <row r="27" spans="1:20" x14ac:dyDescent="0.25">
      <c r="A27" s="17"/>
      <c r="B27" s="13"/>
      <c r="C27"/>
      <c r="D27" t="s">
        <v>259</v>
      </c>
      <c r="E27" s="2" t="s">
        <v>313</v>
      </c>
      <c r="F27"/>
      <c r="G27" s="2"/>
      <c r="H27" s="12"/>
      <c r="I27"/>
      <c r="J27"/>
      <c r="K27"/>
      <c r="L27"/>
      <c r="M27"/>
      <c r="N27"/>
      <c r="O27" s="9"/>
      <c r="T27" s="1" t="str">
        <f t="shared" si="3"/>
        <v/>
      </c>
    </row>
    <row r="28" spans="1:20" x14ac:dyDescent="0.25">
      <c r="A28" s="17"/>
      <c r="B28" s="3">
        <v>25</v>
      </c>
      <c r="C28" t="s">
        <v>20</v>
      </c>
      <c r="D28" t="s">
        <v>265</v>
      </c>
      <c r="E28" t="s">
        <v>314</v>
      </c>
      <c r="F28" t="s">
        <v>841</v>
      </c>
      <c r="G28" s="2" t="s">
        <v>315</v>
      </c>
      <c r="H28" s="12" t="s">
        <v>887</v>
      </c>
      <c r="I28" t="s">
        <v>260</v>
      </c>
      <c r="J28">
        <v>112038</v>
      </c>
      <c r="K28" t="s">
        <v>888</v>
      </c>
      <c r="L28" t="s">
        <v>264</v>
      </c>
      <c r="M28">
        <v>49836</v>
      </c>
      <c r="N28">
        <v>62202</v>
      </c>
      <c r="O28" s="9">
        <f t="shared" si="1"/>
        <v>0.55518663310662453</v>
      </c>
      <c r="P28" s="1" t="str">
        <f t="shared" ref="P28:P39" si="7">IF(COUNTIF($V$3:$V$5,I28),"MY","MVA")</f>
        <v>MVA</v>
      </c>
      <c r="Q28" s="1" t="str">
        <f t="shared" si="4"/>
        <v/>
      </c>
      <c r="R28" s="1" t="str">
        <f t="shared" si="6"/>
        <v>UBT</v>
      </c>
      <c r="S28" s="1" t="str">
        <f t="shared" si="2"/>
        <v>INC</v>
      </c>
      <c r="T28" s="1" t="str">
        <f t="shared" si="3"/>
        <v>Invalid</v>
      </c>
    </row>
    <row r="29" spans="1:20" x14ac:dyDescent="0.25">
      <c r="A29" s="17"/>
      <c r="B29" s="3">
        <v>26</v>
      </c>
      <c r="C29" t="s">
        <v>21</v>
      </c>
      <c r="D29" t="s">
        <v>263</v>
      </c>
      <c r="E29" t="s">
        <v>316</v>
      </c>
      <c r="F29" t="s">
        <v>264</v>
      </c>
      <c r="G29" s="2" t="s">
        <v>317</v>
      </c>
      <c r="H29" s="12" t="s">
        <v>316</v>
      </c>
      <c r="I29" t="s">
        <v>263</v>
      </c>
      <c r="J29">
        <v>90757</v>
      </c>
      <c r="K29" t="s">
        <v>889</v>
      </c>
      <c r="L29" t="s">
        <v>264</v>
      </c>
      <c r="M29">
        <v>73789</v>
      </c>
      <c r="N29">
        <v>16968</v>
      </c>
      <c r="O29" s="9">
        <f t="shared" si="1"/>
        <v>0.1869607853939641</v>
      </c>
      <c r="P29" s="1" t="str">
        <f t="shared" si="7"/>
        <v>MY</v>
      </c>
      <c r="Q29" s="1" t="str">
        <f t="shared" si="4"/>
        <v/>
      </c>
      <c r="R29" s="1" t="str">
        <f t="shared" si="6"/>
        <v>BJP</v>
      </c>
      <c r="S29" s="1" t="str">
        <f t="shared" si="2"/>
        <v>INC</v>
      </c>
      <c r="T29" s="1" t="str">
        <f t="shared" si="3"/>
        <v/>
      </c>
    </row>
    <row r="30" spans="1:20" x14ac:dyDescent="0.25">
      <c r="A30" s="17"/>
      <c r="B30" s="3">
        <v>27</v>
      </c>
      <c r="C30" t="s">
        <v>22</v>
      </c>
      <c r="D30" t="s">
        <v>263</v>
      </c>
      <c r="E30" t="s">
        <v>318</v>
      </c>
      <c r="F30" t="s">
        <v>264</v>
      </c>
      <c r="G30" s="2" t="s">
        <v>319</v>
      </c>
      <c r="H30" s="12" t="s">
        <v>318</v>
      </c>
      <c r="I30" t="s">
        <v>263</v>
      </c>
      <c r="J30">
        <v>102735</v>
      </c>
      <c r="K30" t="s">
        <v>890</v>
      </c>
      <c r="L30" t="s">
        <v>264</v>
      </c>
      <c r="M30">
        <v>67504</v>
      </c>
      <c r="N30">
        <v>35231</v>
      </c>
      <c r="O30" s="9">
        <f t="shared" si="1"/>
        <v>0.342930841485375</v>
      </c>
      <c r="P30" s="1" t="str">
        <f t="shared" si="7"/>
        <v>MY</v>
      </c>
      <c r="Q30" s="1" t="str">
        <f t="shared" si="4"/>
        <v/>
      </c>
      <c r="R30" s="1" t="str">
        <f t="shared" si="6"/>
        <v>BJP</v>
      </c>
      <c r="S30" s="1" t="str">
        <f t="shared" si="2"/>
        <v>INC</v>
      </c>
      <c r="T30" s="1" t="str">
        <f t="shared" si="3"/>
        <v/>
      </c>
    </row>
    <row r="31" spans="1:20" x14ac:dyDescent="0.25">
      <c r="A31" s="17" t="s">
        <v>23</v>
      </c>
      <c r="B31" s="3">
        <v>28</v>
      </c>
      <c r="C31" t="s">
        <v>24</v>
      </c>
      <c r="D31" t="s">
        <v>263</v>
      </c>
      <c r="E31" t="s">
        <v>320</v>
      </c>
      <c r="F31" t="s">
        <v>264</v>
      </c>
      <c r="G31" s="2" t="s">
        <v>321</v>
      </c>
      <c r="H31" s="12" t="s">
        <v>320</v>
      </c>
      <c r="I31" t="s">
        <v>263</v>
      </c>
      <c r="J31">
        <v>48586</v>
      </c>
      <c r="K31" t="s">
        <v>891</v>
      </c>
      <c r="L31" t="s">
        <v>886</v>
      </c>
      <c r="M31">
        <v>41326</v>
      </c>
      <c r="N31">
        <v>7260</v>
      </c>
      <c r="O31" s="9">
        <f t="shared" si="1"/>
        <v>0.14942576050714199</v>
      </c>
      <c r="P31" s="1" t="str">
        <f t="shared" si="7"/>
        <v>MY</v>
      </c>
      <c r="Q31" s="1" t="str">
        <f t="shared" si="4"/>
        <v/>
      </c>
      <c r="R31" s="1" t="str">
        <f t="shared" si="6"/>
        <v>BJP</v>
      </c>
      <c r="S31" s="1" t="str">
        <f t="shared" si="2"/>
        <v>VBA</v>
      </c>
      <c r="T31" s="1" t="str">
        <f t="shared" si="3"/>
        <v/>
      </c>
    </row>
    <row r="32" spans="1:20" x14ac:dyDescent="0.25">
      <c r="A32" s="17"/>
      <c r="B32" s="3">
        <v>29</v>
      </c>
      <c r="C32" t="s">
        <v>25</v>
      </c>
      <c r="D32" t="s">
        <v>265</v>
      </c>
      <c r="E32" t="s">
        <v>322</v>
      </c>
      <c r="F32" t="s">
        <v>841</v>
      </c>
      <c r="G32" t="s">
        <v>323</v>
      </c>
      <c r="H32" s="12" t="s">
        <v>323</v>
      </c>
      <c r="I32" t="s">
        <v>260</v>
      </c>
      <c r="J32">
        <v>69343</v>
      </c>
      <c r="K32" t="s">
        <v>892</v>
      </c>
      <c r="L32" t="s">
        <v>886</v>
      </c>
      <c r="M32">
        <v>50555</v>
      </c>
      <c r="N32">
        <v>18788</v>
      </c>
      <c r="O32" s="9">
        <f t="shared" si="1"/>
        <v>0.27094299352494122</v>
      </c>
      <c r="P32" s="1" t="str">
        <f t="shared" si="7"/>
        <v>MVA</v>
      </c>
      <c r="Q32" s="1" t="str">
        <f t="shared" si="4"/>
        <v/>
      </c>
      <c r="R32" s="1" t="str">
        <f t="shared" si="6"/>
        <v>UBT</v>
      </c>
      <c r="S32" s="1" t="str">
        <f t="shared" si="2"/>
        <v>VBA</v>
      </c>
      <c r="T32" s="1" t="str">
        <f t="shared" si="3"/>
        <v>Invalid</v>
      </c>
    </row>
    <row r="33" spans="1:20" x14ac:dyDescent="0.25">
      <c r="A33" s="17"/>
      <c r="B33" s="3">
        <v>30</v>
      </c>
      <c r="C33" t="s">
        <v>26</v>
      </c>
      <c r="D33" t="s">
        <v>263</v>
      </c>
      <c r="E33" s="2" t="s">
        <v>324</v>
      </c>
      <c r="F33" t="s">
        <v>264</v>
      </c>
      <c r="G33" s="2" t="s">
        <v>325</v>
      </c>
      <c r="H33" s="12" t="s">
        <v>893</v>
      </c>
      <c r="I33" t="s">
        <v>263</v>
      </c>
      <c r="J33">
        <v>73262</v>
      </c>
      <c r="K33" t="s">
        <v>325</v>
      </c>
      <c r="L33" t="s">
        <v>264</v>
      </c>
      <c r="M33">
        <v>70669</v>
      </c>
      <c r="N33">
        <v>2593</v>
      </c>
      <c r="O33" s="9">
        <f t="shared" si="1"/>
        <v>3.5393519150446341E-2</v>
      </c>
      <c r="P33" s="1" t="str">
        <f t="shared" si="7"/>
        <v>MY</v>
      </c>
      <c r="Q33" s="1" t="str">
        <f t="shared" si="4"/>
        <v>Close</v>
      </c>
      <c r="R33" s="1" t="str">
        <f t="shared" si="6"/>
        <v>BJP</v>
      </c>
      <c r="S33" s="1" t="str">
        <f t="shared" si="2"/>
        <v>INC</v>
      </c>
      <c r="T33" s="1" t="str">
        <f t="shared" si="3"/>
        <v/>
      </c>
    </row>
    <row r="34" spans="1:20" x14ac:dyDescent="0.25">
      <c r="A34" s="17"/>
      <c r="B34" s="3">
        <v>31</v>
      </c>
      <c r="C34" t="s">
        <v>27</v>
      </c>
      <c r="D34" t="s">
        <v>263</v>
      </c>
      <c r="E34" t="s">
        <v>326</v>
      </c>
      <c r="F34" s="10" t="s">
        <v>841</v>
      </c>
      <c r="G34" s="2" t="s">
        <v>327</v>
      </c>
      <c r="H34" s="12" t="s">
        <v>326</v>
      </c>
      <c r="I34" t="s">
        <v>263</v>
      </c>
      <c r="J34">
        <v>100475</v>
      </c>
      <c r="K34" t="s">
        <v>894</v>
      </c>
      <c r="L34" t="s">
        <v>886</v>
      </c>
      <c r="M34">
        <v>75752</v>
      </c>
      <c r="N34">
        <v>24723</v>
      </c>
      <c r="O34" s="9">
        <f t="shared" si="1"/>
        <v>0.24606120925603384</v>
      </c>
      <c r="P34" s="1" t="str">
        <f t="shared" si="7"/>
        <v>MY</v>
      </c>
      <c r="Q34" s="1" t="str">
        <f t="shared" si="4"/>
        <v/>
      </c>
      <c r="R34" s="1" t="str">
        <f t="shared" si="6"/>
        <v>BJP</v>
      </c>
      <c r="S34" s="1" t="str">
        <f t="shared" si="2"/>
        <v>VBA</v>
      </c>
      <c r="T34" s="1" t="str">
        <f t="shared" si="3"/>
        <v>Invalid</v>
      </c>
    </row>
    <row r="35" spans="1:20" x14ac:dyDescent="0.25">
      <c r="A35" s="17"/>
      <c r="B35" s="3">
        <v>32</v>
      </c>
      <c r="C35" t="s">
        <v>895</v>
      </c>
      <c r="D35" t="s">
        <v>263</v>
      </c>
      <c r="E35" t="s">
        <v>328</v>
      </c>
      <c r="F35" t="s">
        <v>262</v>
      </c>
      <c r="G35" s="2" t="s">
        <v>329</v>
      </c>
      <c r="H35" s="12" t="s">
        <v>896</v>
      </c>
      <c r="I35" t="s">
        <v>263</v>
      </c>
      <c r="J35">
        <v>59527</v>
      </c>
      <c r="K35" t="s">
        <v>897</v>
      </c>
      <c r="L35" t="s">
        <v>886</v>
      </c>
      <c r="M35">
        <v>57617</v>
      </c>
      <c r="N35">
        <v>1910</v>
      </c>
      <c r="O35" s="9">
        <f t="shared" si="1"/>
        <v>3.2086280175382599E-2</v>
      </c>
      <c r="P35" s="1" t="str">
        <f t="shared" si="7"/>
        <v>MY</v>
      </c>
      <c r="Q35" s="1" t="str">
        <f t="shared" si="4"/>
        <v>Close</v>
      </c>
      <c r="R35" s="1" t="str">
        <f t="shared" si="6"/>
        <v>BJP</v>
      </c>
      <c r="S35" s="1" t="str">
        <f t="shared" si="2"/>
        <v>VBA</v>
      </c>
      <c r="T35" s="1" t="str">
        <f t="shared" si="3"/>
        <v/>
      </c>
    </row>
    <row r="36" spans="1:20" x14ac:dyDescent="0.25">
      <c r="A36" s="17" t="s">
        <v>28</v>
      </c>
      <c r="B36" s="3">
        <v>33</v>
      </c>
      <c r="C36" t="s">
        <v>29</v>
      </c>
      <c r="D36" t="s">
        <v>265</v>
      </c>
      <c r="E36" t="s">
        <v>330</v>
      </c>
      <c r="F36" t="s">
        <v>264</v>
      </c>
      <c r="G36" t="s">
        <v>331</v>
      </c>
      <c r="H36" s="12" t="s">
        <v>331</v>
      </c>
      <c r="I36" t="s">
        <v>264</v>
      </c>
      <c r="J36">
        <v>69875</v>
      </c>
      <c r="K36" t="s">
        <v>898</v>
      </c>
      <c r="L36" t="s">
        <v>842</v>
      </c>
      <c r="M36">
        <v>67734</v>
      </c>
      <c r="N36">
        <v>2141</v>
      </c>
      <c r="O36" s="9">
        <f t="shared" si="1"/>
        <v>3.0640429338103757E-2</v>
      </c>
      <c r="P36" s="1" t="str">
        <f t="shared" si="7"/>
        <v>MVA</v>
      </c>
      <c r="Q36" s="1" t="str">
        <f t="shared" si="4"/>
        <v>Close</v>
      </c>
      <c r="R36" s="1" t="str">
        <f t="shared" si="6"/>
        <v>INC</v>
      </c>
      <c r="S36" s="1" t="str">
        <f t="shared" si="2"/>
        <v>Ind</v>
      </c>
      <c r="T36" s="1" t="str">
        <f t="shared" si="3"/>
        <v/>
      </c>
    </row>
    <row r="37" spans="1:20" x14ac:dyDescent="0.25">
      <c r="A37" s="17"/>
      <c r="B37" s="3">
        <v>34</v>
      </c>
      <c r="C37" t="s">
        <v>899</v>
      </c>
      <c r="D37" t="s">
        <v>263</v>
      </c>
      <c r="E37" s="2" t="s">
        <v>332</v>
      </c>
      <c r="F37" s="10" t="s">
        <v>841</v>
      </c>
      <c r="G37" s="2" t="s">
        <v>333</v>
      </c>
      <c r="H37" s="12" t="s">
        <v>900</v>
      </c>
      <c r="I37" t="s">
        <v>263</v>
      </c>
      <c r="J37">
        <v>66159</v>
      </c>
      <c r="K37" t="s">
        <v>901</v>
      </c>
      <c r="L37" t="s">
        <v>886</v>
      </c>
      <c r="M37">
        <v>52464</v>
      </c>
      <c r="N37">
        <v>13695</v>
      </c>
      <c r="O37" s="9">
        <f t="shared" si="1"/>
        <v>0.20700131501383032</v>
      </c>
      <c r="P37" s="1" t="str">
        <f t="shared" si="7"/>
        <v>MY</v>
      </c>
      <c r="Q37" s="1" t="str">
        <f t="shared" si="4"/>
        <v/>
      </c>
      <c r="R37" s="1" t="str">
        <f t="shared" si="6"/>
        <v>BJP</v>
      </c>
      <c r="S37" s="1" t="str">
        <f t="shared" si="2"/>
        <v>VBA</v>
      </c>
      <c r="T37" s="1" t="str">
        <f t="shared" si="3"/>
        <v>Invalid</v>
      </c>
    </row>
    <row r="38" spans="1:20" x14ac:dyDescent="0.25">
      <c r="A38" s="17"/>
      <c r="B38" s="3">
        <v>35</v>
      </c>
      <c r="C38" t="s">
        <v>30</v>
      </c>
      <c r="D38" t="s">
        <v>263</v>
      </c>
      <c r="E38" s="2" t="s">
        <v>334</v>
      </c>
      <c r="F38" t="s">
        <v>262</v>
      </c>
      <c r="G38" s="2" t="s">
        <v>335</v>
      </c>
      <c r="H38" s="12" t="s">
        <v>902</v>
      </c>
      <c r="I38" t="s">
        <v>263</v>
      </c>
      <c r="J38">
        <v>73205</v>
      </c>
      <c r="K38" t="s">
        <v>903</v>
      </c>
      <c r="L38" t="s">
        <v>259</v>
      </c>
      <c r="M38">
        <v>50481</v>
      </c>
      <c r="N38">
        <v>22724</v>
      </c>
      <c r="O38" s="9">
        <f t="shared" si="1"/>
        <v>0.31041595519431731</v>
      </c>
      <c r="P38" s="1" t="str">
        <f t="shared" si="7"/>
        <v>MY</v>
      </c>
      <c r="Q38" s="1" t="str">
        <f t="shared" si="4"/>
        <v/>
      </c>
      <c r="R38" s="1" t="str">
        <f t="shared" si="6"/>
        <v>BJP</v>
      </c>
      <c r="S38" s="1" t="str">
        <f t="shared" si="2"/>
        <v>NCP</v>
      </c>
      <c r="T38" s="1" t="str">
        <f t="shared" si="3"/>
        <v/>
      </c>
    </row>
    <row r="39" spans="1:20" x14ac:dyDescent="0.25">
      <c r="A39" s="17" t="s">
        <v>31</v>
      </c>
      <c r="B39" s="3">
        <v>36</v>
      </c>
      <c r="C39" t="s">
        <v>32</v>
      </c>
      <c r="D39" t="s">
        <v>263</v>
      </c>
      <c r="E39" t="s">
        <v>336</v>
      </c>
      <c r="F39" t="s">
        <v>264</v>
      </c>
      <c r="G39" t="s">
        <v>337</v>
      </c>
      <c r="H39" s="12" t="s">
        <v>336</v>
      </c>
      <c r="I39" t="s">
        <v>263</v>
      </c>
      <c r="J39">
        <v>90832</v>
      </c>
      <c r="K39" t="s">
        <v>337</v>
      </c>
      <c r="L39" t="s">
        <v>264</v>
      </c>
      <c r="M39">
        <v>81313</v>
      </c>
      <c r="N39">
        <v>9519</v>
      </c>
      <c r="O39" s="9">
        <f t="shared" si="1"/>
        <v>0.1047978685925665</v>
      </c>
      <c r="P39" s="1" t="str">
        <f t="shared" si="7"/>
        <v>MY</v>
      </c>
      <c r="Q39" s="1" t="str">
        <f t="shared" si="4"/>
        <v/>
      </c>
      <c r="R39" s="1" t="str">
        <f t="shared" si="6"/>
        <v>BJP</v>
      </c>
      <c r="S39" s="1" t="str">
        <f t="shared" si="2"/>
        <v>INC</v>
      </c>
      <c r="T39" s="1" t="str">
        <f t="shared" si="3"/>
        <v/>
      </c>
    </row>
    <row r="40" spans="1:20" x14ac:dyDescent="0.25">
      <c r="A40" s="17"/>
      <c r="B40" s="3">
        <v>37</v>
      </c>
      <c r="C40" t="s">
        <v>33</v>
      </c>
      <c r="D40" t="s">
        <v>338</v>
      </c>
      <c r="E40" t="s">
        <v>339</v>
      </c>
      <c r="F40" s="10" t="s">
        <v>841</v>
      </c>
      <c r="G40" s="2" t="s">
        <v>340</v>
      </c>
      <c r="H40" s="12" t="s">
        <v>339</v>
      </c>
      <c r="I40" t="s">
        <v>842</v>
      </c>
      <c r="J40">
        <v>90460</v>
      </c>
      <c r="K40" t="s">
        <v>904</v>
      </c>
      <c r="L40" t="s">
        <v>260</v>
      </c>
      <c r="M40">
        <v>74919</v>
      </c>
      <c r="N40">
        <v>15541</v>
      </c>
      <c r="O40" s="9">
        <f t="shared" si="1"/>
        <v>0.17179969047092639</v>
      </c>
      <c r="P40" s="1" t="s">
        <v>842</v>
      </c>
      <c r="Q40" s="1" t="str">
        <f t="shared" si="4"/>
        <v/>
      </c>
      <c r="R40" s="1" t="str">
        <f t="shared" si="6"/>
        <v>Ind</v>
      </c>
      <c r="S40" s="1" t="str">
        <f t="shared" si="2"/>
        <v>UBT</v>
      </c>
      <c r="T40" s="1" t="str">
        <f t="shared" si="3"/>
        <v>Invalid</v>
      </c>
    </row>
    <row r="41" spans="1:20" x14ac:dyDescent="0.25">
      <c r="A41" s="17"/>
      <c r="B41" s="3">
        <v>38</v>
      </c>
      <c r="C41" t="s">
        <v>31</v>
      </c>
      <c r="D41" t="s">
        <v>259</v>
      </c>
      <c r="E41" t="s">
        <v>341</v>
      </c>
      <c r="F41" t="s">
        <v>264</v>
      </c>
      <c r="G41" t="s">
        <v>342</v>
      </c>
      <c r="H41" s="12" t="s">
        <v>341</v>
      </c>
      <c r="I41" t="s">
        <v>264</v>
      </c>
      <c r="J41">
        <v>82581</v>
      </c>
      <c r="K41" t="s">
        <v>342</v>
      </c>
      <c r="L41" t="s">
        <v>263</v>
      </c>
      <c r="M41">
        <v>64313</v>
      </c>
      <c r="N41">
        <v>18268</v>
      </c>
      <c r="O41" s="9">
        <f t="shared" si="1"/>
        <v>0.22121311197490948</v>
      </c>
      <c r="P41" s="1" t="str">
        <f>IF(COUNTIF($V$3:$V$5,I41),"MY","MVA")</f>
        <v>MVA</v>
      </c>
      <c r="Q41" s="1" t="str">
        <f t="shared" si="4"/>
        <v/>
      </c>
      <c r="R41" s="1" t="str">
        <f t="shared" si="6"/>
        <v>INC</v>
      </c>
      <c r="S41" s="1" t="str">
        <f t="shared" si="2"/>
        <v>BJP</v>
      </c>
      <c r="T41" s="1" t="str">
        <f t="shared" si="3"/>
        <v/>
      </c>
    </row>
    <row r="42" spans="1:20" x14ac:dyDescent="0.25">
      <c r="A42" s="17"/>
      <c r="B42" s="3">
        <v>39</v>
      </c>
      <c r="C42" t="s">
        <v>34</v>
      </c>
      <c r="D42" t="s">
        <v>263</v>
      </c>
      <c r="E42" s="2" t="s">
        <v>343</v>
      </c>
      <c r="F42" t="s">
        <v>264</v>
      </c>
      <c r="G42" t="s">
        <v>344</v>
      </c>
      <c r="H42" s="12" t="s">
        <v>344</v>
      </c>
      <c r="I42" t="s">
        <v>264</v>
      </c>
      <c r="J42">
        <v>76218</v>
      </c>
      <c r="K42" t="s">
        <v>905</v>
      </c>
      <c r="L42" t="s">
        <v>260</v>
      </c>
      <c r="M42">
        <v>65857</v>
      </c>
      <c r="N42">
        <v>10361</v>
      </c>
      <c r="O42" s="9">
        <f t="shared" si="1"/>
        <v>0.13593901703009786</v>
      </c>
      <c r="P42" s="1" t="str">
        <f>IF(COUNTIF($V$3:$V$5,I42),"MY","MVA")</f>
        <v>MVA</v>
      </c>
      <c r="Q42" s="1" t="str">
        <f t="shared" si="4"/>
        <v/>
      </c>
      <c r="R42" s="1" t="str">
        <f t="shared" si="6"/>
        <v>INC</v>
      </c>
      <c r="S42" s="1" t="str">
        <f t="shared" si="2"/>
        <v>SS</v>
      </c>
      <c r="T42" s="1" t="str">
        <f t="shared" si="3"/>
        <v/>
      </c>
    </row>
    <row r="43" spans="1:20" x14ac:dyDescent="0.25">
      <c r="A43" s="17"/>
      <c r="B43" s="3">
        <v>40</v>
      </c>
      <c r="C43" t="s">
        <v>906</v>
      </c>
      <c r="D43" t="s">
        <v>265</v>
      </c>
      <c r="E43" t="s">
        <v>345</v>
      </c>
      <c r="F43" t="s">
        <v>841</v>
      </c>
      <c r="G43" s="2" t="s">
        <v>346</v>
      </c>
      <c r="H43" s="12" t="s">
        <v>907</v>
      </c>
      <c r="I43" t="s">
        <v>264</v>
      </c>
      <c r="J43">
        <v>95889</v>
      </c>
      <c r="K43" t="s">
        <v>908</v>
      </c>
      <c r="L43" t="s">
        <v>263</v>
      </c>
      <c r="M43">
        <v>65370</v>
      </c>
      <c r="N43">
        <v>30519</v>
      </c>
      <c r="O43" s="9">
        <f t="shared" si="1"/>
        <v>0.31827425460688924</v>
      </c>
      <c r="P43" s="1" t="str">
        <f>IF(COUNTIF($V$3:$V$5,I43),"MY","MVA")</f>
        <v>MVA</v>
      </c>
      <c r="Q43" s="1" t="str">
        <f t="shared" si="4"/>
        <v/>
      </c>
      <c r="R43" s="1" t="str">
        <f t="shared" si="6"/>
        <v>INC</v>
      </c>
      <c r="S43" s="1" t="str">
        <f t="shared" si="2"/>
        <v>BJP</v>
      </c>
      <c r="T43" s="1" t="str">
        <f t="shared" si="3"/>
        <v>Invalid</v>
      </c>
    </row>
    <row r="44" spans="1:20" x14ac:dyDescent="0.25">
      <c r="A44" s="17"/>
      <c r="B44" s="3">
        <v>41</v>
      </c>
      <c r="C44" t="s">
        <v>909</v>
      </c>
      <c r="D44" t="s">
        <v>263</v>
      </c>
      <c r="E44" s="2" t="s">
        <v>347</v>
      </c>
      <c r="F44" t="s">
        <v>264</v>
      </c>
      <c r="G44" s="2" t="s">
        <v>1242</v>
      </c>
      <c r="H44" s="12" t="s">
        <v>910</v>
      </c>
      <c r="I44" t="s">
        <v>911</v>
      </c>
      <c r="J44">
        <v>84569</v>
      </c>
      <c r="K44" t="s">
        <v>912</v>
      </c>
      <c r="L44" t="s">
        <v>263</v>
      </c>
      <c r="M44">
        <v>43207</v>
      </c>
      <c r="N44">
        <v>41362</v>
      </c>
      <c r="O44" s="9">
        <f t="shared" si="1"/>
        <v>0.48909174756707541</v>
      </c>
      <c r="P44" s="1" t="s">
        <v>842</v>
      </c>
      <c r="Q44" s="1" t="str">
        <f t="shared" si="4"/>
        <v/>
      </c>
      <c r="R44" s="1" t="str">
        <f t="shared" si="6"/>
        <v>PJP</v>
      </c>
      <c r="S44" s="1" t="str">
        <f t="shared" si="2"/>
        <v>BJP</v>
      </c>
      <c r="T44" s="1" t="str">
        <f t="shared" si="3"/>
        <v/>
      </c>
    </row>
    <row r="45" spans="1:20" x14ac:dyDescent="0.25">
      <c r="A45" s="17"/>
      <c r="B45" s="3">
        <v>42</v>
      </c>
      <c r="C45" t="s">
        <v>35</v>
      </c>
      <c r="D45" t="s">
        <v>263</v>
      </c>
      <c r="E45" s="2" t="s">
        <v>348</v>
      </c>
      <c r="F45" t="s">
        <v>264</v>
      </c>
      <c r="G45" s="2" t="s">
        <v>349</v>
      </c>
      <c r="H45" s="12" t="s">
        <v>913</v>
      </c>
      <c r="I45" t="s">
        <v>911</v>
      </c>
      <c r="J45">
        <v>81252</v>
      </c>
      <c r="K45" t="s">
        <v>349</v>
      </c>
      <c r="L45" t="s">
        <v>264</v>
      </c>
      <c r="M45">
        <v>72856</v>
      </c>
      <c r="N45">
        <v>8396</v>
      </c>
      <c r="O45" s="9">
        <f t="shared" si="1"/>
        <v>0.10333284103775907</v>
      </c>
      <c r="P45" s="1" t="s">
        <v>842</v>
      </c>
      <c r="Q45" s="1" t="str">
        <f t="shared" si="4"/>
        <v/>
      </c>
      <c r="R45" s="1" t="str">
        <f t="shared" si="6"/>
        <v>PJP</v>
      </c>
      <c r="S45" s="1" t="str">
        <f t="shared" si="2"/>
        <v>INC</v>
      </c>
      <c r="T45" s="1" t="str">
        <f t="shared" si="3"/>
        <v/>
      </c>
    </row>
    <row r="46" spans="1:20" x14ac:dyDescent="0.25">
      <c r="A46" s="17"/>
      <c r="B46" s="13">
        <v>43</v>
      </c>
      <c r="C46" s="17" t="s">
        <v>36</v>
      </c>
      <c r="D46" t="s">
        <v>263</v>
      </c>
      <c r="E46" s="2" t="s">
        <v>350</v>
      </c>
      <c r="F46" t="s">
        <v>262</v>
      </c>
      <c r="G46" s="2" t="s">
        <v>351</v>
      </c>
      <c r="H46" s="12" t="s">
        <v>352</v>
      </c>
      <c r="I46" t="s">
        <v>914</v>
      </c>
      <c r="J46">
        <v>96152</v>
      </c>
      <c r="K46" t="s">
        <v>915</v>
      </c>
      <c r="L46" t="s">
        <v>263</v>
      </c>
      <c r="M46">
        <v>86361</v>
      </c>
      <c r="N46">
        <v>9791</v>
      </c>
      <c r="O46" s="9">
        <f t="shared" si="1"/>
        <v>0.10182835510441801</v>
      </c>
      <c r="P46" s="1" t="str">
        <f>IF(COUNTIF($V$3:$V$5,I46),"MY","MVA")</f>
        <v>MVA</v>
      </c>
      <c r="Q46" s="1" t="str">
        <f t="shared" si="4"/>
        <v/>
      </c>
      <c r="R46" s="1" t="str">
        <f t="shared" si="6"/>
        <v>SWP</v>
      </c>
      <c r="S46" s="1" t="str">
        <f t="shared" si="2"/>
        <v>BJP</v>
      </c>
      <c r="T46" s="1" t="str">
        <f t="shared" si="3"/>
        <v/>
      </c>
    </row>
    <row r="47" spans="1:20" s="7" customFormat="1" ht="15" customHeight="1" x14ac:dyDescent="0.25">
      <c r="A47" s="17"/>
      <c r="B47" s="13"/>
      <c r="C47" s="17"/>
      <c r="D47" s="5" t="s">
        <v>259</v>
      </c>
      <c r="E47" s="5" t="s">
        <v>352</v>
      </c>
      <c r="F47" s="5"/>
      <c r="G47" s="6"/>
      <c r="H47" s="12"/>
      <c r="I47" s="5"/>
      <c r="J47" s="5"/>
      <c r="K47" s="5"/>
      <c r="L47" s="5"/>
      <c r="M47" s="5"/>
      <c r="N47" s="5"/>
      <c r="O47" s="9"/>
      <c r="P47" s="1"/>
      <c r="Q47" s="1"/>
      <c r="R47" s="1">
        <f t="shared" si="6"/>
        <v>0</v>
      </c>
      <c r="S47" s="1">
        <f t="shared" si="2"/>
        <v>0</v>
      </c>
      <c r="T47" s="1" t="str">
        <f t="shared" si="3"/>
        <v/>
      </c>
    </row>
    <row r="48" spans="1:20" x14ac:dyDescent="0.25">
      <c r="A48" s="17" t="s">
        <v>37</v>
      </c>
      <c r="B48" s="3">
        <v>44</v>
      </c>
      <c r="C48" t="s">
        <v>38</v>
      </c>
      <c r="D48" t="s">
        <v>263</v>
      </c>
      <c r="E48" s="2" t="s">
        <v>353</v>
      </c>
      <c r="F48" t="s">
        <v>262</v>
      </c>
      <c r="G48" s="2" t="s">
        <v>354</v>
      </c>
      <c r="H48" s="12" t="s">
        <v>916</v>
      </c>
      <c r="I48" t="s">
        <v>263</v>
      </c>
      <c r="J48">
        <v>87318</v>
      </c>
      <c r="K48" t="s">
        <v>917</v>
      </c>
      <c r="L48" t="s">
        <v>264</v>
      </c>
      <c r="M48">
        <v>74851</v>
      </c>
      <c r="N48">
        <v>12467</v>
      </c>
      <c r="O48" s="9">
        <f t="shared" si="1"/>
        <v>0.14277697611030946</v>
      </c>
      <c r="P48" s="1" t="str">
        <f>IF(COUNTIF($V$3:$V$5,I48),"MY","MVA")</f>
        <v>MY</v>
      </c>
      <c r="Q48" s="1" t="str">
        <f t="shared" si="4"/>
        <v/>
      </c>
      <c r="R48" s="1" t="str">
        <f t="shared" si="6"/>
        <v>BJP</v>
      </c>
      <c r="S48" s="1" t="str">
        <f t="shared" si="2"/>
        <v>INC</v>
      </c>
      <c r="T48" s="1" t="str">
        <f t="shared" si="3"/>
        <v/>
      </c>
    </row>
    <row r="49" spans="1:20" x14ac:dyDescent="0.25">
      <c r="A49" s="17"/>
      <c r="B49" s="3">
        <v>45</v>
      </c>
      <c r="C49" t="s">
        <v>39</v>
      </c>
      <c r="D49" t="s">
        <v>263</v>
      </c>
      <c r="E49" s="2" t="s">
        <v>355</v>
      </c>
      <c r="F49" t="s">
        <v>264</v>
      </c>
      <c r="G49" t="s">
        <v>356</v>
      </c>
      <c r="H49" s="12" t="s">
        <v>356</v>
      </c>
      <c r="I49" t="s">
        <v>264</v>
      </c>
      <c r="J49">
        <v>75345</v>
      </c>
      <c r="K49" t="s">
        <v>355</v>
      </c>
      <c r="L49" t="s">
        <v>842</v>
      </c>
      <c r="M49">
        <v>39541</v>
      </c>
      <c r="N49">
        <v>35804</v>
      </c>
      <c r="O49" s="9">
        <f t="shared" si="1"/>
        <v>0.4752007432477271</v>
      </c>
      <c r="P49" s="1" t="str">
        <f>IF(COUNTIF($V$3:$V$5,I49),"MY","MVA")</f>
        <v>MVA</v>
      </c>
      <c r="Q49" s="1" t="str">
        <f t="shared" si="4"/>
        <v/>
      </c>
      <c r="R49" s="1" t="str">
        <f t="shared" si="6"/>
        <v>INC</v>
      </c>
      <c r="S49" s="1" t="str">
        <f t="shared" si="2"/>
        <v>Ind</v>
      </c>
      <c r="T49" s="1" t="str">
        <f t="shared" si="3"/>
        <v/>
      </c>
    </row>
    <row r="50" spans="1:20" x14ac:dyDescent="0.25">
      <c r="A50" s="17"/>
      <c r="B50" s="3">
        <v>46</v>
      </c>
      <c r="C50" t="s">
        <v>40</v>
      </c>
      <c r="D50" t="s">
        <v>263</v>
      </c>
      <c r="E50" t="s">
        <v>357</v>
      </c>
      <c r="F50" t="s">
        <v>262</v>
      </c>
      <c r="G50" s="2" t="s">
        <v>358</v>
      </c>
      <c r="H50" s="12" t="s">
        <v>357</v>
      </c>
      <c r="I50" t="s">
        <v>263</v>
      </c>
      <c r="J50">
        <v>103585</v>
      </c>
      <c r="K50" t="s">
        <v>918</v>
      </c>
      <c r="L50" t="s">
        <v>259</v>
      </c>
      <c r="M50">
        <v>53130</v>
      </c>
      <c r="N50">
        <v>50455</v>
      </c>
      <c r="O50" s="9">
        <f t="shared" si="1"/>
        <v>0.48708789882705023</v>
      </c>
      <c r="P50" s="1" t="str">
        <f>IF(COUNTIF($V$3:$V$5,I50),"MY","MVA")</f>
        <v>MY</v>
      </c>
      <c r="Q50" s="1" t="str">
        <f t="shared" si="4"/>
        <v/>
      </c>
      <c r="R50" s="1" t="str">
        <f t="shared" si="6"/>
        <v>BJP</v>
      </c>
      <c r="S50" s="1" t="str">
        <f t="shared" si="2"/>
        <v>NCP</v>
      </c>
      <c r="T50" s="1" t="str">
        <f t="shared" si="3"/>
        <v/>
      </c>
    </row>
    <row r="51" spans="1:20" s="7" customFormat="1" x14ac:dyDescent="0.25">
      <c r="A51" s="17"/>
      <c r="B51" s="4">
        <v>47</v>
      </c>
      <c r="C51" s="5" t="s">
        <v>37</v>
      </c>
      <c r="D51" s="5" t="s">
        <v>263</v>
      </c>
      <c r="E51" s="5" t="s">
        <v>359</v>
      </c>
      <c r="F51" s="5" t="s">
        <v>264</v>
      </c>
      <c r="G51" s="6" t="s">
        <v>1243</v>
      </c>
      <c r="H51" s="12" t="s">
        <v>359</v>
      </c>
      <c r="I51" t="s">
        <v>263</v>
      </c>
      <c r="J51">
        <v>79739</v>
      </c>
      <c r="K51" t="s">
        <v>919</v>
      </c>
      <c r="L51" t="s">
        <v>264</v>
      </c>
      <c r="M51">
        <v>71806</v>
      </c>
      <c r="N51">
        <v>7933</v>
      </c>
      <c r="O51" s="9">
        <f t="shared" si="1"/>
        <v>9.9487076587366288E-2</v>
      </c>
      <c r="P51" s="1" t="str">
        <f>IF(COUNTIF($V$3:$V$5,I51),"MY","MVA")</f>
        <v>MY</v>
      </c>
      <c r="Q51" s="1" t="str">
        <f t="shared" si="4"/>
        <v/>
      </c>
      <c r="R51" s="1" t="str">
        <f t="shared" si="6"/>
        <v>BJP</v>
      </c>
      <c r="S51" s="1" t="str">
        <f t="shared" si="2"/>
        <v>INC</v>
      </c>
      <c r="T51" s="1" t="str">
        <f t="shared" si="3"/>
        <v/>
      </c>
    </row>
    <row r="52" spans="1:20" x14ac:dyDescent="0.25">
      <c r="A52" s="17" t="s">
        <v>41</v>
      </c>
      <c r="B52" s="13">
        <v>48</v>
      </c>
      <c r="C52" s="17" t="s">
        <v>42</v>
      </c>
      <c r="D52" t="s">
        <v>263</v>
      </c>
      <c r="E52" s="2" t="s">
        <v>360</v>
      </c>
      <c r="F52" t="s">
        <v>262</v>
      </c>
      <c r="G52" s="2" t="s">
        <v>361</v>
      </c>
      <c r="H52" s="12" t="s">
        <v>920</v>
      </c>
      <c r="I52" t="s">
        <v>259</v>
      </c>
      <c r="J52">
        <v>96842</v>
      </c>
      <c r="K52" t="s">
        <v>360</v>
      </c>
      <c r="L52" t="s">
        <v>263</v>
      </c>
      <c r="M52">
        <v>79785</v>
      </c>
      <c r="N52">
        <v>17057</v>
      </c>
      <c r="O52" s="9">
        <f t="shared" si="1"/>
        <v>0.17613225666549637</v>
      </c>
      <c r="P52" s="1" t="str">
        <f>IF(COUNTIF($V$3:$V$5,I52),"MY","MVA")</f>
        <v>MY</v>
      </c>
      <c r="Q52" s="1" t="str">
        <f t="shared" si="4"/>
        <v/>
      </c>
      <c r="R52" s="1" t="str">
        <f t="shared" si="6"/>
        <v>NCP</v>
      </c>
      <c r="S52" s="1" t="str">
        <f t="shared" si="2"/>
        <v>BJP</v>
      </c>
      <c r="T52" s="1" t="str">
        <f t="shared" si="3"/>
        <v/>
      </c>
    </row>
    <row r="53" spans="1:20" x14ac:dyDescent="0.25">
      <c r="A53" s="17"/>
      <c r="B53" s="13"/>
      <c r="C53" s="17"/>
      <c r="D53" t="s">
        <v>259</v>
      </c>
      <c r="E53" s="2" t="s">
        <v>362</v>
      </c>
      <c r="F53"/>
      <c r="G53" s="2"/>
      <c r="H53" s="12"/>
      <c r="I53"/>
      <c r="J53"/>
      <c r="K53"/>
      <c r="L53"/>
      <c r="M53"/>
      <c r="N53"/>
      <c r="O53" s="9"/>
      <c r="R53" s="1">
        <f t="shared" si="6"/>
        <v>0</v>
      </c>
      <c r="S53" s="1">
        <f t="shared" si="2"/>
        <v>0</v>
      </c>
      <c r="T53" s="1" t="str">
        <f t="shared" si="3"/>
        <v/>
      </c>
    </row>
    <row r="54" spans="1:20" x14ac:dyDescent="0.25">
      <c r="A54" s="17"/>
      <c r="B54" s="3">
        <v>49</v>
      </c>
      <c r="C54" t="s">
        <v>43</v>
      </c>
      <c r="D54" t="s">
        <v>263</v>
      </c>
      <c r="E54" t="s">
        <v>363</v>
      </c>
      <c r="F54" t="s">
        <v>264</v>
      </c>
      <c r="G54" s="2" t="s">
        <v>364</v>
      </c>
      <c r="H54" s="12" t="s">
        <v>921</v>
      </c>
      <c r="I54" t="s">
        <v>264</v>
      </c>
      <c r="J54">
        <v>113184</v>
      </c>
      <c r="K54" t="s">
        <v>922</v>
      </c>
      <c r="L54" t="s">
        <v>263</v>
      </c>
      <c r="M54">
        <v>86893</v>
      </c>
      <c r="N54">
        <v>26291</v>
      </c>
      <c r="O54" s="9">
        <f t="shared" si="1"/>
        <v>0.23228548204693242</v>
      </c>
      <c r="P54" s="1" t="str">
        <f t="shared" ref="P54:P63" si="8">IF(COUNTIF($V$3:$V$5,I54),"MY","MVA")</f>
        <v>MVA</v>
      </c>
      <c r="Q54" s="1" t="str">
        <f t="shared" si="4"/>
        <v/>
      </c>
      <c r="R54" s="1" t="str">
        <f t="shared" si="6"/>
        <v>INC</v>
      </c>
      <c r="S54" s="1" t="str">
        <f t="shared" si="2"/>
        <v>BJP</v>
      </c>
      <c r="T54" s="1" t="str">
        <f t="shared" si="3"/>
        <v/>
      </c>
    </row>
    <row r="55" spans="1:20" x14ac:dyDescent="0.25">
      <c r="A55" s="17"/>
      <c r="B55" s="3">
        <v>50</v>
      </c>
      <c r="C55" t="s">
        <v>44</v>
      </c>
      <c r="D55" t="s">
        <v>263</v>
      </c>
      <c r="E55" t="s">
        <v>365</v>
      </c>
      <c r="F55" t="s">
        <v>262</v>
      </c>
      <c r="G55" s="2" t="s">
        <v>366</v>
      </c>
      <c r="H55" s="12" t="s">
        <v>365</v>
      </c>
      <c r="I55" t="s">
        <v>263</v>
      </c>
      <c r="J55">
        <v>121305</v>
      </c>
      <c r="K55" t="s">
        <v>923</v>
      </c>
      <c r="L55" t="s">
        <v>259</v>
      </c>
      <c r="M55">
        <v>75138</v>
      </c>
      <c r="N55">
        <v>46167</v>
      </c>
      <c r="O55" s="9">
        <f t="shared" si="1"/>
        <v>0.38058612588104362</v>
      </c>
      <c r="P55" s="1" t="str">
        <f t="shared" si="8"/>
        <v>MY</v>
      </c>
      <c r="Q55" s="1" t="str">
        <f t="shared" si="4"/>
        <v/>
      </c>
      <c r="R55" s="1" t="str">
        <f t="shared" si="6"/>
        <v>BJP</v>
      </c>
      <c r="S55" s="1" t="str">
        <f t="shared" si="2"/>
        <v>NCP</v>
      </c>
      <c r="T55" s="1" t="str">
        <f t="shared" si="3"/>
        <v/>
      </c>
    </row>
    <row r="56" spans="1:20" x14ac:dyDescent="0.25">
      <c r="A56" s="17"/>
      <c r="B56" s="3">
        <v>51</v>
      </c>
      <c r="C56" t="s">
        <v>924</v>
      </c>
      <c r="D56" t="s">
        <v>263</v>
      </c>
      <c r="E56" t="s">
        <v>367</v>
      </c>
      <c r="F56" t="s">
        <v>264</v>
      </c>
      <c r="G56" s="2" t="s">
        <v>368</v>
      </c>
      <c r="H56" s="12" t="s">
        <v>925</v>
      </c>
      <c r="I56" t="s">
        <v>264</v>
      </c>
      <c r="J56">
        <v>91968</v>
      </c>
      <c r="K56" t="s">
        <v>367</v>
      </c>
      <c r="L56" t="s">
        <v>263</v>
      </c>
      <c r="M56">
        <v>73939</v>
      </c>
      <c r="N56">
        <v>18029</v>
      </c>
      <c r="O56" s="9">
        <f t="shared" si="1"/>
        <v>0.196035577592206</v>
      </c>
      <c r="P56" s="1" t="str">
        <f t="shared" si="8"/>
        <v>MVA</v>
      </c>
      <c r="Q56" s="1" t="str">
        <f t="shared" si="4"/>
        <v/>
      </c>
      <c r="R56" s="1" t="str">
        <f t="shared" si="6"/>
        <v>INC</v>
      </c>
      <c r="S56" s="1" t="str">
        <f t="shared" si="2"/>
        <v>BJP</v>
      </c>
      <c r="T56" s="1" t="str">
        <f t="shared" si="3"/>
        <v/>
      </c>
    </row>
    <row r="57" spans="1:20" x14ac:dyDescent="0.25">
      <c r="A57" s="17"/>
      <c r="B57" s="3">
        <v>52</v>
      </c>
      <c r="C57" t="s">
        <v>45</v>
      </c>
      <c r="D57" t="s">
        <v>263</v>
      </c>
      <c r="E57" t="s">
        <v>369</v>
      </c>
      <c r="F57" t="s">
        <v>264</v>
      </c>
      <c r="G57" s="2" t="s">
        <v>370</v>
      </c>
      <c r="H57" s="12" t="s">
        <v>369</v>
      </c>
      <c r="I57" t="s">
        <v>263</v>
      </c>
      <c r="J57">
        <v>109237</v>
      </c>
      <c r="K57" t="s">
        <v>363</v>
      </c>
      <c r="L57" t="s">
        <v>264</v>
      </c>
      <c r="M57">
        <v>59893</v>
      </c>
      <c r="N57">
        <v>49482</v>
      </c>
      <c r="O57" s="9">
        <f t="shared" si="1"/>
        <v>0.45297838644415356</v>
      </c>
      <c r="P57" s="1" t="str">
        <f t="shared" si="8"/>
        <v>MY</v>
      </c>
      <c r="Q57" s="1" t="str">
        <f t="shared" si="4"/>
        <v/>
      </c>
      <c r="R57" s="1" t="str">
        <f t="shared" si="6"/>
        <v>BJP</v>
      </c>
      <c r="S57" s="1" t="str">
        <f t="shared" si="2"/>
        <v>INC</v>
      </c>
      <c r="T57" s="1" t="str">
        <f t="shared" si="3"/>
        <v/>
      </c>
    </row>
    <row r="58" spans="1:20" x14ac:dyDescent="0.25">
      <c r="A58" s="17"/>
      <c r="B58" s="3">
        <v>53</v>
      </c>
      <c r="C58" t="s">
        <v>46</v>
      </c>
      <c r="D58" t="s">
        <v>263</v>
      </c>
      <c r="E58" t="s">
        <v>371</v>
      </c>
      <c r="F58" t="s">
        <v>264</v>
      </c>
      <c r="G58" s="2" t="s">
        <v>926</v>
      </c>
      <c r="H58" s="12" t="s">
        <v>371</v>
      </c>
      <c r="I58" t="s">
        <v>263</v>
      </c>
      <c r="J58">
        <v>84339</v>
      </c>
      <c r="K58" t="s">
        <v>926</v>
      </c>
      <c r="L58" t="s">
        <v>264</v>
      </c>
      <c r="M58">
        <v>80326</v>
      </c>
      <c r="N58">
        <v>4013</v>
      </c>
      <c r="O58" s="9">
        <f t="shared" si="1"/>
        <v>4.7581783042246174E-2</v>
      </c>
      <c r="P58" s="1" t="str">
        <f t="shared" si="8"/>
        <v>MY</v>
      </c>
      <c r="Q58" s="1" t="str">
        <f t="shared" si="4"/>
        <v>Close</v>
      </c>
      <c r="R58" s="1" t="str">
        <f t="shared" si="6"/>
        <v>BJP</v>
      </c>
      <c r="S58" s="1" t="str">
        <f t="shared" si="2"/>
        <v>INC</v>
      </c>
      <c r="T58" s="1" t="str">
        <f t="shared" si="3"/>
        <v/>
      </c>
    </row>
    <row r="59" spans="1:20" x14ac:dyDescent="0.25">
      <c r="A59" s="17"/>
      <c r="B59" s="3">
        <v>54</v>
      </c>
      <c r="C59" t="s">
        <v>47</v>
      </c>
      <c r="D59" t="s">
        <v>263</v>
      </c>
      <c r="E59" t="s">
        <v>372</v>
      </c>
      <c r="F59" t="s">
        <v>262</v>
      </c>
      <c r="G59" s="2" t="s">
        <v>373</v>
      </c>
      <c r="H59" s="12" t="s">
        <v>372</v>
      </c>
      <c r="I59" t="s">
        <v>263</v>
      </c>
      <c r="J59">
        <v>103992</v>
      </c>
      <c r="K59" t="s">
        <v>927</v>
      </c>
      <c r="L59" t="s">
        <v>264</v>
      </c>
      <c r="M59">
        <v>79975</v>
      </c>
      <c r="N59">
        <v>24017</v>
      </c>
      <c r="O59" s="9">
        <f t="shared" si="1"/>
        <v>0.23095045772751749</v>
      </c>
      <c r="P59" s="1" t="str">
        <f t="shared" si="8"/>
        <v>MY</v>
      </c>
      <c r="Q59" s="1" t="str">
        <f t="shared" si="4"/>
        <v/>
      </c>
      <c r="R59" s="1" t="str">
        <f t="shared" si="6"/>
        <v>BJP</v>
      </c>
      <c r="S59" s="1" t="str">
        <f t="shared" si="2"/>
        <v>INC</v>
      </c>
      <c r="T59" s="1" t="str">
        <f t="shared" si="3"/>
        <v/>
      </c>
    </row>
    <row r="60" spans="1:20" x14ac:dyDescent="0.25">
      <c r="A60" s="17"/>
      <c r="B60" s="3">
        <v>55</v>
      </c>
      <c r="C60" t="s">
        <v>48</v>
      </c>
      <c r="D60" t="s">
        <v>263</v>
      </c>
      <c r="E60" t="s">
        <v>374</v>
      </c>
      <c r="F60" t="s">
        <v>264</v>
      </c>
      <c r="G60" s="2" t="s">
        <v>375</v>
      </c>
      <c r="H60" s="12" t="s">
        <v>928</v>
      </c>
      <c r="I60" t="s">
        <v>263</v>
      </c>
      <c r="J60">
        <v>75692</v>
      </c>
      <c r="K60" t="s">
        <v>929</v>
      </c>
      <c r="L60" t="s">
        <v>264</v>
      </c>
      <c r="M60">
        <v>71684</v>
      </c>
      <c r="N60">
        <v>4008</v>
      </c>
      <c r="O60" s="9">
        <f t="shared" si="1"/>
        <v>5.2951434761929927E-2</v>
      </c>
      <c r="P60" s="1" t="str">
        <f t="shared" si="8"/>
        <v>MY</v>
      </c>
      <c r="Q60" s="1" t="str">
        <f t="shared" si="4"/>
        <v/>
      </c>
      <c r="R60" s="1" t="str">
        <f t="shared" si="6"/>
        <v>BJP</v>
      </c>
      <c r="S60" s="1" t="str">
        <f t="shared" si="2"/>
        <v>INC</v>
      </c>
      <c r="T60" s="1" t="str">
        <f t="shared" si="3"/>
        <v/>
      </c>
    </row>
    <row r="61" spans="1:20" x14ac:dyDescent="0.25">
      <c r="A61" s="17"/>
      <c r="B61" s="3">
        <v>56</v>
      </c>
      <c r="C61" t="s">
        <v>49</v>
      </c>
      <c r="D61" t="s">
        <v>263</v>
      </c>
      <c r="E61" t="s">
        <v>376</v>
      </c>
      <c r="F61" t="s">
        <v>264</v>
      </c>
      <c r="G61" t="s">
        <v>377</v>
      </c>
      <c r="H61" s="12" t="s">
        <v>377</v>
      </c>
      <c r="I61" t="s">
        <v>264</v>
      </c>
      <c r="J61">
        <v>83252</v>
      </c>
      <c r="K61" t="s">
        <v>930</v>
      </c>
      <c r="L61" t="s">
        <v>263</v>
      </c>
      <c r="M61">
        <v>76885</v>
      </c>
      <c r="N61">
        <v>6367</v>
      </c>
      <c r="O61" s="9">
        <f t="shared" si="1"/>
        <v>7.6478643155719978E-2</v>
      </c>
      <c r="P61" s="1" t="str">
        <f t="shared" si="8"/>
        <v>MVA</v>
      </c>
      <c r="Q61" s="1" t="str">
        <f t="shared" si="4"/>
        <v/>
      </c>
      <c r="R61" s="1" t="str">
        <f t="shared" si="6"/>
        <v>INC</v>
      </c>
      <c r="S61" s="1" t="str">
        <f t="shared" si="2"/>
        <v>BJP</v>
      </c>
      <c r="T61" s="1" t="str">
        <f t="shared" si="3"/>
        <v/>
      </c>
    </row>
    <row r="62" spans="1:20" x14ac:dyDescent="0.25">
      <c r="A62" s="17"/>
      <c r="B62" s="3">
        <v>57</v>
      </c>
      <c r="C62" t="s">
        <v>931</v>
      </c>
      <c r="D62" t="s">
        <v>263</v>
      </c>
      <c r="E62" t="s">
        <v>378</v>
      </c>
      <c r="F62" t="s">
        <v>264</v>
      </c>
      <c r="G62" t="s">
        <v>379</v>
      </c>
      <c r="H62" s="12" t="s">
        <v>379</v>
      </c>
      <c r="I62" t="s">
        <v>264</v>
      </c>
      <c r="J62">
        <v>86821</v>
      </c>
      <c r="K62" t="s">
        <v>378</v>
      </c>
      <c r="L62" t="s">
        <v>263</v>
      </c>
      <c r="M62">
        <v>66127</v>
      </c>
      <c r="N62">
        <v>20694</v>
      </c>
      <c r="O62" s="9">
        <f t="shared" si="1"/>
        <v>0.23835247232812337</v>
      </c>
      <c r="P62" s="1" t="str">
        <f t="shared" si="8"/>
        <v>MVA</v>
      </c>
      <c r="Q62" s="1" t="str">
        <f t="shared" si="4"/>
        <v/>
      </c>
      <c r="R62" s="1" t="str">
        <f t="shared" si="6"/>
        <v>INC</v>
      </c>
      <c r="S62" s="1" t="str">
        <f t="shared" si="2"/>
        <v>BJP</v>
      </c>
      <c r="T62" s="1" t="str">
        <f t="shared" si="3"/>
        <v/>
      </c>
    </row>
    <row r="63" spans="1:20" x14ac:dyDescent="0.25">
      <c r="A63" s="17"/>
      <c r="B63" s="3">
        <v>58</v>
      </c>
      <c r="C63" t="s">
        <v>50</v>
      </c>
      <c r="D63" t="s">
        <v>263</v>
      </c>
      <c r="E63" t="s">
        <v>380</v>
      </c>
      <c r="F63" t="s">
        <v>264</v>
      </c>
      <c r="G63" s="2" t="s">
        <v>381</v>
      </c>
      <c r="H63" s="12" t="s">
        <v>932</v>
      </c>
      <c r="I63" t="s">
        <v>263</v>
      </c>
      <c r="J63">
        <v>118182</v>
      </c>
      <c r="K63" t="s">
        <v>933</v>
      </c>
      <c r="L63" t="s">
        <v>264</v>
      </c>
      <c r="M63">
        <v>107066</v>
      </c>
      <c r="N63">
        <v>11116</v>
      </c>
      <c r="O63" s="9">
        <f t="shared" si="1"/>
        <v>9.4058316833358718E-2</v>
      </c>
      <c r="P63" s="1" t="str">
        <f t="shared" si="8"/>
        <v>MY</v>
      </c>
      <c r="Q63" s="1" t="str">
        <f t="shared" si="4"/>
        <v/>
      </c>
      <c r="R63" s="1" t="str">
        <f t="shared" si="6"/>
        <v>BJP</v>
      </c>
      <c r="S63" s="1" t="str">
        <f t="shared" si="2"/>
        <v>INC</v>
      </c>
      <c r="T63" s="1" t="str">
        <f t="shared" si="3"/>
        <v/>
      </c>
    </row>
    <row r="64" spans="1:20" s="7" customFormat="1" x14ac:dyDescent="0.25">
      <c r="A64" s="17"/>
      <c r="B64" s="4">
        <v>59</v>
      </c>
      <c r="C64" t="s">
        <v>51</v>
      </c>
      <c r="D64" s="5" t="s">
        <v>265</v>
      </c>
      <c r="E64" s="5" t="s">
        <v>382</v>
      </c>
      <c r="F64" s="5" t="s">
        <v>841</v>
      </c>
      <c r="G64" s="6" t="s">
        <v>383</v>
      </c>
      <c r="H64" s="12" t="s">
        <v>382</v>
      </c>
      <c r="I64" t="s">
        <v>842</v>
      </c>
      <c r="J64">
        <v>67419</v>
      </c>
      <c r="K64" t="s">
        <v>934</v>
      </c>
      <c r="L64" t="s">
        <v>263</v>
      </c>
      <c r="M64">
        <v>43006</v>
      </c>
      <c r="N64">
        <v>24413</v>
      </c>
      <c r="O64" s="9">
        <f t="shared" si="1"/>
        <v>0.36210860439935327</v>
      </c>
      <c r="P64" s="1" t="s">
        <v>842</v>
      </c>
      <c r="Q64" s="1" t="str">
        <f t="shared" si="4"/>
        <v/>
      </c>
      <c r="R64" s="1" t="str">
        <f t="shared" si="6"/>
        <v>Ind</v>
      </c>
      <c r="S64" s="1" t="str">
        <f t="shared" si="2"/>
        <v>BJP</v>
      </c>
      <c r="T64" s="1" t="str">
        <f t="shared" si="3"/>
        <v>Invalid</v>
      </c>
    </row>
    <row r="65" spans="1:20" x14ac:dyDescent="0.25">
      <c r="A65" s="17" t="s">
        <v>52</v>
      </c>
      <c r="B65" s="3">
        <v>60</v>
      </c>
      <c r="C65" t="s">
        <v>53</v>
      </c>
      <c r="D65" t="s">
        <v>259</v>
      </c>
      <c r="E65" t="s">
        <v>384</v>
      </c>
      <c r="F65" t="s">
        <v>262</v>
      </c>
      <c r="G65" t="s">
        <v>385</v>
      </c>
      <c r="H65" s="12" t="s">
        <v>935</v>
      </c>
      <c r="I65" t="s">
        <v>259</v>
      </c>
      <c r="J65">
        <v>87190</v>
      </c>
      <c r="K65" t="s">
        <v>936</v>
      </c>
      <c r="L65" t="s">
        <v>842</v>
      </c>
      <c r="M65">
        <v>79490</v>
      </c>
      <c r="N65">
        <v>7700</v>
      </c>
      <c r="O65" s="9">
        <f t="shared" si="1"/>
        <v>8.8312879917421719E-2</v>
      </c>
      <c r="P65" s="1" t="str">
        <f>IF(COUNTIF($V$3:$V$5,I65),"MY","MVA")</f>
        <v>MY</v>
      </c>
      <c r="Q65" s="1" t="str">
        <f t="shared" si="4"/>
        <v/>
      </c>
      <c r="R65" s="1" t="str">
        <f t="shared" si="6"/>
        <v>NCP</v>
      </c>
      <c r="S65" s="1" t="str">
        <f t="shared" si="2"/>
        <v>Ind</v>
      </c>
      <c r="T65" s="1" t="str">
        <f t="shared" si="3"/>
        <v/>
      </c>
    </row>
    <row r="66" spans="1:20" x14ac:dyDescent="0.25">
      <c r="A66" s="17"/>
      <c r="B66" s="3">
        <v>61</v>
      </c>
      <c r="C66" t="s">
        <v>937</v>
      </c>
      <c r="D66" t="s">
        <v>265</v>
      </c>
      <c r="E66" t="s">
        <v>386</v>
      </c>
      <c r="F66" t="s">
        <v>264</v>
      </c>
      <c r="G66" s="2" t="s">
        <v>387</v>
      </c>
      <c r="H66" s="12" t="s">
        <v>386</v>
      </c>
      <c r="I66" t="s">
        <v>842</v>
      </c>
      <c r="J66">
        <v>101717</v>
      </c>
      <c r="K66" t="s">
        <v>938</v>
      </c>
      <c r="L66" t="s">
        <v>263</v>
      </c>
      <c r="M66">
        <v>78040</v>
      </c>
      <c r="N66">
        <v>23677</v>
      </c>
      <c r="O66" s="9">
        <f t="shared" si="1"/>
        <v>0.23277328273543263</v>
      </c>
      <c r="P66" s="1" t="s">
        <v>842</v>
      </c>
      <c r="Q66" s="1" t="str">
        <f t="shared" si="4"/>
        <v/>
      </c>
      <c r="R66" s="1" t="str">
        <f t="shared" si="6"/>
        <v>Ind</v>
      </c>
      <c r="S66" s="1" t="str">
        <f t="shared" si="2"/>
        <v>BJP</v>
      </c>
      <c r="T66" s="1" t="str">
        <f t="shared" si="3"/>
        <v/>
      </c>
    </row>
    <row r="67" spans="1:20" s="7" customFormat="1" x14ac:dyDescent="0.25">
      <c r="A67" s="17"/>
      <c r="B67" s="4">
        <v>62</v>
      </c>
      <c r="C67" t="s">
        <v>54</v>
      </c>
      <c r="D67" s="5" t="s">
        <v>263</v>
      </c>
      <c r="E67" s="6" t="s">
        <v>1225</v>
      </c>
      <c r="F67" s="5" t="s">
        <v>264</v>
      </c>
      <c r="G67" s="5" t="s">
        <v>388</v>
      </c>
      <c r="H67" s="12" t="s">
        <v>388</v>
      </c>
      <c r="I67" t="s">
        <v>264</v>
      </c>
      <c r="J67">
        <v>95208</v>
      </c>
      <c r="K67" t="s">
        <v>939</v>
      </c>
      <c r="L67" t="s">
        <v>263</v>
      </c>
      <c r="M67">
        <v>88968</v>
      </c>
      <c r="N67">
        <v>6240</v>
      </c>
      <c r="O67" s="9">
        <f t="shared" si="1"/>
        <v>6.5540710864633228E-2</v>
      </c>
      <c r="P67" s="1" t="str">
        <f>IF(COUNTIF($V$3:$V$5,I67),"MY","MVA")</f>
        <v>MVA</v>
      </c>
      <c r="Q67" s="1" t="str">
        <f t="shared" si="4"/>
        <v/>
      </c>
      <c r="R67" s="1" t="str">
        <f t="shared" si="6"/>
        <v>INC</v>
      </c>
      <c r="S67" s="1" t="str">
        <f t="shared" si="2"/>
        <v>BJP</v>
      </c>
      <c r="T67" s="1" t="str">
        <f t="shared" si="3"/>
        <v/>
      </c>
    </row>
    <row r="68" spans="1:20" x14ac:dyDescent="0.25">
      <c r="A68" s="17" t="s">
        <v>55</v>
      </c>
      <c r="B68" s="3">
        <v>63</v>
      </c>
      <c r="C68" t="s">
        <v>940</v>
      </c>
      <c r="D68" t="s">
        <v>259</v>
      </c>
      <c r="E68" t="s">
        <v>389</v>
      </c>
      <c r="F68" t="s">
        <v>264</v>
      </c>
      <c r="G68" s="2" t="s">
        <v>390</v>
      </c>
      <c r="H68" s="12" t="s">
        <v>941</v>
      </c>
      <c r="I68" t="s">
        <v>259</v>
      </c>
      <c r="J68">
        <v>72400</v>
      </c>
      <c r="K68" t="s">
        <v>389</v>
      </c>
      <c r="L68" t="s">
        <v>263</v>
      </c>
      <c r="M68">
        <v>71682</v>
      </c>
      <c r="N68">
        <v>718</v>
      </c>
      <c r="O68" s="9">
        <f t="shared" ref="O68:O131" si="9">N68/J68</f>
        <v>9.9171270718232049E-3</v>
      </c>
      <c r="P68" s="1" t="str">
        <f>IF(COUNTIF($V$3:$V$5,I68),"MY","MVA")</f>
        <v>MY</v>
      </c>
      <c r="Q68" s="1" t="str">
        <f t="shared" si="4"/>
        <v>Close</v>
      </c>
      <c r="R68" s="1" t="str">
        <f t="shared" si="6"/>
        <v>NCP</v>
      </c>
      <c r="S68" s="1" t="str">
        <f t="shared" ref="S68:S131" si="10">IF(AND(F68="UBT",L68="SS"),"UBT",L68)</f>
        <v>BJP</v>
      </c>
      <c r="T68" s="1" t="str">
        <f t="shared" ref="T68:T131" si="11">IF(AND(F68="UBT",R68&lt;&gt;"SS"),"Invalid","")</f>
        <v/>
      </c>
    </row>
    <row r="69" spans="1:20" x14ac:dyDescent="0.25">
      <c r="A69" s="17"/>
      <c r="B69" s="3">
        <v>64</v>
      </c>
      <c r="C69" t="s">
        <v>56</v>
      </c>
      <c r="D69" t="s">
        <v>263</v>
      </c>
      <c r="E69" t="s">
        <v>391</v>
      </c>
      <c r="F69" t="s">
        <v>262</v>
      </c>
      <c r="G69" s="2" t="s">
        <v>392</v>
      </c>
      <c r="H69" s="12" t="s">
        <v>391</v>
      </c>
      <c r="I69" t="s">
        <v>263</v>
      </c>
      <c r="J69">
        <v>76482</v>
      </c>
      <c r="K69" t="s">
        <v>942</v>
      </c>
      <c r="L69" t="s">
        <v>259</v>
      </c>
      <c r="M69">
        <v>50519</v>
      </c>
      <c r="N69">
        <v>25963</v>
      </c>
      <c r="O69" s="9">
        <f t="shared" si="9"/>
        <v>0.33946549514918545</v>
      </c>
      <c r="P69" s="1" t="str">
        <f>IF(COUNTIF($V$3:$V$5,I69),"MY","MVA")</f>
        <v>MY</v>
      </c>
      <c r="Q69" s="1" t="str">
        <f t="shared" ref="Q69:Q132" si="12">IF(O69&lt;5%,"Close","")</f>
        <v/>
      </c>
      <c r="R69" s="1" t="str">
        <f t="shared" si="6"/>
        <v>BJP</v>
      </c>
      <c r="S69" s="1" t="str">
        <f t="shared" si="10"/>
        <v>NCP</v>
      </c>
      <c r="T69" s="1" t="str">
        <f t="shared" si="11"/>
        <v/>
      </c>
    </row>
    <row r="70" spans="1:20" x14ac:dyDescent="0.25">
      <c r="A70" s="17"/>
      <c r="B70" s="3">
        <v>65</v>
      </c>
      <c r="C70" t="s">
        <v>57</v>
      </c>
      <c r="D70" t="s">
        <v>263</v>
      </c>
      <c r="E70" t="s">
        <v>393</v>
      </c>
      <c r="F70" t="s">
        <v>264</v>
      </c>
      <c r="G70" t="s">
        <v>394</v>
      </c>
      <c r="H70" s="12" t="s">
        <v>393</v>
      </c>
      <c r="I70" t="s">
        <v>842</v>
      </c>
      <c r="J70">
        <v>76482</v>
      </c>
      <c r="K70" t="s">
        <v>394</v>
      </c>
      <c r="L70" t="s">
        <v>263</v>
      </c>
      <c r="M70">
        <v>75827</v>
      </c>
      <c r="N70">
        <v>27169</v>
      </c>
      <c r="O70" s="9">
        <f t="shared" si="9"/>
        <v>0.35523391124709081</v>
      </c>
      <c r="P70" s="1" t="s">
        <v>842</v>
      </c>
      <c r="Q70" s="1" t="str">
        <f t="shared" si="12"/>
        <v/>
      </c>
      <c r="R70" s="1" t="str">
        <f t="shared" si="6"/>
        <v>Ind</v>
      </c>
      <c r="S70" s="1" t="str">
        <f t="shared" si="10"/>
        <v>BJP</v>
      </c>
      <c r="T70" s="1" t="str">
        <f t="shared" si="11"/>
        <v/>
      </c>
    </row>
    <row r="71" spans="1:20" s="7" customFormat="1" x14ac:dyDescent="0.25">
      <c r="A71" s="17"/>
      <c r="B71" s="4">
        <v>66</v>
      </c>
      <c r="C71" t="s">
        <v>943</v>
      </c>
      <c r="D71" s="5" t="s">
        <v>263</v>
      </c>
      <c r="E71" s="5" t="s">
        <v>395</v>
      </c>
      <c r="F71" s="5" t="s">
        <v>264</v>
      </c>
      <c r="G71" s="6" t="s">
        <v>396</v>
      </c>
      <c r="H71" s="12" t="s">
        <v>944</v>
      </c>
      <c r="I71" t="s">
        <v>264</v>
      </c>
      <c r="J71">
        <v>88265</v>
      </c>
      <c r="K71" t="s">
        <v>945</v>
      </c>
      <c r="L71" t="s">
        <v>263</v>
      </c>
      <c r="M71">
        <v>80845</v>
      </c>
      <c r="N71">
        <v>7420</v>
      </c>
      <c r="O71" s="9">
        <f t="shared" si="9"/>
        <v>8.4065031439415391E-2</v>
      </c>
      <c r="P71" s="1" t="str">
        <f>IF(COUNTIF($V$3:$V$5,I71),"MY","MVA")</f>
        <v>MVA</v>
      </c>
      <c r="Q71" s="1" t="str">
        <f t="shared" si="12"/>
        <v/>
      </c>
      <c r="R71" s="1" t="str">
        <f t="shared" si="6"/>
        <v>INC</v>
      </c>
      <c r="S71" s="1" t="str">
        <f t="shared" si="10"/>
        <v>BJP</v>
      </c>
      <c r="T71" s="1" t="str">
        <f t="shared" si="11"/>
        <v/>
      </c>
    </row>
    <row r="72" spans="1:20" x14ac:dyDescent="0.25">
      <c r="A72" s="17" t="s">
        <v>58</v>
      </c>
      <c r="B72" s="3">
        <v>67</v>
      </c>
      <c r="C72" t="s">
        <v>946</v>
      </c>
      <c r="D72" t="s">
        <v>263</v>
      </c>
      <c r="E72" t="s">
        <v>397</v>
      </c>
      <c r="F72" t="s">
        <v>264</v>
      </c>
      <c r="G72" s="2" t="s">
        <v>398</v>
      </c>
      <c r="H72" s="12" t="s">
        <v>947</v>
      </c>
      <c r="I72" t="s">
        <v>263</v>
      </c>
      <c r="J72">
        <v>75077</v>
      </c>
      <c r="K72" t="s">
        <v>948</v>
      </c>
      <c r="L72" t="s">
        <v>264</v>
      </c>
      <c r="M72">
        <v>53410</v>
      </c>
      <c r="N72">
        <v>21667</v>
      </c>
      <c r="O72" s="9">
        <f t="shared" si="9"/>
        <v>0.28859704037188488</v>
      </c>
      <c r="P72" s="1" t="str">
        <f>IF(COUNTIF($V$3:$V$5,I72),"MY","MVA")</f>
        <v>MY</v>
      </c>
      <c r="Q72" s="1" t="str">
        <f t="shared" si="12"/>
        <v/>
      </c>
      <c r="R72" s="1" t="str">
        <f t="shared" si="6"/>
        <v>BJP</v>
      </c>
      <c r="S72" s="1" t="str">
        <f t="shared" si="10"/>
        <v>INC</v>
      </c>
      <c r="T72" s="1" t="str">
        <f t="shared" si="11"/>
        <v/>
      </c>
    </row>
    <row r="73" spans="1:20" x14ac:dyDescent="0.25">
      <c r="A73" s="17"/>
      <c r="B73" s="3">
        <v>68</v>
      </c>
      <c r="C73" t="s">
        <v>949</v>
      </c>
      <c r="D73" t="s">
        <v>263</v>
      </c>
      <c r="E73" s="2" t="s">
        <v>399</v>
      </c>
      <c r="F73" t="s">
        <v>264</v>
      </c>
      <c r="G73" s="2" t="s">
        <v>400</v>
      </c>
      <c r="H73" s="12" t="s">
        <v>950</v>
      </c>
      <c r="I73" t="s">
        <v>263</v>
      </c>
      <c r="J73">
        <v>97913</v>
      </c>
      <c r="K73" t="s">
        <v>951</v>
      </c>
      <c r="L73" t="s">
        <v>264</v>
      </c>
      <c r="M73">
        <v>62572</v>
      </c>
      <c r="N73">
        <v>35341</v>
      </c>
      <c r="O73" s="9">
        <f t="shared" si="9"/>
        <v>0.36094287786095819</v>
      </c>
      <c r="P73" s="1" t="str">
        <f>IF(COUNTIF($V$3:$V$5,I73),"MY","MVA")</f>
        <v>MY</v>
      </c>
      <c r="Q73" s="1" t="str">
        <f t="shared" si="12"/>
        <v/>
      </c>
      <c r="R73" s="1" t="str">
        <f t="shared" si="6"/>
        <v>BJP</v>
      </c>
      <c r="S73" s="1" t="str">
        <f t="shared" si="10"/>
        <v>INC</v>
      </c>
      <c r="T73" s="1" t="str">
        <f t="shared" si="11"/>
        <v/>
      </c>
    </row>
    <row r="74" spans="1:20" s="7" customFormat="1" x14ac:dyDescent="0.25">
      <c r="A74" s="17"/>
      <c r="B74" s="4">
        <v>69</v>
      </c>
      <c r="C74" t="s">
        <v>952</v>
      </c>
      <c r="D74" s="5" t="s">
        <v>259</v>
      </c>
      <c r="E74" s="5" t="s">
        <v>401</v>
      </c>
      <c r="F74" s="5" t="s">
        <v>262</v>
      </c>
      <c r="G74" s="6" t="s">
        <v>402</v>
      </c>
      <c r="H74" s="12" t="s">
        <v>953</v>
      </c>
      <c r="I74" t="s">
        <v>259</v>
      </c>
      <c r="J74">
        <v>60013</v>
      </c>
      <c r="K74" t="s">
        <v>954</v>
      </c>
      <c r="L74" t="s">
        <v>263</v>
      </c>
      <c r="M74">
        <v>44555</v>
      </c>
      <c r="N74">
        <v>15458</v>
      </c>
      <c r="O74" s="9">
        <f t="shared" si="9"/>
        <v>0.25757752486961161</v>
      </c>
      <c r="P74" s="1" t="str">
        <f>IF(COUNTIF($V$3:$V$5,I74),"MY","MVA")</f>
        <v>MY</v>
      </c>
      <c r="Q74" s="1" t="str">
        <f t="shared" si="12"/>
        <v/>
      </c>
      <c r="R74" s="1" t="str">
        <f t="shared" si="6"/>
        <v>NCP</v>
      </c>
      <c r="S74" s="1" t="str">
        <f t="shared" si="10"/>
        <v>BJP</v>
      </c>
      <c r="T74" s="1" t="str">
        <f t="shared" si="11"/>
        <v/>
      </c>
    </row>
    <row r="75" spans="1:20" x14ac:dyDescent="0.25">
      <c r="A75" s="17" t="s">
        <v>59</v>
      </c>
      <c r="B75" s="3">
        <v>70</v>
      </c>
      <c r="C75" t="s">
        <v>60</v>
      </c>
      <c r="D75" t="s">
        <v>263</v>
      </c>
      <c r="E75" s="2" t="s">
        <v>403</v>
      </c>
      <c r="F75" t="s">
        <v>264</v>
      </c>
      <c r="G75" t="s">
        <v>404</v>
      </c>
      <c r="H75" s="12" t="s">
        <v>404</v>
      </c>
      <c r="I75" t="s">
        <v>264</v>
      </c>
      <c r="J75">
        <v>60228</v>
      </c>
      <c r="K75" t="s">
        <v>955</v>
      </c>
      <c r="L75" t="s">
        <v>956</v>
      </c>
      <c r="M75">
        <v>57727</v>
      </c>
      <c r="N75">
        <v>2501</v>
      </c>
      <c r="O75" s="9">
        <f t="shared" si="9"/>
        <v>4.1525536295410774E-2</v>
      </c>
      <c r="P75" s="1" t="str">
        <f>IF(COUNTIF($V$3:$V$5,I75),"MY","MVA")</f>
        <v>MVA</v>
      </c>
      <c r="Q75" s="1" t="str">
        <f t="shared" si="12"/>
        <v>Close</v>
      </c>
      <c r="R75" s="1" t="str">
        <f t="shared" si="6"/>
        <v>INC</v>
      </c>
      <c r="S75" s="1" t="str">
        <f t="shared" si="10"/>
        <v>SWBP</v>
      </c>
      <c r="T75" s="1" t="str">
        <f t="shared" si="11"/>
        <v/>
      </c>
    </row>
    <row r="76" spans="1:20" x14ac:dyDescent="0.25">
      <c r="A76" s="17"/>
      <c r="B76" s="3">
        <v>71</v>
      </c>
      <c r="C76" t="s">
        <v>957</v>
      </c>
      <c r="D76" t="s">
        <v>263</v>
      </c>
      <c r="E76" t="s">
        <v>405</v>
      </c>
      <c r="F76" t="s">
        <v>264</v>
      </c>
      <c r="G76" s="2" t="s">
        <v>406</v>
      </c>
      <c r="H76" s="12" t="s">
        <v>405</v>
      </c>
      <c r="I76" t="s">
        <v>842</v>
      </c>
      <c r="J76">
        <v>117570</v>
      </c>
      <c r="K76" t="s">
        <v>958</v>
      </c>
      <c r="L76" t="s">
        <v>263</v>
      </c>
      <c r="M76">
        <v>44909</v>
      </c>
      <c r="N76">
        <v>72661</v>
      </c>
      <c r="O76" s="9">
        <f t="shared" si="9"/>
        <v>0.61802330526494853</v>
      </c>
      <c r="P76" s="1" t="s">
        <v>842</v>
      </c>
      <c r="Q76" s="1" t="str">
        <f t="shared" si="12"/>
        <v/>
      </c>
      <c r="R76" s="1" t="str">
        <f t="shared" si="6"/>
        <v>Ind</v>
      </c>
      <c r="S76" s="1" t="str">
        <f t="shared" si="10"/>
        <v>BJP</v>
      </c>
      <c r="T76" s="1" t="str">
        <f t="shared" si="11"/>
        <v/>
      </c>
    </row>
    <row r="77" spans="1:20" x14ac:dyDescent="0.25">
      <c r="A77" s="17"/>
      <c r="B77" s="3">
        <v>72</v>
      </c>
      <c r="C77" t="s">
        <v>61</v>
      </c>
      <c r="D77" t="s">
        <v>263</v>
      </c>
      <c r="E77" t="s">
        <v>407</v>
      </c>
      <c r="F77" t="s">
        <v>264</v>
      </c>
      <c r="G77" s="2" t="s">
        <v>408</v>
      </c>
      <c r="H77" s="12" t="s">
        <v>407</v>
      </c>
      <c r="I77" t="s">
        <v>263</v>
      </c>
      <c r="J77">
        <v>86002</v>
      </c>
      <c r="K77" t="s">
        <v>959</v>
      </c>
      <c r="L77" t="s">
        <v>264</v>
      </c>
      <c r="M77">
        <v>52762</v>
      </c>
      <c r="N77">
        <v>33240</v>
      </c>
      <c r="O77" s="9">
        <f t="shared" si="9"/>
        <v>0.38650263947350061</v>
      </c>
      <c r="P77" s="1" t="str">
        <f t="shared" ref="P77:P92" si="13">IF(COUNTIF($V$3:$V$5,I77),"MY","MVA")</f>
        <v>MY</v>
      </c>
      <c r="Q77" s="1" t="str">
        <f t="shared" si="12"/>
        <v/>
      </c>
      <c r="R77" s="1" t="str">
        <f t="shared" ref="R77:R140" si="14">IF(AND(F77="UBT",I77="SS"),"UBT",I77)</f>
        <v>BJP</v>
      </c>
      <c r="S77" s="1" t="str">
        <f t="shared" si="10"/>
        <v>INC</v>
      </c>
      <c r="T77" s="1" t="str">
        <f t="shared" si="11"/>
        <v/>
      </c>
    </row>
    <row r="78" spans="1:20" x14ac:dyDescent="0.25">
      <c r="A78" s="17"/>
      <c r="B78" s="3">
        <v>73</v>
      </c>
      <c r="C78" t="s">
        <v>62</v>
      </c>
      <c r="D78" t="s">
        <v>263</v>
      </c>
      <c r="E78" s="2" t="s">
        <v>409</v>
      </c>
      <c r="F78" t="s">
        <v>264</v>
      </c>
      <c r="G78" t="s">
        <v>410</v>
      </c>
      <c r="H78" s="12" t="s">
        <v>410</v>
      </c>
      <c r="I78" t="s">
        <v>264</v>
      </c>
      <c r="J78">
        <v>96726</v>
      </c>
      <c r="K78" t="s">
        <v>960</v>
      </c>
      <c r="L78" t="s">
        <v>260</v>
      </c>
      <c r="M78">
        <v>78177</v>
      </c>
      <c r="N78">
        <v>18549</v>
      </c>
      <c r="O78" s="9">
        <f t="shared" si="9"/>
        <v>0.19176850071335524</v>
      </c>
      <c r="P78" s="1" t="str">
        <f t="shared" si="13"/>
        <v>MVA</v>
      </c>
      <c r="Q78" s="1" t="str">
        <f t="shared" si="12"/>
        <v/>
      </c>
      <c r="R78" s="1" t="str">
        <f t="shared" si="14"/>
        <v>INC</v>
      </c>
      <c r="S78" s="1" t="str">
        <f t="shared" si="10"/>
        <v>SS</v>
      </c>
      <c r="T78" s="1" t="str">
        <f t="shared" si="11"/>
        <v/>
      </c>
    </row>
    <row r="79" spans="1:20" x14ac:dyDescent="0.25">
      <c r="A79" s="17"/>
      <c r="B79" s="3">
        <v>74</v>
      </c>
      <c r="C79" t="s">
        <v>63</v>
      </c>
      <c r="D79" t="s">
        <v>263</v>
      </c>
      <c r="E79" t="s">
        <v>411</v>
      </c>
      <c r="F79" t="s">
        <v>264</v>
      </c>
      <c r="G79" s="2" t="s">
        <v>412</v>
      </c>
      <c r="H79" s="12" t="s">
        <v>411</v>
      </c>
      <c r="I79" t="s">
        <v>263</v>
      </c>
      <c r="J79">
        <v>87146</v>
      </c>
      <c r="K79" t="s">
        <v>961</v>
      </c>
      <c r="L79" t="s">
        <v>264</v>
      </c>
      <c r="M79">
        <v>77394</v>
      </c>
      <c r="N79">
        <v>9752</v>
      </c>
      <c r="O79" s="9">
        <f t="shared" si="9"/>
        <v>0.11190416083354371</v>
      </c>
      <c r="P79" s="1" t="str">
        <f t="shared" si="13"/>
        <v>MY</v>
      </c>
      <c r="Q79" s="1" t="str">
        <f t="shared" si="12"/>
        <v/>
      </c>
      <c r="R79" s="1" t="str">
        <f t="shared" si="14"/>
        <v>BJP</v>
      </c>
      <c r="S79" s="1" t="str">
        <f t="shared" si="10"/>
        <v>INC</v>
      </c>
      <c r="T79" s="1" t="str">
        <f t="shared" si="11"/>
        <v/>
      </c>
    </row>
    <row r="80" spans="1:20" s="7" customFormat="1" x14ac:dyDescent="0.25">
      <c r="A80" s="17"/>
      <c r="B80" s="4">
        <v>75</v>
      </c>
      <c r="C80" t="s">
        <v>64</v>
      </c>
      <c r="D80" s="5" t="s">
        <v>263</v>
      </c>
      <c r="E80" s="6" t="s">
        <v>413</v>
      </c>
      <c r="F80" s="5" t="s">
        <v>264</v>
      </c>
      <c r="G80" s="6" t="s">
        <v>414</v>
      </c>
      <c r="H80" s="12" t="s">
        <v>962</v>
      </c>
      <c r="I80" t="s">
        <v>264</v>
      </c>
      <c r="J80">
        <v>63862</v>
      </c>
      <c r="K80" t="s">
        <v>963</v>
      </c>
      <c r="L80" t="s">
        <v>260</v>
      </c>
      <c r="M80">
        <v>53665</v>
      </c>
      <c r="N80">
        <v>10197</v>
      </c>
      <c r="O80" s="9">
        <f t="shared" si="9"/>
        <v>0.15967241865271992</v>
      </c>
      <c r="P80" s="1" t="str">
        <f t="shared" si="13"/>
        <v>MVA</v>
      </c>
      <c r="Q80" s="1" t="str">
        <f t="shared" si="12"/>
        <v/>
      </c>
      <c r="R80" s="1" t="str">
        <f t="shared" si="14"/>
        <v>INC</v>
      </c>
      <c r="S80" s="1" t="str">
        <f t="shared" si="10"/>
        <v>SS</v>
      </c>
      <c r="T80" s="1" t="str">
        <f t="shared" si="11"/>
        <v/>
      </c>
    </row>
    <row r="81" spans="1:20" x14ac:dyDescent="0.25">
      <c r="A81" s="17" t="s">
        <v>65</v>
      </c>
      <c r="B81" s="3">
        <v>76</v>
      </c>
      <c r="C81" t="s">
        <v>66</v>
      </c>
      <c r="D81" t="s">
        <v>263</v>
      </c>
      <c r="E81" t="s">
        <v>415</v>
      </c>
      <c r="F81" s="10" t="s">
        <v>841</v>
      </c>
      <c r="G81" s="2" t="s">
        <v>416</v>
      </c>
      <c r="H81" s="12" t="s">
        <v>964</v>
      </c>
      <c r="I81" t="s">
        <v>263</v>
      </c>
      <c r="J81">
        <v>67710</v>
      </c>
      <c r="K81" t="s">
        <v>965</v>
      </c>
      <c r="L81" t="s">
        <v>264</v>
      </c>
      <c r="M81">
        <v>39915</v>
      </c>
      <c r="N81">
        <v>27795</v>
      </c>
      <c r="O81" s="9">
        <f t="shared" si="9"/>
        <v>0.41050066459902523</v>
      </c>
      <c r="P81" s="1" t="str">
        <f t="shared" si="13"/>
        <v>MY</v>
      </c>
      <c r="Q81" s="1" t="str">
        <f t="shared" si="12"/>
        <v/>
      </c>
      <c r="R81" s="1" t="str">
        <f t="shared" si="14"/>
        <v>BJP</v>
      </c>
      <c r="S81" s="1" t="str">
        <f t="shared" si="10"/>
        <v>INC</v>
      </c>
      <c r="T81" s="1" t="str">
        <f t="shared" si="11"/>
        <v>Invalid</v>
      </c>
    </row>
    <row r="82" spans="1:20" x14ac:dyDescent="0.25">
      <c r="A82" s="17"/>
      <c r="B82" s="3">
        <v>77</v>
      </c>
      <c r="C82" t="s">
        <v>966</v>
      </c>
      <c r="D82" t="s">
        <v>263</v>
      </c>
      <c r="E82" t="s">
        <v>417</v>
      </c>
      <c r="F82" t="s">
        <v>264</v>
      </c>
      <c r="G82" t="s">
        <v>418</v>
      </c>
      <c r="H82" s="12" t="s">
        <v>417</v>
      </c>
      <c r="I82" t="s">
        <v>263</v>
      </c>
      <c r="J82">
        <v>90823</v>
      </c>
      <c r="K82" t="s">
        <v>967</v>
      </c>
      <c r="L82" t="s">
        <v>264</v>
      </c>
      <c r="M82">
        <v>80948</v>
      </c>
      <c r="N82">
        <v>9875</v>
      </c>
      <c r="O82" s="9">
        <f t="shared" si="9"/>
        <v>0.10872796538321791</v>
      </c>
      <c r="P82" s="1" t="str">
        <f t="shared" si="13"/>
        <v>MY</v>
      </c>
      <c r="Q82" s="1" t="str">
        <f t="shared" si="12"/>
        <v/>
      </c>
      <c r="R82" s="1" t="str">
        <f t="shared" si="14"/>
        <v>BJP</v>
      </c>
      <c r="S82" s="1" t="str">
        <f t="shared" si="10"/>
        <v>INC</v>
      </c>
      <c r="T82" s="1" t="str">
        <f t="shared" si="11"/>
        <v/>
      </c>
    </row>
    <row r="83" spans="1:20" x14ac:dyDescent="0.25">
      <c r="A83" s="17"/>
      <c r="B83" s="3">
        <v>78</v>
      </c>
      <c r="C83" t="s">
        <v>65</v>
      </c>
      <c r="D83" t="s">
        <v>263</v>
      </c>
      <c r="E83" t="s">
        <v>419</v>
      </c>
      <c r="F83" t="s">
        <v>264</v>
      </c>
      <c r="G83" s="2" t="s">
        <v>1244</v>
      </c>
      <c r="H83" s="12" t="s">
        <v>419</v>
      </c>
      <c r="I83" t="s">
        <v>263</v>
      </c>
      <c r="J83">
        <v>80425</v>
      </c>
      <c r="K83" t="s">
        <v>968</v>
      </c>
      <c r="L83" t="s">
        <v>264</v>
      </c>
      <c r="M83">
        <v>78172</v>
      </c>
      <c r="N83">
        <v>2253</v>
      </c>
      <c r="O83" s="9">
        <f t="shared" si="9"/>
        <v>2.8013677339135842E-2</v>
      </c>
      <c r="P83" s="1" t="str">
        <f t="shared" si="13"/>
        <v>MY</v>
      </c>
      <c r="Q83" s="1" t="str">
        <f t="shared" si="12"/>
        <v>Close</v>
      </c>
      <c r="R83" s="1" t="str">
        <f t="shared" si="14"/>
        <v>BJP</v>
      </c>
      <c r="S83" s="1" t="str">
        <f t="shared" si="10"/>
        <v>INC</v>
      </c>
      <c r="T83" s="1" t="str">
        <f t="shared" si="11"/>
        <v/>
      </c>
    </row>
    <row r="84" spans="1:20" x14ac:dyDescent="0.25">
      <c r="A84" s="17"/>
      <c r="B84" s="3">
        <v>79</v>
      </c>
      <c r="C84" t="s">
        <v>67</v>
      </c>
      <c r="D84" t="s">
        <v>265</v>
      </c>
      <c r="E84" t="s">
        <v>420</v>
      </c>
      <c r="F84" t="s">
        <v>264</v>
      </c>
      <c r="G84" t="s">
        <v>421</v>
      </c>
      <c r="H84" s="12" t="s">
        <v>420</v>
      </c>
      <c r="I84" t="s">
        <v>260</v>
      </c>
      <c r="J84">
        <v>136824</v>
      </c>
      <c r="K84" t="s">
        <v>969</v>
      </c>
      <c r="L84" t="s">
        <v>842</v>
      </c>
      <c r="M84">
        <v>73217</v>
      </c>
      <c r="N84">
        <v>63607</v>
      </c>
      <c r="O84" s="9">
        <f t="shared" si="9"/>
        <v>0.46488189206571945</v>
      </c>
      <c r="P84" s="1" t="str">
        <f t="shared" si="13"/>
        <v>MVA</v>
      </c>
      <c r="Q84" s="1" t="str">
        <f t="shared" si="12"/>
        <v/>
      </c>
      <c r="R84" s="1" t="str">
        <f t="shared" si="14"/>
        <v>SS</v>
      </c>
      <c r="S84" s="1" t="str">
        <f t="shared" si="10"/>
        <v>Ind</v>
      </c>
      <c r="T84" s="1" t="str">
        <f t="shared" si="11"/>
        <v/>
      </c>
    </row>
    <row r="85" spans="1:20" x14ac:dyDescent="0.25">
      <c r="A85" s="17"/>
      <c r="B85" s="3">
        <v>80</v>
      </c>
      <c r="C85" t="s">
        <v>970</v>
      </c>
      <c r="D85" t="s">
        <v>263</v>
      </c>
      <c r="E85" t="s">
        <v>422</v>
      </c>
      <c r="F85" t="s">
        <v>264</v>
      </c>
      <c r="G85" s="2" t="s">
        <v>423</v>
      </c>
      <c r="H85" s="12" t="s">
        <v>971</v>
      </c>
      <c r="I85" t="s">
        <v>263</v>
      </c>
      <c r="J85">
        <v>81599</v>
      </c>
      <c r="K85" t="s">
        <v>972</v>
      </c>
      <c r="L85" t="s">
        <v>264</v>
      </c>
      <c r="M85">
        <v>78446</v>
      </c>
      <c r="N85">
        <v>3153</v>
      </c>
      <c r="O85" s="9">
        <f t="shared" si="9"/>
        <v>3.8640179413963409E-2</v>
      </c>
      <c r="P85" s="1" t="str">
        <f t="shared" si="13"/>
        <v>MY</v>
      </c>
      <c r="Q85" s="1" t="str">
        <f t="shared" si="12"/>
        <v>Close</v>
      </c>
      <c r="R85" s="1" t="str">
        <f t="shared" si="14"/>
        <v>BJP</v>
      </c>
      <c r="S85" s="1" t="str">
        <f t="shared" si="10"/>
        <v>INC</v>
      </c>
      <c r="T85" s="1" t="str">
        <f t="shared" si="11"/>
        <v/>
      </c>
    </row>
    <row r="86" spans="1:20" x14ac:dyDescent="0.25">
      <c r="A86" s="17"/>
      <c r="B86" s="3">
        <v>81</v>
      </c>
      <c r="C86" t="s">
        <v>68</v>
      </c>
      <c r="D86" t="s">
        <v>259</v>
      </c>
      <c r="E86" t="s">
        <v>424</v>
      </c>
      <c r="F86" t="s">
        <v>262</v>
      </c>
      <c r="G86" s="2" t="s">
        <v>425</v>
      </c>
      <c r="H86" s="12" t="s">
        <v>424</v>
      </c>
      <c r="I86" t="s">
        <v>259</v>
      </c>
      <c r="J86">
        <v>89143</v>
      </c>
      <c r="K86" t="s">
        <v>973</v>
      </c>
      <c r="L86" t="s">
        <v>263</v>
      </c>
      <c r="M86">
        <v>79442</v>
      </c>
      <c r="N86">
        <v>9701</v>
      </c>
      <c r="O86" s="9">
        <f t="shared" si="9"/>
        <v>0.10882514611354789</v>
      </c>
      <c r="P86" s="1" t="str">
        <f t="shared" si="13"/>
        <v>MY</v>
      </c>
      <c r="Q86" s="1" t="str">
        <f t="shared" si="12"/>
        <v/>
      </c>
      <c r="R86" s="1" t="str">
        <f t="shared" si="14"/>
        <v>NCP</v>
      </c>
      <c r="S86" s="1" t="str">
        <f t="shared" si="10"/>
        <v>BJP</v>
      </c>
      <c r="T86" s="1" t="str">
        <f t="shared" si="11"/>
        <v/>
      </c>
    </row>
    <row r="87" spans="1:20" s="7" customFormat="1" x14ac:dyDescent="0.25">
      <c r="A87" s="17"/>
      <c r="B87" s="4">
        <v>82</v>
      </c>
      <c r="C87" t="s">
        <v>974</v>
      </c>
      <c r="D87" s="5" t="s">
        <v>263</v>
      </c>
      <c r="E87" s="6" t="s">
        <v>426</v>
      </c>
      <c r="F87" s="5" t="s">
        <v>264</v>
      </c>
      <c r="G87" s="6" t="s">
        <v>427</v>
      </c>
      <c r="H87" s="12" t="s">
        <v>975</v>
      </c>
      <c r="I87" t="s">
        <v>263</v>
      </c>
      <c r="J87">
        <v>87337</v>
      </c>
      <c r="K87" t="s">
        <v>976</v>
      </c>
      <c r="L87" t="s">
        <v>264</v>
      </c>
      <c r="M87">
        <v>78050</v>
      </c>
      <c r="N87">
        <v>9287</v>
      </c>
      <c r="O87" s="9">
        <f t="shared" si="9"/>
        <v>0.10633523020025877</v>
      </c>
      <c r="P87" s="1" t="str">
        <f t="shared" si="13"/>
        <v>MY</v>
      </c>
      <c r="Q87" s="1" t="str">
        <f t="shared" si="12"/>
        <v/>
      </c>
      <c r="R87" s="1" t="str">
        <f t="shared" si="14"/>
        <v>BJP</v>
      </c>
      <c r="S87" s="1" t="str">
        <f t="shared" si="10"/>
        <v>INC</v>
      </c>
      <c r="T87" s="1" t="str">
        <f t="shared" si="11"/>
        <v/>
      </c>
    </row>
    <row r="88" spans="1:20" x14ac:dyDescent="0.25">
      <c r="A88" s="17" t="s">
        <v>69</v>
      </c>
      <c r="B88" s="3">
        <v>83</v>
      </c>
      <c r="C88" t="s">
        <v>70</v>
      </c>
      <c r="D88" t="s">
        <v>263</v>
      </c>
      <c r="E88" t="s">
        <v>428</v>
      </c>
      <c r="F88" t="s">
        <v>262</v>
      </c>
      <c r="G88" t="s">
        <v>429</v>
      </c>
      <c r="H88" s="12" t="s">
        <v>428</v>
      </c>
      <c r="I88" t="s">
        <v>263</v>
      </c>
      <c r="J88">
        <v>89628</v>
      </c>
      <c r="K88" t="s">
        <v>977</v>
      </c>
      <c r="L88" t="s">
        <v>259</v>
      </c>
      <c r="M88">
        <v>76356</v>
      </c>
      <c r="N88">
        <v>13272</v>
      </c>
      <c r="O88" s="9">
        <f t="shared" si="9"/>
        <v>0.14807872539831302</v>
      </c>
      <c r="P88" s="1" t="str">
        <f t="shared" si="13"/>
        <v>MY</v>
      </c>
      <c r="Q88" s="1" t="str">
        <f t="shared" si="12"/>
        <v/>
      </c>
      <c r="R88" s="1" t="str">
        <f t="shared" si="14"/>
        <v>BJP</v>
      </c>
      <c r="S88" s="1" t="str">
        <f t="shared" si="10"/>
        <v>NCP</v>
      </c>
      <c r="T88" s="1" t="str">
        <f t="shared" si="11"/>
        <v/>
      </c>
    </row>
    <row r="89" spans="1:20" x14ac:dyDescent="0.25">
      <c r="A89" s="17"/>
      <c r="B89" s="3">
        <v>84</v>
      </c>
      <c r="C89" t="s">
        <v>71</v>
      </c>
      <c r="D89" t="s">
        <v>265</v>
      </c>
      <c r="E89" s="2" t="s">
        <v>430</v>
      </c>
      <c r="F89" t="s">
        <v>264</v>
      </c>
      <c r="G89" t="s">
        <v>431</v>
      </c>
      <c r="H89" s="12" t="s">
        <v>978</v>
      </c>
      <c r="I89" t="s">
        <v>264</v>
      </c>
      <c r="J89">
        <v>74325</v>
      </c>
      <c r="K89" t="s">
        <v>979</v>
      </c>
      <c r="L89" t="s">
        <v>842</v>
      </c>
      <c r="M89">
        <v>60962</v>
      </c>
      <c r="N89">
        <v>13363</v>
      </c>
      <c r="O89" s="9">
        <f t="shared" si="9"/>
        <v>0.17979145644130509</v>
      </c>
      <c r="P89" s="1" t="str">
        <f t="shared" si="13"/>
        <v>MVA</v>
      </c>
      <c r="Q89" s="1" t="str">
        <f t="shared" si="12"/>
        <v/>
      </c>
      <c r="R89" s="1" t="str">
        <f t="shared" si="14"/>
        <v>INC</v>
      </c>
      <c r="S89" s="1" t="str">
        <f t="shared" si="10"/>
        <v>Ind</v>
      </c>
      <c r="T89" s="1" t="str">
        <f t="shared" si="11"/>
        <v/>
      </c>
    </row>
    <row r="90" spans="1:20" x14ac:dyDescent="0.25">
      <c r="A90" s="17"/>
      <c r="B90" s="3">
        <v>85</v>
      </c>
      <c r="C90" t="s">
        <v>72</v>
      </c>
      <c r="D90" t="s">
        <v>263</v>
      </c>
      <c r="E90" t="s">
        <v>432</v>
      </c>
      <c r="F90" t="s">
        <v>264</v>
      </c>
      <c r="G90" s="2" t="s">
        <v>433</v>
      </c>
      <c r="H90" s="12" t="s">
        <v>980</v>
      </c>
      <c r="I90" t="s">
        <v>264</v>
      </c>
      <c r="J90">
        <v>140559</v>
      </c>
      <c r="K90" t="s">
        <v>981</v>
      </c>
      <c r="L90" t="s">
        <v>263</v>
      </c>
      <c r="M90">
        <v>43114</v>
      </c>
      <c r="N90">
        <v>97445</v>
      </c>
      <c r="O90" s="9">
        <f t="shared" si="9"/>
        <v>0.69326759581385755</v>
      </c>
      <c r="P90" s="1" t="str">
        <f t="shared" si="13"/>
        <v>MVA</v>
      </c>
      <c r="Q90" s="1" t="str">
        <f t="shared" si="12"/>
        <v/>
      </c>
      <c r="R90" s="1" t="str">
        <f t="shared" si="14"/>
        <v>INC</v>
      </c>
      <c r="S90" s="1" t="str">
        <f t="shared" si="10"/>
        <v>BJP</v>
      </c>
      <c r="T90" s="1" t="str">
        <f t="shared" si="11"/>
        <v/>
      </c>
    </row>
    <row r="91" spans="1:20" x14ac:dyDescent="0.25">
      <c r="A91" s="17"/>
      <c r="B91" s="3">
        <v>86</v>
      </c>
      <c r="C91" t="s">
        <v>73</v>
      </c>
      <c r="D91" t="s">
        <v>265</v>
      </c>
      <c r="E91" t="s">
        <v>434</v>
      </c>
      <c r="F91" t="s">
        <v>264</v>
      </c>
      <c r="G91" s="2" t="s">
        <v>435</v>
      </c>
      <c r="H91" s="12" t="s">
        <v>434</v>
      </c>
      <c r="I91" t="s">
        <v>260</v>
      </c>
      <c r="J91">
        <v>62884</v>
      </c>
      <c r="K91" t="s">
        <v>982</v>
      </c>
      <c r="L91" t="s">
        <v>264</v>
      </c>
      <c r="M91">
        <v>50778</v>
      </c>
      <c r="N91">
        <v>12353</v>
      </c>
      <c r="O91" s="9">
        <f t="shared" si="9"/>
        <v>0.19644106608994338</v>
      </c>
      <c r="P91" s="1" t="str">
        <f t="shared" si="13"/>
        <v>MVA</v>
      </c>
      <c r="Q91" s="1" t="str">
        <f t="shared" si="12"/>
        <v/>
      </c>
      <c r="R91" s="1" t="str">
        <f t="shared" si="14"/>
        <v>SS</v>
      </c>
      <c r="S91" s="1" t="str">
        <f t="shared" si="10"/>
        <v>INC</v>
      </c>
      <c r="T91" s="1" t="str">
        <f t="shared" si="11"/>
        <v/>
      </c>
    </row>
    <row r="92" spans="1:20" x14ac:dyDescent="0.25">
      <c r="A92" s="17"/>
      <c r="B92" s="3">
        <v>87</v>
      </c>
      <c r="C92" t="s">
        <v>74</v>
      </c>
      <c r="D92" t="s">
        <v>265</v>
      </c>
      <c r="E92" s="2" t="s">
        <v>436</v>
      </c>
      <c r="F92" t="s">
        <v>264</v>
      </c>
      <c r="G92" t="s">
        <v>1245</v>
      </c>
      <c r="H92" s="12" t="s">
        <v>437</v>
      </c>
      <c r="I92" t="s">
        <v>264</v>
      </c>
      <c r="J92">
        <v>46943</v>
      </c>
      <c r="K92" t="s">
        <v>983</v>
      </c>
      <c r="L92" t="s">
        <v>842</v>
      </c>
      <c r="M92">
        <v>43351</v>
      </c>
      <c r="N92">
        <v>3822</v>
      </c>
      <c r="O92" s="9">
        <f t="shared" si="9"/>
        <v>8.1417889781224037E-2</v>
      </c>
      <c r="P92" s="1" t="str">
        <f t="shared" si="13"/>
        <v>MVA</v>
      </c>
      <c r="Q92" s="1" t="str">
        <f t="shared" si="12"/>
        <v/>
      </c>
      <c r="R92" s="1" t="str">
        <f t="shared" si="14"/>
        <v>INC</v>
      </c>
      <c r="S92" s="1" t="str">
        <f t="shared" si="10"/>
        <v>Ind</v>
      </c>
      <c r="T92" s="1" t="str">
        <f t="shared" si="11"/>
        <v/>
      </c>
    </row>
    <row r="93" spans="1:20" x14ac:dyDescent="0.25">
      <c r="A93" s="17"/>
      <c r="B93" s="3">
        <v>88</v>
      </c>
      <c r="C93" t="s">
        <v>75</v>
      </c>
      <c r="D93" t="s">
        <v>259</v>
      </c>
      <c r="E93" t="s">
        <v>438</v>
      </c>
      <c r="F93" t="s">
        <v>841</v>
      </c>
      <c r="G93" s="2" t="s">
        <v>439</v>
      </c>
      <c r="H93" s="12" t="s">
        <v>984</v>
      </c>
      <c r="I93" t="s">
        <v>650</v>
      </c>
      <c r="J93">
        <v>101668</v>
      </c>
      <c r="K93" t="s">
        <v>985</v>
      </c>
      <c r="L93" t="s">
        <v>886</v>
      </c>
      <c r="M93">
        <v>37306</v>
      </c>
      <c r="N93">
        <v>64362</v>
      </c>
      <c r="O93" s="9">
        <f t="shared" si="9"/>
        <v>0.63306055002557349</v>
      </c>
      <c r="P93" s="1" t="s">
        <v>842</v>
      </c>
      <c r="Q93" s="1" t="str">
        <f t="shared" si="12"/>
        <v/>
      </c>
      <c r="R93" s="1" t="str">
        <f t="shared" si="14"/>
        <v>PWPI</v>
      </c>
      <c r="S93" s="1" t="str">
        <f t="shared" si="10"/>
        <v>VBA</v>
      </c>
      <c r="T93" s="1" t="str">
        <f t="shared" si="11"/>
        <v>Invalid</v>
      </c>
    </row>
    <row r="94" spans="1:20" x14ac:dyDescent="0.25">
      <c r="A94" s="17"/>
      <c r="B94" s="3">
        <v>89</v>
      </c>
      <c r="C94" t="s">
        <v>76</v>
      </c>
      <c r="D94" t="s">
        <v>263</v>
      </c>
      <c r="E94" t="s">
        <v>440</v>
      </c>
      <c r="F94" t="s">
        <v>264</v>
      </c>
      <c r="G94" s="2" t="s">
        <v>441</v>
      </c>
      <c r="H94" s="12" t="s">
        <v>440</v>
      </c>
      <c r="I94" t="s">
        <v>263</v>
      </c>
      <c r="J94">
        <v>117750</v>
      </c>
      <c r="K94" t="s">
        <v>986</v>
      </c>
      <c r="L94" t="s">
        <v>264</v>
      </c>
      <c r="M94">
        <v>63366</v>
      </c>
      <c r="N94">
        <v>54384</v>
      </c>
      <c r="O94" s="9">
        <f t="shared" si="9"/>
        <v>0.46185987261146499</v>
      </c>
      <c r="P94" s="1" t="str">
        <f t="shared" ref="P94:P101" si="15">IF(COUNTIF($V$3:$V$5,I94),"MY","MVA")</f>
        <v>MY</v>
      </c>
      <c r="Q94" s="1" t="str">
        <f t="shared" si="12"/>
        <v/>
      </c>
      <c r="R94" s="1" t="str">
        <f t="shared" si="14"/>
        <v>BJP</v>
      </c>
      <c r="S94" s="1" t="str">
        <f t="shared" si="10"/>
        <v>INC</v>
      </c>
      <c r="T94" s="1" t="str">
        <f t="shared" si="11"/>
        <v/>
      </c>
    </row>
    <row r="95" spans="1:20" x14ac:dyDescent="0.25">
      <c r="A95" s="17"/>
      <c r="B95" s="3">
        <v>90</v>
      </c>
      <c r="C95" t="s">
        <v>987</v>
      </c>
      <c r="D95" t="s">
        <v>263</v>
      </c>
      <c r="E95" t="s">
        <v>442</v>
      </c>
      <c r="F95" t="s">
        <v>264</v>
      </c>
      <c r="G95" s="2" t="s">
        <v>443</v>
      </c>
      <c r="H95" s="12" t="s">
        <v>988</v>
      </c>
      <c r="I95" t="s">
        <v>264</v>
      </c>
      <c r="J95">
        <v>89407</v>
      </c>
      <c r="K95" t="s">
        <v>989</v>
      </c>
      <c r="L95" t="s">
        <v>260</v>
      </c>
      <c r="M95">
        <v>66974</v>
      </c>
      <c r="N95">
        <v>22433</v>
      </c>
      <c r="O95" s="9">
        <f t="shared" si="9"/>
        <v>0.25090876553290009</v>
      </c>
      <c r="P95" s="1" t="str">
        <f t="shared" si="15"/>
        <v>MVA</v>
      </c>
      <c r="Q95" s="1" t="str">
        <f t="shared" si="12"/>
        <v/>
      </c>
      <c r="R95" s="1" t="str">
        <f t="shared" si="14"/>
        <v>INC</v>
      </c>
      <c r="S95" s="1" t="str">
        <f t="shared" si="10"/>
        <v>SS</v>
      </c>
      <c r="T95" s="1" t="str">
        <f t="shared" si="11"/>
        <v/>
      </c>
    </row>
    <row r="96" spans="1:20" s="7" customFormat="1" x14ac:dyDescent="0.25">
      <c r="A96" s="17"/>
      <c r="B96" s="4">
        <v>91</v>
      </c>
      <c r="C96" t="s">
        <v>77</v>
      </c>
      <c r="D96" s="5" t="s">
        <v>263</v>
      </c>
      <c r="E96" s="5" t="s">
        <v>444</v>
      </c>
      <c r="F96" s="5" t="s">
        <v>264</v>
      </c>
      <c r="G96" s="6" t="s">
        <v>445</v>
      </c>
      <c r="H96" s="12" t="s">
        <v>444</v>
      </c>
      <c r="I96" t="s">
        <v>263</v>
      </c>
      <c r="J96">
        <v>102573</v>
      </c>
      <c r="K96" t="s">
        <v>990</v>
      </c>
      <c r="L96" t="s">
        <v>264</v>
      </c>
      <c r="M96">
        <v>70710</v>
      </c>
      <c r="N96">
        <v>70710</v>
      </c>
      <c r="O96" s="9">
        <f t="shared" si="9"/>
        <v>0.68936269778596704</v>
      </c>
      <c r="P96" s="1" t="str">
        <f t="shared" si="15"/>
        <v>MY</v>
      </c>
      <c r="Q96" s="1" t="str">
        <f t="shared" si="12"/>
        <v/>
      </c>
      <c r="R96" s="1" t="str">
        <f t="shared" si="14"/>
        <v>BJP</v>
      </c>
      <c r="S96" s="1" t="str">
        <f t="shared" si="10"/>
        <v>INC</v>
      </c>
      <c r="T96" s="1" t="str">
        <f t="shared" si="11"/>
        <v/>
      </c>
    </row>
    <row r="97" spans="1:20" x14ac:dyDescent="0.25">
      <c r="A97" s="17" t="s">
        <v>78</v>
      </c>
      <c r="B97" s="3">
        <v>92</v>
      </c>
      <c r="C97" t="s">
        <v>79</v>
      </c>
      <c r="D97" t="s">
        <v>259</v>
      </c>
      <c r="E97" t="s">
        <v>446</v>
      </c>
      <c r="F97" t="s">
        <v>262</v>
      </c>
      <c r="G97" s="2" t="s">
        <v>447</v>
      </c>
      <c r="H97" s="12" t="s">
        <v>446</v>
      </c>
      <c r="I97" t="s">
        <v>259</v>
      </c>
      <c r="J97">
        <v>75321</v>
      </c>
      <c r="K97" t="s">
        <v>991</v>
      </c>
      <c r="L97" t="s">
        <v>842</v>
      </c>
      <c r="M97">
        <v>67070</v>
      </c>
      <c r="N97">
        <v>8251</v>
      </c>
      <c r="O97" s="9">
        <f t="shared" si="9"/>
        <v>0.10954448294632307</v>
      </c>
      <c r="P97" s="1" t="str">
        <f t="shared" si="15"/>
        <v>MY</v>
      </c>
      <c r="Q97" s="1" t="str">
        <f t="shared" si="12"/>
        <v/>
      </c>
      <c r="R97" s="1" t="str">
        <f t="shared" si="14"/>
        <v>NCP</v>
      </c>
      <c r="S97" s="1" t="str">
        <f t="shared" si="10"/>
        <v>Ind</v>
      </c>
      <c r="T97" s="1" t="str">
        <f t="shared" si="11"/>
        <v/>
      </c>
    </row>
    <row r="98" spans="1:20" x14ac:dyDescent="0.25">
      <c r="A98" s="17"/>
      <c r="B98" s="3">
        <v>93</v>
      </c>
      <c r="C98" t="s">
        <v>80</v>
      </c>
      <c r="D98" t="s">
        <v>265</v>
      </c>
      <c r="E98" t="s">
        <v>448</v>
      </c>
      <c r="F98" t="s">
        <v>841</v>
      </c>
      <c r="G98" t="s">
        <v>449</v>
      </c>
      <c r="H98" s="12" t="s">
        <v>448</v>
      </c>
      <c r="I98" t="s">
        <v>260</v>
      </c>
      <c r="J98">
        <v>82515</v>
      </c>
      <c r="K98" t="s">
        <v>992</v>
      </c>
      <c r="L98" t="s">
        <v>886</v>
      </c>
      <c r="M98">
        <v>66137</v>
      </c>
      <c r="N98">
        <v>16378</v>
      </c>
      <c r="O98" s="9">
        <f t="shared" si="9"/>
        <v>0.1984851239168636</v>
      </c>
      <c r="P98" s="1" t="str">
        <f t="shared" si="15"/>
        <v>MVA</v>
      </c>
      <c r="Q98" s="1" t="str">
        <f t="shared" si="12"/>
        <v/>
      </c>
      <c r="R98" s="1" t="str">
        <f t="shared" si="14"/>
        <v>UBT</v>
      </c>
      <c r="S98" s="1" t="str">
        <f t="shared" si="10"/>
        <v>VBA</v>
      </c>
      <c r="T98" s="1" t="str">
        <f t="shared" si="11"/>
        <v>Invalid</v>
      </c>
    </row>
    <row r="99" spans="1:20" s="7" customFormat="1" x14ac:dyDescent="0.25">
      <c r="A99" s="17"/>
      <c r="B99" s="4">
        <v>94</v>
      </c>
      <c r="C99" t="s">
        <v>78</v>
      </c>
      <c r="D99" s="5" t="s">
        <v>263</v>
      </c>
      <c r="E99" s="5" t="s">
        <v>450</v>
      </c>
      <c r="F99" s="5" t="s">
        <v>841</v>
      </c>
      <c r="G99" s="6" t="s">
        <v>451</v>
      </c>
      <c r="H99" s="12" t="s">
        <v>450</v>
      </c>
      <c r="I99" t="s">
        <v>263</v>
      </c>
      <c r="J99">
        <v>95318</v>
      </c>
      <c r="K99" t="s">
        <v>993</v>
      </c>
      <c r="L99" t="s">
        <v>264</v>
      </c>
      <c r="M99">
        <v>71253</v>
      </c>
      <c r="N99">
        <v>24065</v>
      </c>
      <c r="O99" s="9">
        <f t="shared" si="9"/>
        <v>0.25247067710191151</v>
      </c>
      <c r="P99" s="1" t="str">
        <f t="shared" si="15"/>
        <v>MY</v>
      </c>
      <c r="Q99" s="1" t="str">
        <f t="shared" si="12"/>
        <v/>
      </c>
      <c r="R99" s="1" t="str">
        <f t="shared" si="14"/>
        <v>BJP</v>
      </c>
      <c r="S99" s="1" t="str">
        <f t="shared" si="10"/>
        <v>INC</v>
      </c>
      <c r="T99" s="1" t="str">
        <f t="shared" si="11"/>
        <v>Invalid</v>
      </c>
    </row>
    <row r="100" spans="1:20" x14ac:dyDescent="0.25">
      <c r="A100" s="17" t="s">
        <v>81</v>
      </c>
      <c r="B100" s="3">
        <v>95</v>
      </c>
      <c r="C100" t="s">
        <v>82</v>
      </c>
      <c r="D100" t="s">
        <v>263</v>
      </c>
      <c r="E100" t="s">
        <v>452</v>
      </c>
      <c r="F100" t="s">
        <v>262</v>
      </c>
      <c r="G100" s="2" t="s">
        <v>453</v>
      </c>
      <c r="H100" s="12" t="s">
        <v>452</v>
      </c>
      <c r="I100" t="s">
        <v>263</v>
      </c>
      <c r="J100">
        <v>116913</v>
      </c>
      <c r="K100" t="s">
        <v>994</v>
      </c>
      <c r="L100" t="s">
        <v>259</v>
      </c>
      <c r="M100">
        <v>113196</v>
      </c>
      <c r="N100">
        <v>3717</v>
      </c>
      <c r="O100" s="9">
        <f t="shared" si="9"/>
        <v>3.1792871622488519E-2</v>
      </c>
      <c r="P100" s="1" t="str">
        <f t="shared" si="15"/>
        <v>MY</v>
      </c>
      <c r="Q100" s="1" t="str">
        <f t="shared" si="12"/>
        <v>Close</v>
      </c>
      <c r="R100" s="1" t="str">
        <f t="shared" si="14"/>
        <v>BJP</v>
      </c>
      <c r="S100" s="1" t="str">
        <f t="shared" si="10"/>
        <v>NCP</v>
      </c>
      <c r="T100" s="1" t="str">
        <f t="shared" si="11"/>
        <v/>
      </c>
    </row>
    <row r="101" spans="1:20" x14ac:dyDescent="0.25">
      <c r="A101" s="17"/>
      <c r="B101" s="3">
        <v>96</v>
      </c>
      <c r="C101" t="s">
        <v>81</v>
      </c>
      <c r="D101" t="s">
        <v>265</v>
      </c>
      <c r="E101" s="2" t="s">
        <v>454</v>
      </c>
      <c r="F101" t="s">
        <v>841</v>
      </c>
      <c r="G101" t="s">
        <v>455</v>
      </c>
      <c r="H101" s="12" t="s">
        <v>995</v>
      </c>
      <c r="I101" t="s">
        <v>260</v>
      </c>
      <c r="J101">
        <v>104584</v>
      </c>
      <c r="K101" t="s">
        <v>996</v>
      </c>
      <c r="L101" t="s">
        <v>886</v>
      </c>
      <c r="M101">
        <v>22794</v>
      </c>
      <c r="N101">
        <v>81790</v>
      </c>
      <c r="O101" s="9">
        <f t="shared" si="9"/>
        <v>0.78205079170810066</v>
      </c>
      <c r="P101" s="1" t="str">
        <f t="shared" si="15"/>
        <v>MVA</v>
      </c>
      <c r="Q101" s="1" t="str">
        <f t="shared" si="12"/>
        <v/>
      </c>
      <c r="R101" s="1" t="str">
        <f t="shared" si="14"/>
        <v>UBT</v>
      </c>
      <c r="S101" s="1" t="str">
        <f t="shared" si="10"/>
        <v>VBA</v>
      </c>
      <c r="T101" s="1" t="str">
        <f t="shared" si="11"/>
        <v>Invalid</v>
      </c>
    </row>
    <row r="102" spans="1:20" x14ac:dyDescent="0.25">
      <c r="A102" s="17"/>
      <c r="B102" s="3">
        <v>97</v>
      </c>
      <c r="C102" t="s">
        <v>83</v>
      </c>
      <c r="D102" t="s">
        <v>456</v>
      </c>
      <c r="E102" t="s">
        <v>457</v>
      </c>
      <c r="F102" t="s">
        <v>841</v>
      </c>
      <c r="G102" s="2" t="s">
        <v>458</v>
      </c>
      <c r="H102" s="12" t="s">
        <v>457</v>
      </c>
      <c r="I102" t="s">
        <v>997</v>
      </c>
      <c r="J102">
        <v>81169</v>
      </c>
      <c r="K102" t="s">
        <v>998</v>
      </c>
      <c r="L102" t="s">
        <v>260</v>
      </c>
      <c r="M102">
        <v>63111</v>
      </c>
      <c r="N102">
        <v>18058</v>
      </c>
      <c r="O102" s="9">
        <f t="shared" si="9"/>
        <v>0.22247409725387771</v>
      </c>
      <c r="P102" s="1" t="s">
        <v>842</v>
      </c>
      <c r="Q102" s="1" t="str">
        <f t="shared" si="12"/>
        <v/>
      </c>
      <c r="R102" s="1" t="str">
        <f t="shared" si="14"/>
        <v>RSP</v>
      </c>
      <c r="S102" s="1" t="str">
        <f t="shared" si="10"/>
        <v>UBT</v>
      </c>
      <c r="T102" s="1" t="str">
        <f t="shared" si="11"/>
        <v>Invalid</v>
      </c>
    </row>
    <row r="103" spans="1:20" s="7" customFormat="1" x14ac:dyDescent="0.25">
      <c r="A103" s="17"/>
      <c r="B103" s="4">
        <v>98</v>
      </c>
      <c r="C103" t="s">
        <v>84</v>
      </c>
      <c r="D103" s="5" t="s">
        <v>259</v>
      </c>
      <c r="E103" s="6" t="s">
        <v>459</v>
      </c>
      <c r="F103" s="5" t="s">
        <v>264</v>
      </c>
      <c r="G103" s="5" t="s">
        <v>460</v>
      </c>
      <c r="H103" s="12" t="s">
        <v>460</v>
      </c>
      <c r="I103" t="s">
        <v>264</v>
      </c>
      <c r="J103">
        <v>105625</v>
      </c>
      <c r="K103" t="s">
        <v>999</v>
      </c>
      <c r="L103" t="s">
        <v>263</v>
      </c>
      <c r="M103">
        <v>63111</v>
      </c>
      <c r="N103">
        <v>18058</v>
      </c>
      <c r="O103" s="9">
        <f t="shared" si="9"/>
        <v>0.17096331360946745</v>
      </c>
      <c r="P103" s="1" t="str">
        <f t="shared" ref="P103:P118" si="16">IF(COUNTIF($V$3:$V$5,I103),"MY","MVA")</f>
        <v>MVA</v>
      </c>
      <c r="Q103" s="1" t="str">
        <f t="shared" si="12"/>
        <v/>
      </c>
      <c r="R103" s="1" t="str">
        <f t="shared" si="14"/>
        <v>INC</v>
      </c>
      <c r="S103" s="1" t="str">
        <f t="shared" si="10"/>
        <v>BJP</v>
      </c>
      <c r="T103" s="1" t="str">
        <f t="shared" si="11"/>
        <v/>
      </c>
    </row>
    <row r="104" spans="1:20" x14ac:dyDescent="0.25">
      <c r="A104" s="17" t="s">
        <v>85</v>
      </c>
      <c r="B104" s="3">
        <v>99</v>
      </c>
      <c r="C104" t="s">
        <v>86</v>
      </c>
      <c r="D104" t="s">
        <v>263</v>
      </c>
      <c r="E104" t="s">
        <v>461</v>
      </c>
      <c r="F104" t="s">
        <v>841</v>
      </c>
      <c r="G104" s="2" t="s">
        <v>462</v>
      </c>
      <c r="H104" s="12" t="s">
        <v>461</v>
      </c>
      <c r="I104" t="s">
        <v>263</v>
      </c>
      <c r="J104">
        <v>106321</v>
      </c>
      <c r="K104" t="s">
        <v>1000</v>
      </c>
      <c r="L104" t="s">
        <v>264</v>
      </c>
      <c r="M104">
        <v>80379</v>
      </c>
      <c r="N104">
        <v>25942</v>
      </c>
      <c r="O104" s="9">
        <f t="shared" si="9"/>
        <v>0.24399695262459908</v>
      </c>
      <c r="P104" s="1" t="str">
        <f t="shared" si="16"/>
        <v>MY</v>
      </c>
      <c r="Q104" s="1" t="str">
        <f t="shared" si="12"/>
        <v/>
      </c>
      <c r="R104" s="1" t="str">
        <f t="shared" si="14"/>
        <v>BJP</v>
      </c>
      <c r="S104" s="1" t="str">
        <f t="shared" si="10"/>
        <v>INC</v>
      </c>
      <c r="T104" s="1" t="str">
        <f t="shared" si="11"/>
        <v>Invalid</v>
      </c>
    </row>
    <row r="105" spans="1:20" x14ac:dyDescent="0.25">
      <c r="A105" s="17"/>
      <c r="B105" s="3">
        <v>100</v>
      </c>
      <c r="C105" t="s">
        <v>87</v>
      </c>
      <c r="D105" t="s">
        <v>265</v>
      </c>
      <c r="E105" s="2" t="s">
        <v>463</v>
      </c>
      <c r="F105" t="s">
        <v>262</v>
      </c>
      <c r="G105" t="s">
        <v>464</v>
      </c>
      <c r="H105" s="12" t="s">
        <v>464</v>
      </c>
      <c r="I105" t="s">
        <v>259</v>
      </c>
      <c r="J105">
        <v>107849</v>
      </c>
      <c r="K105" t="s">
        <v>1001</v>
      </c>
      <c r="L105" t="s">
        <v>260</v>
      </c>
      <c r="M105">
        <v>104440</v>
      </c>
      <c r="N105">
        <v>86591</v>
      </c>
      <c r="O105" s="9">
        <f t="shared" si="9"/>
        <v>0.80289107919405833</v>
      </c>
      <c r="P105" s="1" t="str">
        <f t="shared" si="16"/>
        <v>MY</v>
      </c>
      <c r="Q105" s="1" t="str">
        <f t="shared" si="12"/>
        <v/>
      </c>
      <c r="R105" s="1" t="str">
        <f t="shared" si="14"/>
        <v>NCP</v>
      </c>
      <c r="S105" s="1" t="str">
        <f t="shared" si="10"/>
        <v>SS</v>
      </c>
      <c r="T105" s="1" t="str">
        <f t="shared" si="11"/>
        <v/>
      </c>
    </row>
    <row r="106" spans="1:20" x14ac:dyDescent="0.25">
      <c r="A106" s="17"/>
      <c r="B106" s="3">
        <v>101</v>
      </c>
      <c r="C106" t="s">
        <v>85</v>
      </c>
      <c r="D106" t="s">
        <v>265</v>
      </c>
      <c r="E106" t="s">
        <v>465</v>
      </c>
      <c r="F106" t="s">
        <v>264</v>
      </c>
      <c r="G106" t="s">
        <v>466</v>
      </c>
      <c r="H106" s="12" t="s">
        <v>466</v>
      </c>
      <c r="I106" t="s">
        <v>264</v>
      </c>
      <c r="J106">
        <v>91835</v>
      </c>
      <c r="K106" t="s">
        <v>465</v>
      </c>
      <c r="L106" t="s">
        <v>260</v>
      </c>
      <c r="M106">
        <v>66497</v>
      </c>
      <c r="N106">
        <v>25338</v>
      </c>
      <c r="O106" s="9">
        <f t="shared" si="9"/>
        <v>0.27590787825992269</v>
      </c>
      <c r="P106" s="1" t="str">
        <f t="shared" si="16"/>
        <v>MVA</v>
      </c>
      <c r="Q106" s="1" t="str">
        <f t="shared" si="12"/>
        <v/>
      </c>
      <c r="R106" s="1" t="str">
        <f t="shared" si="14"/>
        <v>INC</v>
      </c>
      <c r="S106" s="1" t="str">
        <f t="shared" si="10"/>
        <v>SS</v>
      </c>
      <c r="T106" s="1" t="str">
        <f t="shared" si="11"/>
        <v/>
      </c>
    </row>
    <row r="107" spans="1:20" x14ac:dyDescent="0.25">
      <c r="A107" s="17"/>
      <c r="B107" s="3">
        <v>102</v>
      </c>
      <c r="C107" t="s">
        <v>1002</v>
      </c>
      <c r="D107" t="s">
        <v>263</v>
      </c>
      <c r="E107" t="s">
        <v>467</v>
      </c>
      <c r="F107" t="s">
        <v>262</v>
      </c>
      <c r="G107" s="2" t="s">
        <v>468</v>
      </c>
      <c r="H107" s="12" t="s">
        <v>1003</v>
      </c>
      <c r="I107" t="s">
        <v>263</v>
      </c>
      <c r="J107">
        <v>105312</v>
      </c>
      <c r="K107" t="s">
        <v>1004</v>
      </c>
      <c r="L107" t="s">
        <v>259</v>
      </c>
      <c r="M107">
        <v>86700</v>
      </c>
      <c r="N107">
        <v>18612</v>
      </c>
      <c r="O107" s="9">
        <f t="shared" si="9"/>
        <v>0.17673199635369188</v>
      </c>
      <c r="P107" s="1" t="str">
        <f t="shared" si="16"/>
        <v>MY</v>
      </c>
      <c r="Q107" s="1" t="str">
        <f t="shared" si="12"/>
        <v/>
      </c>
      <c r="R107" s="1" t="str">
        <f t="shared" si="14"/>
        <v>BJP</v>
      </c>
      <c r="S107" s="1" t="str">
        <f t="shared" si="10"/>
        <v>NCP</v>
      </c>
      <c r="T107" s="1" t="str">
        <f t="shared" si="11"/>
        <v/>
      </c>
    </row>
    <row r="108" spans="1:20" s="7" customFormat="1" x14ac:dyDescent="0.25">
      <c r="A108" s="17"/>
      <c r="B108" s="4">
        <v>103</v>
      </c>
      <c r="C108" t="s">
        <v>88</v>
      </c>
      <c r="D108" s="5" t="s">
        <v>263</v>
      </c>
      <c r="E108" s="5" t="s">
        <v>469</v>
      </c>
      <c r="F108" s="5" t="s">
        <v>262</v>
      </c>
      <c r="G108" s="5" t="s">
        <v>470</v>
      </c>
      <c r="H108" s="12" t="s">
        <v>469</v>
      </c>
      <c r="I108" t="s">
        <v>263</v>
      </c>
      <c r="J108">
        <v>118539</v>
      </c>
      <c r="K108" t="s">
        <v>1005</v>
      </c>
      <c r="L108" t="s">
        <v>259</v>
      </c>
      <c r="M108">
        <v>86049</v>
      </c>
      <c r="N108">
        <v>32490</v>
      </c>
      <c r="O108" s="9">
        <f t="shared" si="9"/>
        <v>0.27408700933869867</v>
      </c>
      <c r="P108" s="1" t="str">
        <f t="shared" si="16"/>
        <v>MY</v>
      </c>
      <c r="Q108" s="1" t="str">
        <f t="shared" si="12"/>
        <v/>
      </c>
      <c r="R108" s="1" t="str">
        <f t="shared" si="14"/>
        <v>BJP</v>
      </c>
      <c r="S108" s="1" t="str">
        <f t="shared" si="10"/>
        <v>NCP</v>
      </c>
      <c r="T108" s="1" t="str">
        <f t="shared" si="11"/>
        <v/>
      </c>
    </row>
    <row r="109" spans="1:20" x14ac:dyDescent="0.25">
      <c r="A109" s="17" t="s">
        <v>89</v>
      </c>
      <c r="B109" s="3">
        <v>104</v>
      </c>
      <c r="C109" t="s">
        <v>90</v>
      </c>
      <c r="D109" t="s">
        <v>265</v>
      </c>
      <c r="E109" t="s">
        <v>471</v>
      </c>
      <c r="F109" t="s">
        <v>841</v>
      </c>
      <c r="G109" s="2" t="s">
        <v>472</v>
      </c>
      <c r="H109" s="12" t="s">
        <v>471</v>
      </c>
      <c r="I109" t="s">
        <v>260</v>
      </c>
      <c r="J109">
        <v>123383</v>
      </c>
      <c r="K109" t="s">
        <v>1006</v>
      </c>
      <c r="L109" t="s">
        <v>842</v>
      </c>
      <c r="M109">
        <v>99002</v>
      </c>
      <c r="N109">
        <v>24381</v>
      </c>
      <c r="O109" s="9">
        <f t="shared" si="9"/>
        <v>0.19760420803514261</v>
      </c>
      <c r="P109" s="1" t="str">
        <f t="shared" si="16"/>
        <v>MVA</v>
      </c>
      <c r="Q109" s="1" t="str">
        <f t="shared" si="12"/>
        <v/>
      </c>
      <c r="R109" s="1" t="str">
        <f t="shared" si="14"/>
        <v>UBT</v>
      </c>
      <c r="S109" s="1" t="str">
        <f t="shared" si="10"/>
        <v>Ind</v>
      </c>
      <c r="T109" s="1" t="str">
        <f t="shared" si="11"/>
        <v>Invalid</v>
      </c>
    </row>
    <row r="110" spans="1:20" x14ac:dyDescent="0.25">
      <c r="A110" s="17"/>
      <c r="B110" s="3">
        <v>105</v>
      </c>
      <c r="C110" t="s">
        <v>91</v>
      </c>
      <c r="D110" t="s">
        <v>265</v>
      </c>
      <c r="E110" s="2" t="s">
        <v>473</v>
      </c>
      <c r="F110" t="s">
        <v>841</v>
      </c>
      <c r="G110" t="s">
        <v>474</v>
      </c>
      <c r="H110" s="12" t="s">
        <v>474</v>
      </c>
      <c r="I110" t="s">
        <v>260</v>
      </c>
      <c r="J110">
        <v>79225</v>
      </c>
      <c r="K110" t="s">
        <v>1007</v>
      </c>
      <c r="L110" t="s">
        <v>842</v>
      </c>
      <c r="M110">
        <v>60535</v>
      </c>
      <c r="N110">
        <v>18690</v>
      </c>
      <c r="O110" s="9">
        <f t="shared" si="9"/>
        <v>0.23591038182391921</v>
      </c>
      <c r="P110" s="1" t="str">
        <f t="shared" si="16"/>
        <v>MVA</v>
      </c>
      <c r="Q110" s="1" t="str">
        <f t="shared" si="12"/>
        <v/>
      </c>
      <c r="R110" s="1" t="str">
        <f t="shared" si="14"/>
        <v>UBT</v>
      </c>
      <c r="S110" s="1" t="str">
        <f t="shared" si="10"/>
        <v>Ind</v>
      </c>
      <c r="T110" s="1" t="str">
        <f t="shared" si="11"/>
        <v>Invalid</v>
      </c>
    </row>
    <row r="111" spans="1:20" x14ac:dyDescent="0.25">
      <c r="A111" s="17"/>
      <c r="B111" s="3">
        <v>106</v>
      </c>
      <c r="C111" t="s">
        <v>92</v>
      </c>
      <c r="D111" t="s">
        <v>263</v>
      </c>
      <c r="E111" s="2" t="s">
        <v>475</v>
      </c>
      <c r="F111" t="s">
        <v>264</v>
      </c>
      <c r="G111" s="2" t="s">
        <v>476</v>
      </c>
      <c r="H111" s="12" t="s">
        <v>1008</v>
      </c>
      <c r="I111" t="s">
        <v>263</v>
      </c>
      <c r="J111">
        <v>106190</v>
      </c>
      <c r="K111" t="s">
        <v>1009</v>
      </c>
      <c r="L111" t="s">
        <v>264</v>
      </c>
      <c r="M111">
        <v>90916</v>
      </c>
      <c r="N111">
        <v>15274</v>
      </c>
      <c r="O111" s="9">
        <f t="shared" si="9"/>
        <v>0.14383651944627554</v>
      </c>
      <c r="P111" s="1" t="str">
        <f t="shared" si="16"/>
        <v>MY</v>
      </c>
      <c r="Q111" s="1" t="str">
        <f t="shared" si="12"/>
        <v/>
      </c>
      <c r="R111" s="1" t="str">
        <f t="shared" si="14"/>
        <v>BJP</v>
      </c>
      <c r="S111" s="1" t="str">
        <f t="shared" si="10"/>
        <v>INC</v>
      </c>
      <c r="T111" s="1" t="str">
        <f t="shared" si="11"/>
        <v/>
      </c>
    </row>
    <row r="112" spans="1:20" x14ac:dyDescent="0.25">
      <c r="A112" s="17"/>
      <c r="B112" s="3">
        <v>107</v>
      </c>
      <c r="C112" t="s">
        <v>93</v>
      </c>
      <c r="D112" t="s">
        <v>265</v>
      </c>
      <c r="E112" t="s">
        <v>477</v>
      </c>
      <c r="F112" t="s">
        <v>841</v>
      </c>
      <c r="G112" s="2" t="s">
        <v>478</v>
      </c>
      <c r="H112" s="12" t="s">
        <v>477</v>
      </c>
      <c r="I112" t="s">
        <v>260</v>
      </c>
      <c r="J112">
        <v>82217</v>
      </c>
      <c r="K112" t="s">
        <v>1010</v>
      </c>
      <c r="L112" t="s">
        <v>862</v>
      </c>
      <c r="M112">
        <v>68325</v>
      </c>
      <c r="N112">
        <v>13892</v>
      </c>
      <c r="O112" s="9">
        <f t="shared" si="9"/>
        <v>0.1689674884756194</v>
      </c>
      <c r="P112" s="1" t="str">
        <f t="shared" si="16"/>
        <v>MVA</v>
      </c>
      <c r="Q112" s="1" t="str">
        <f t="shared" si="12"/>
        <v/>
      </c>
      <c r="R112" s="1" t="str">
        <f t="shared" si="14"/>
        <v>UBT</v>
      </c>
      <c r="S112" s="1" t="str">
        <f t="shared" si="10"/>
        <v>AIMIM</v>
      </c>
      <c r="T112" s="1" t="str">
        <f t="shared" si="11"/>
        <v>Invalid</v>
      </c>
    </row>
    <row r="113" spans="1:20" x14ac:dyDescent="0.25">
      <c r="A113" s="17"/>
      <c r="B113" s="3">
        <v>108</v>
      </c>
      <c r="C113" t="s">
        <v>1011</v>
      </c>
      <c r="D113" t="s">
        <v>265</v>
      </c>
      <c r="E113" t="s">
        <v>479</v>
      </c>
      <c r="F113" t="s">
        <v>841</v>
      </c>
      <c r="G113" s="2" t="s">
        <v>480</v>
      </c>
      <c r="H113" s="12" t="s">
        <v>479</v>
      </c>
      <c r="I113" t="s">
        <v>260</v>
      </c>
      <c r="J113">
        <v>83792</v>
      </c>
      <c r="K113" t="s">
        <v>1012</v>
      </c>
      <c r="L113" t="s">
        <v>842</v>
      </c>
      <c r="M113">
        <v>43347</v>
      </c>
      <c r="N113">
        <v>40445</v>
      </c>
      <c r="O113" s="9">
        <f t="shared" si="9"/>
        <v>0.48268331105594808</v>
      </c>
      <c r="P113" s="1" t="str">
        <f t="shared" si="16"/>
        <v>MVA</v>
      </c>
      <c r="Q113" s="1" t="str">
        <f t="shared" si="12"/>
        <v/>
      </c>
      <c r="R113" s="1" t="str">
        <f t="shared" si="14"/>
        <v>UBT</v>
      </c>
      <c r="S113" s="1" t="str">
        <f t="shared" si="10"/>
        <v>Ind</v>
      </c>
      <c r="T113" s="1" t="str">
        <f t="shared" si="11"/>
        <v>Invalid</v>
      </c>
    </row>
    <row r="114" spans="1:20" x14ac:dyDescent="0.25">
      <c r="A114" s="17"/>
      <c r="B114" s="3">
        <v>109</v>
      </c>
      <c r="C114" t="s">
        <v>94</v>
      </c>
      <c r="D114" t="s">
        <v>263</v>
      </c>
      <c r="E114" t="s">
        <v>481</v>
      </c>
      <c r="F114" t="s">
        <v>264</v>
      </c>
      <c r="G114" s="2" t="s">
        <v>482</v>
      </c>
      <c r="H114" s="12" t="s">
        <v>481</v>
      </c>
      <c r="I114" t="s">
        <v>263</v>
      </c>
      <c r="J114">
        <v>93966</v>
      </c>
      <c r="K114" t="s">
        <v>1013</v>
      </c>
      <c r="L114" t="s">
        <v>862</v>
      </c>
      <c r="M114">
        <v>80036</v>
      </c>
      <c r="N114">
        <v>13930</v>
      </c>
      <c r="O114" s="9">
        <f t="shared" si="9"/>
        <v>0.14824510993338016</v>
      </c>
      <c r="P114" s="1" t="str">
        <f t="shared" si="16"/>
        <v>MY</v>
      </c>
      <c r="Q114" s="1" t="str">
        <f t="shared" si="12"/>
        <v/>
      </c>
      <c r="R114" s="1" t="str">
        <f t="shared" si="14"/>
        <v>BJP</v>
      </c>
      <c r="S114" s="1" t="str">
        <f t="shared" si="10"/>
        <v>AIMIM</v>
      </c>
      <c r="T114" s="1" t="str">
        <f t="shared" si="11"/>
        <v/>
      </c>
    </row>
    <row r="115" spans="1:20" x14ac:dyDescent="0.25">
      <c r="A115" s="17"/>
      <c r="B115" s="3">
        <v>110</v>
      </c>
      <c r="C115" t="s">
        <v>95</v>
      </c>
      <c r="D115" t="s">
        <v>265</v>
      </c>
      <c r="E115" s="2" t="s">
        <v>483</v>
      </c>
      <c r="F115" t="s">
        <v>841</v>
      </c>
      <c r="G115" s="2" t="s">
        <v>484</v>
      </c>
      <c r="H115" s="12" t="s">
        <v>1014</v>
      </c>
      <c r="I115" t="s">
        <v>260</v>
      </c>
      <c r="J115">
        <v>83403</v>
      </c>
      <c r="K115" t="s">
        <v>1226</v>
      </c>
      <c r="L115" t="s">
        <v>259</v>
      </c>
      <c r="M115">
        <v>69264</v>
      </c>
      <c r="N115">
        <v>14139</v>
      </c>
      <c r="O115" s="9">
        <f t="shared" si="9"/>
        <v>0.16952627603323622</v>
      </c>
      <c r="P115" s="1" t="str">
        <f t="shared" si="16"/>
        <v>MVA</v>
      </c>
      <c r="Q115" s="1" t="str">
        <f t="shared" si="12"/>
        <v/>
      </c>
      <c r="R115" s="1" t="str">
        <f t="shared" si="14"/>
        <v>UBT</v>
      </c>
      <c r="S115" s="1" t="str">
        <f t="shared" si="10"/>
        <v>NCP</v>
      </c>
      <c r="T115" s="1" t="str">
        <f t="shared" si="11"/>
        <v>Invalid</v>
      </c>
    </row>
    <row r="116" spans="1:20" x14ac:dyDescent="0.25">
      <c r="A116" s="17"/>
      <c r="B116" s="3">
        <v>111</v>
      </c>
      <c r="C116" t="s">
        <v>96</v>
      </c>
      <c r="D116" t="s">
        <v>263</v>
      </c>
      <c r="E116" t="s">
        <v>485</v>
      </c>
      <c r="F116" t="s">
        <v>262</v>
      </c>
      <c r="G116" t="s">
        <v>486</v>
      </c>
      <c r="H116" s="12" t="s">
        <v>1014</v>
      </c>
      <c r="I116" t="s">
        <v>260</v>
      </c>
      <c r="J116">
        <v>83403</v>
      </c>
      <c r="K116" t="s">
        <v>1015</v>
      </c>
      <c r="L116" t="s">
        <v>259</v>
      </c>
      <c r="M116">
        <v>69264</v>
      </c>
      <c r="N116">
        <v>14139</v>
      </c>
      <c r="O116" s="9">
        <f t="shared" si="9"/>
        <v>0.16952627603323622</v>
      </c>
      <c r="P116" s="1" t="str">
        <f t="shared" si="16"/>
        <v>MVA</v>
      </c>
      <c r="Q116" s="1" t="str">
        <f t="shared" si="12"/>
        <v/>
      </c>
      <c r="R116" s="1" t="str">
        <f t="shared" si="14"/>
        <v>SS</v>
      </c>
      <c r="S116" s="1" t="str">
        <f t="shared" si="10"/>
        <v>NCP</v>
      </c>
      <c r="T116" s="1" t="str">
        <f t="shared" si="11"/>
        <v/>
      </c>
    </row>
    <row r="117" spans="1:20" s="7" customFormat="1" x14ac:dyDescent="0.25">
      <c r="A117" s="17"/>
      <c r="B117" s="4">
        <v>112</v>
      </c>
      <c r="C117" s="5" t="s">
        <v>97</v>
      </c>
      <c r="D117" s="5" t="s">
        <v>265</v>
      </c>
      <c r="E117" s="5" t="s">
        <v>487</v>
      </c>
      <c r="F117" s="5" t="s">
        <v>841</v>
      </c>
      <c r="G117" s="6" t="s">
        <v>488</v>
      </c>
      <c r="H117" s="12" t="s">
        <v>485</v>
      </c>
      <c r="I117" t="s">
        <v>263</v>
      </c>
      <c r="J117">
        <v>107193</v>
      </c>
      <c r="K117" t="s">
        <v>1016</v>
      </c>
      <c r="L117" t="s">
        <v>259</v>
      </c>
      <c r="M117">
        <v>72222</v>
      </c>
      <c r="N117">
        <v>34971</v>
      </c>
      <c r="O117" s="9">
        <f t="shared" si="9"/>
        <v>0.32624331812711649</v>
      </c>
      <c r="P117" s="1" t="str">
        <f t="shared" si="16"/>
        <v>MY</v>
      </c>
      <c r="Q117" s="1" t="str">
        <f t="shared" si="12"/>
        <v/>
      </c>
      <c r="R117" s="1" t="str">
        <f t="shared" si="14"/>
        <v>BJP</v>
      </c>
      <c r="S117" s="1" t="str">
        <f t="shared" si="10"/>
        <v>NCP</v>
      </c>
      <c r="T117" s="1" t="str">
        <f t="shared" si="11"/>
        <v>Invalid</v>
      </c>
    </row>
    <row r="118" spans="1:20" x14ac:dyDescent="0.25">
      <c r="A118" s="17" t="s">
        <v>98</v>
      </c>
      <c r="B118" s="3">
        <v>113</v>
      </c>
      <c r="C118" t="s">
        <v>99</v>
      </c>
      <c r="D118" t="s">
        <v>265</v>
      </c>
      <c r="E118" t="s">
        <v>489</v>
      </c>
      <c r="F118" t="s">
        <v>841</v>
      </c>
      <c r="G118" s="2" t="s">
        <v>490</v>
      </c>
      <c r="H118" s="12" t="s">
        <v>489</v>
      </c>
      <c r="I118" t="s">
        <v>260</v>
      </c>
      <c r="J118">
        <v>85275</v>
      </c>
      <c r="K118" t="s">
        <v>1017</v>
      </c>
      <c r="L118" t="s">
        <v>259</v>
      </c>
      <c r="M118">
        <v>71386</v>
      </c>
      <c r="N118">
        <v>13889</v>
      </c>
      <c r="O118" s="9">
        <f t="shared" si="9"/>
        <v>0.16287305775432426</v>
      </c>
      <c r="P118" s="1" t="str">
        <f t="shared" si="16"/>
        <v>MVA</v>
      </c>
      <c r="Q118" s="1" t="str">
        <f t="shared" si="12"/>
        <v/>
      </c>
      <c r="R118" s="1" t="str">
        <f t="shared" si="14"/>
        <v>UBT</v>
      </c>
      <c r="S118" s="1" t="str">
        <f t="shared" si="10"/>
        <v>NCP</v>
      </c>
      <c r="T118" s="1" t="str">
        <f t="shared" si="11"/>
        <v>Invalid</v>
      </c>
    </row>
    <row r="119" spans="1:20" x14ac:dyDescent="0.25">
      <c r="A119" s="17"/>
      <c r="B119" s="3">
        <v>114</v>
      </c>
      <c r="C119" t="s">
        <v>100</v>
      </c>
      <c r="D119" t="s">
        <v>491</v>
      </c>
      <c r="E119" s="2" t="s">
        <v>492</v>
      </c>
      <c r="F119" t="s">
        <v>264</v>
      </c>
      <c r="G119" s="2" t="s">
        <v>493</v>
      </c>
      <c r="H119" s="12" t="s">
        <v>1018</v>
      </c>
      <c r="I119" t="s">
        <v>862</v>
      </c>
      <c r="J119">
        <v>117242</v>
      </c>
      <c r="K119" t="s">
        <v>1019</v>
      </c>
      <c r="L119" t="s">
        <v>264</v>
      </c>
      <c r="M119">
        <v>78723</v>
      </c>
      <c r="N119">
        <v>38519</v>
      </c>
      <c r="O119" s="9">
        <f t="shared" si="9"/>
        <v>0.32854267242114599</v>
      </c>
      <c r="P119" s="1" t="s">
        <v>842</v>
      </c>
      <c r="Q119" s="1" t="str">
        <f t="shared" si="12"/>
        <v/>
      </c>
      <c r="R119" s="1" t="str">
        <f t="shared" si="14"/>
        <v>AIMIM</v>
      </c>
      <c r="S119" s="1" t="str">
        <f t="shared" si="10"/>
        <v>INC</v>
      </c>
      <c r="T119" s="1" t="str">
        <f t="shared" si="11"/>
        <v/>
      </c>
    </row>
    <row r="120" spans="1:20" x14ac:dyDescent="0.25">
      <c r="A120" s="17"/>
      <c r="B120" s="3">
        <v>115</v>
      </c>
      <c r="C120" t="s">
        <v>101</v>
      </c>
      <c r="D120" t="s">
        <v>265</v>
      </c>
      <c r="E120" t="s">
        <v>494</v>
      </c>
      <c r="F120" t="s">
        <v>841</v>
      </c>
      <c r="G120" s="2" t="s">
        <v>495</v>
      </c>
      <c r="H120" s="12" t="s">
        <v>494</v>
      </c>
      <c r="I120" t="s">
        <v>260</v>
      </c>
      <c r="J120">
        <v>121252</v>
      </c>
      <c r="K120" t="s">
        <v>1020</v>
      </c>
      <c r="L120" t="s">
        <v>264</v>
      </c>
      <c r="M120">
        <v>73568</v>
      </c>
      <c r="N120">
        <v>47684</v>
      </c>
      <c r="O120" s="9">
        <f t="shared" si="9"/>
        <v>0.39326361627024709</v>
      </c>
      <c r="P120" s="1" t="str">
        <f t="shared" ref="P120:P127" si="17">IF(COUNTIF($V$3:$V$5,I120),"MY","MVA")</f>
        <v>MVA</v>
      </c>
      <c r="Q120" s="1" t="str">
        <f t="shared" si="12"/>
        <v/>
      </c>
      <c r="R120" s="1" t="str">
        <f t="shared" si="14"/>
        <v>UBT</v>
      </c>
      <c r="S120" s="1" t="str">
        <f t="shared" si="10"/>
        <v>INC</v>
      </c>
      <c r="T120" s="1" t="str">
        <f t="shared" si="11"/>
        <v>Invalid</v>
      </c>
    </row>
    <row r="121" spans="1:20" x14ac:dyDescent="0.25">
      <c r="A121" s="17"/>
      <c r="B121" s="3">
        <v>116</v>
      </c>
      <c r="C121" t="s">
        <v>1021</v>
      </c>
      <c r="D121" t="s">
        <v>263</v>
      </c>
      <c r="E121" t="s">
        <v>496</v>
      </c>
      <c r="F121" t="s">
        <v>262</v>
      </c>
      <c r="G121" s="2" t="s">
        <v>497</v>
      </c>
      <c r="H121" s="12" t="s">
        <v>1022</v>
      </c>
      <c r="I121" t="s">
        <v>263</v>
      </c>
      <c r="J121">
        <v>94683</v>
      </c>
      <c r="K121" t="s">
        <v>1023</v>
      </c>
      <c r="L121" t="s">
        <v>259</v>
      </c>
      <c r="M121">
        <v>60989</v>
      </c>
      <c r="N121">
        <v>33694</v>
      </c>
      <c r="O121" s="9">
        <f t="shared" si="9"/>
        <v>0.3558611366348764</v>
      </c>
      <c r="P121" s="1" t="str">
        <f t="shared" si="17"/>
        <v>MY</v>
      </c>
      <c r="Q121" s="1" t="str">
        <f t="shared" si="12"/>
        <v/>
      </c>
      <c r="R121" s="1" t="str">
        <f t="shared" si="14"/>
        <v>BJP</v>
      </c>
      <c r="S121" s="1" t="str">
        <f t="shared" si="10"/>
        <v>NCP</v>
      </c>
      <c r="T121" s="1" t="str">
        <f t="shared" si="11"/>
        <v/>
      </c>
    </row>
    <row r="122" spans="1:20" x14ac:dyDescent="0.25">
      <c r="A122" s="17"/>
      <c r="B122" s="3">
        <v>117</v>
      </c>
      <c r="C122" t="s">
        <v>1024</v>
      </c>
      <c r="D122" t="s">
        <v>259</v>
      </c>
      <c r="E122" t="s">
        <v>498</v>
      </c>
      <c r="F122" t="s">
        <v>499</v>
      </c>
      <c r="G122" t="s">
        <v>500</v>
      </c>
      <c r="H122" s="12" t="s">
        <v>1025</v>
      </c>
      <c r="I122" t="s">
        <v>259</v>
      </c>
      <c r="J122">
        <v>86877</v>
      </c>
      <c r="K122" t="s">
        <v>500</v>
      </c>
      <c r="L122" t="s">
        <v>1026</v>
      </c>
      <c r="M122">
        <v>80281</v>
      </c>
      <c r="N122">
        <v>6596</v>
      </c>
      <c r="O122" s="9">
        <f t="shared" si="9"/>
        <v>7.5923431978544384E-2</v>
      </c>
      <c r="P122" s="1" t="str">
        <f t="shared" si="17"/>
        <v>MY</v>
      </c>
      <c r="Q122" s="1" t="str">
        <f t="shared" si="12"/>
        <v/>
      </c>
      <c r="R122" s="1" t="str">
        <f t="shared" si="14"/>
        <v>NCP</v>
      </c>
      <c r="S122" s="1" t="str">
        <f t="shared" si="10"/>
        <v>CPM</v>
      </c>
      <c r="T122" s="1" t="str">
        <f t="shared" si="11"/>
        <v/>
      </c>
    </row>
    <row r="123" spans="1:20" x14ac:dyDescent="0.25">
      <c r="A123" s="17"/>
      <c r="B123" s="3">
        <v>118</v>
      </c>
      <c r="C123" t="s">
        <v>102</v>
      </c>
      <c r="D123" t="s">
        <v>263</v>
      </c>
      <c r="E123" t="s">
        <v>501</v>
      </c>
      <c r="F123" t="s">
        <v>264</v>
      </c>
      <c r="G123" s="2" t="s">
        <v>502</v>
      </c>
      <c r="H123" s="12" t="s">
        <v>501</v>
      </c>
      <c r="I123" t="s">
        <v>263</v>
      </c>
      <c r="J123">
        <v>103454</v>
      </c>
      <c r="K123" t="s">
        <v>1027</v>
      </c>
      <c r="L123" t="s">
        <v>264</v>
      </c>
      <c r="M123">
        <v>75710</v>
      </c>
      <c r="N123">
        <v>27744</v>
      </c>
      <c r="O123" s="9">
        <f t="shared" si="9"/>
        <v>0.26817716086376553</v>
      </c>
      <c r="P123" s="1" t="str">
        <f t="shared" si="17"/>
        <v>MY</v>
      </c>
      <c r="Q123" s="1" t="str">
        <f t="shared" si="12"/>
        <v/>
      </c>
      <c r="R123" s="1" t="str">
        <f t="shared" si="14"/>
        <v>BJP</v>
      </c>
      <c r="S123" s="1" t="str">
        <f t="shared" si="10"/>
        <v>INC</v>
      </c>
      <c r="T123" s="1" t="str">
        <f t="shared" si="11"/>
        <v/>
      </c>
    </row>
    <row r="124" spans="1:20" x14ac:dyDescent="0.25">
      <c r="A124" s="17"/>
      <c r="B124" s="3">
        <v>119</v>
      </c>
      <c r="C124" t="s">
        <v>1028</v>
      </c>
      <c r="D124" t="s">
        <v>259</v>
      </c>
      <c r="E124" t="s">
        <v>503</v>
      </c>
      <c r="F124" t="s">
        <v>262</v>
      </c>
      <c r="G124" s="2" t="s">
        <v>504</v>
      </c>
      <c r="H124" s="12" t="s">
        <v>503</v>
      </c>
      <c r="I124" t="s">
        <v>259</v>
      </c>
      <c r="J124">
        <v>126237</v>
      </c>
      <c r="K124" t="s">
        <v>1029</v>
      </c>
      <c r="L124" t="s">
        <v>260</v>
      </c>
      <c r="M124">
        <v>69712</v>
      </c>
      <c r="N124">
        <v>56525</v>
      </c>
      <c r="O124" s="9">
        <f t="shared" si="9"/>
        <v>0.4477688791717167</v>
      </c>
      <c r="P124" s="1" t="str">
        <f t="shared" si="17"/>
        <v>MY</v>
      </c>
      <c r="Q124" s="1" t="str">
        <f t="shared" si="12"/>
        <v/>
      </c>
      <c r="R124" s="1" t="str">
        <f t="shared" si="14"/>
        <v>NCP</v>
      </c>
      <c r="S124" s="1" t="str">
        <f t="shared" si="10"/>
        <v>SS</v>
      </c>
      <c r="T124" s="1" t="str">
        <f t="shared" si="11"/>
        <v/>
      </c>
    </row>
    <row r="125" spans="1:20" x14ac:dyDescent="0.25">
      <c r="A125" s="17"/>
      <c r="B125" s="3">
        <v>120</v>
      </c>
      <c r="C125" t="s">
        <v>103</v>
      </c>
      <c r="D125" t="s">
        <v>259</v>
      </c>
      <c r="E125" t="s">
        <v>505</v>
      </c>
      <c r="F125" t="s">
        <v>262</v>
      </c>
      <c r="G125" s="2" t="s">
        <v>506</v>
      </c>
      <c r="H125" s="12" t="s">
        <v>505</v>
      </c>
      <c r="I125" t="s">
        <v>259</v>
      </c>
      <c r="J125">
        <v>97011</v>
      </c>
      <c r="K125" t="s">
        <v>1030</v>
      </c>
      <c r="L125" t="s">
        <v>260</v>
      </c>
      <c r="M125">
        <v>94939</v>
      </c>
      <c r="N125">
        <v>2072</v>
      </c>
      <c r="O125" s="9">
        <f t="shared" si="9"/>
        <v>2.135840265536898E-2</v>
      </c>
      <c r="P125" s="1" t="str">
        <f t="shared" si="17"/>
        <v>MY</v>
      </c>
      <c r="Q125" s="1" t="str">
        <f t="shared" si="12"/>
        <v>Close</v>
      </c>
      <c r="R125" s="1" t="str">
        <f t="shared" si="14"/>
        <v>NCP</v>
      </c>
      <c r="S125" s="1" t="str">
        <f t="shared" si="10"/>
        <v>SS</v>
      </c>
      <c r="T125" s="1" t="str">
        <f t="shared" si="11"/>
        <v/>
      </c>
    </row>
    <row r="126" spans="1:20" x14ac:dyDescent="0.25">
      <c r="A126" s="17"/>
      <c r="B126" s="3">
        <v>121</v>
      </c>
      <c r="C126" t="s">
        <v>104</v>
      </c>
      <c r="D126" t="s">
        <v>259</v>
      </c>
      <c r="E126" t="s">
        <v>507</v>
      </c>
      <c r="F126" t="s">
        <v>841</v>
      </c>
      <c r="G126" t="s">
        <v>508</v>
      </c>
      <c r="H126" s="12" t="s">
        <v>1031</v>
      </c>
      <c r="I126" t="s">
        <v>259</v>
      </c>
      <c r="J126">
        <v>96354</v>
      </c>
      <c r="K126" t="s">
        <v>508</v>
      </c>
      <c r="L126" t="s">
        <v>260</v>
      </c>
      <c r="M126">
        <v>78686</v>
      </c>
      <c r="N126">
        <v>17668</v>
      </c>
      <c r="O126" s="9">
        <f t="shared" si="9"/>
        <v>0.18336550636195695</v>
      </c>
      <c r="P126" s="1" t="str">
        <f t="shared" si="17"/>
        <v>MY</v>
      </c>
      <c r="Q126" s="1" t="str">
        <f t="shared" si="12"/>
        <v/>
      </c>
      <c r="R126" s="1" t="str">
        <f t="shared" si="14"/>
        <v>NCP</v>
      </c>
      <c r="S126" s="1" t="str">
        <f t="shared" si="10"/>
        <v>UBT</v>
      </c>
      <c r="T126" s="1" t="str">
        <f t="shared" si="11"/>
        <v>Invalid</v>
      </c>
    </row>
    <row r="127" spans="1:20" ht="15" customHeight="1" x14ac:dyDescent="0.25">
      <c r="A127" s="17"/>
      <c r="B127" s="13">
        <v>122</v>
      </c>
      <c r="C127" s="17" t="s">
        <v>105</v>
      </c>
      <c r="D127" t="s">
        <v>259</v>
      </c>
      <c r="E127" t="s">
        <v>509</v>
      </c>
      <c r="F127" t="s">
        <v>262</v>
      </c>
      <c r="G127" s="2" t="s">
        <v>510</v>
      </c>
      <c r="H127" s="12" t="s">
        <v>509</v>
      </c>
      <c r="I127" t="s">
        <v>259</v>
      </c>
      <c r="J127">
        <v>124520</v>
      </c>
      <c r="K127" t="s">
        <v>1032</v>
      </c>
      <c r="L127" t="s">
        <v>260</v>
      </c>
      <c r="M127">
        <v>63707</v>
      </c>
      <c r="N127">
        <v>60813</v>
      </c>
      <c r="O127" s="9">
        <f t="shared" si="9"/>
        <v>0.48837937680693866</v>
      </c>
      <c r="P127" s="1" t="str">
        <f t="shared" si="17"/>
        <v>MY</v>
      </c>
      <c r="Q127" s="1" t="str">
        <f t="shared" si="12"/>
        <v/>
      </c>
      <c r="R127" s="1" t="str">
        <f t="shared" si="14"/>
        <v>NCP</v>
      </c>
      <c r="S127" s="1" t="str">
        <f t="shared" si="10"/>
        <v>SS</v>
      </c>
      <c r="T127" s="1" t="str">
        <f t="shared" si="11"/>
        <v/>
      </c>
    </row>
    <row r="128" spans="1:20" x14ac:dyDescent="0.25">
      <c r="A128" s="17"/>
      <c r="B128" s="13"/>
      <c r="C128" s="17"/>
      <c r="D128" t="s">
        <v>265</v>
      </c>
      <c r="E128" s="2" t="s">
        <v>511</v>
      </c>
      <c r="F128"/>
      <c r="G128" s="2"/>
      <c r="H128" s="12"/>
      <c r="I128"/>
      <c r="J128"/>
      <c r="K128"/>
      <c r="L128"/>
      <c r="M128"/>
      <c r="N128"/>
      <c r="O128" s="9"/>
      <c r="R128" s="1">
        <f t="shared" si="14"/>
        <v>0</v>
      </c>
      <c r="S128" s="1">
        <f t="shared" si="10"/>
        <v>0</v>
      </c>
      <c r="T128" s="1" t="str">
        <f t="shared" si="11"/>
        <v/>
      </c>
    </row>
    <row r="129" spans="1:20" x14ac:dyDescent="0.25">
      <c r="A129" s="17"/>
      <c r="B129" s="3">
        <v>123</v>
      </c>
      <c r="C129" t="s">
        <v>106</v>
      </c>
      <c r="D129" t="s">
        <v>263</v>
      </c>
      <c r="E129" t="s">
        <v>512</v>
      </c>
      <c r="F129" t="s">
        <v>262</v>
      </c>
      <c r="G129" s="2" t="s">
        <v>513</v>
      </c>
      <c r="H129" s="12" t="s">
        <v>1033</v>
      </c>
      <c r="I129" t="s">
        <v>263</v>
      </c>
      <c r="J129">
        <v>86304</v>
      </c>
      <c r="K129" t="s">
        <v>1034</v>
      </c>
      <c r="L129" t="s">
        <v>259</v>
      </c>
      <c r="M129">
        <v>74304</v>
      </c>
      <c r="N129">
        <v>12000</v>
      </c>
      <c r="O129" s="9">
        <f t="shared" si="9"/>
        <v>0.13904338153503892</v>
      </c>
      <c r="P129" s="1" t="str">
        <f>IF(COUNTIF($V$3:$V$5,I129),"MY","MVA")</f>
        <v>MY</v>
      </c>
      <c r="Q129" s="1" t="str">
        <f t="shared" si="12"/>
        <v/>
      </c>
      <c r="R129" s="1" t="str">
        <f t="shared" si="14"/>
        <v>BJP</v>
      </c>
      <c r="S129" s="1" t="str">
        <f t="shared" si="10"/>
        <v>NCP</v>
      </c>
      <c r="T129" s="1" t="str">
        <f t="shared" si="11"/>
        <v/>
      </c>
    </row>
    <row r="130" spans="1:20" x14ac:dyDescent="0.25">
      <c r="A130" s="17"/>
      <c r="B130" s="3">
        <v>124</v>
      </c>
      <c r="C130" t="s">
        <v>107</v>
      </c>
      <c r="D130" t="s">
        <v>263</v>
      </c>
      <c r="E130" t="s">
        <v>514</v>
      </c>
      <c r="F130" t="s">
        <v>841</v>
      </c>
      <c r="G130" t="s">
        <v>515</v>
      </c>
      <c r="H130" s="12" t="s">
        <v>514</v>
      </c>
      <c r="I130" t="s">
        <v>263</v>
      </c>
      <c r="J130">
        <v>73460</v>
      </c>
      <c r="K130" t="s">
        <v>1035</v>
      </c>
      <c r="L130" t="s">
        <v>264</v>
      </c>
      <c r="M130">
        <v>45062</v>
      </c>
      <c r="N130">
        <v>28398</v>
      </c>
      <c r="O130" s="9">
        <f t="shared" si="9"/>
        <v>0.38657772937653145</v>
      </c>
      <c r="P130" s="1" t="str">
        <f>IF(COUNTIF($V$3:$V$5,I130),"MY","MVA")</f>
        <v>MY</v>
      </c>
      <c r="Q130" s="1" t="str">
        <f t="shared" si="12"/>
        <v/>
      </c>
      <c r="R130" s="1" t="str">
        <f t="shared" si="14"/>
        <v>BJP</v>
      </c>
      <c r="S130" s="1" t="str">
        <f t="shared" si="10"/>
        <v>INC</v>
      </c>
      <c r="T130" s="1" t="str">
        <f t="shared" si="11"/>
        <v>Invalid</v>
      </c>
    </row>
    <row r="131" spans="1:20" x14ac:dyDescent="0.25">
      <c r="A131" s="17"/>
      <c r="B131" s="3">
        <v>125</v>
      </c>
      <c r="C131" t="s">
        <v>108</v>
      </c>
      <c r="D131" t="s">
        <v>263</v>
      </c>
      <c r="E131" t="s">
        <v>516</v>
      </c>
      <c r="F131" t="s">
        <v>841</v>
      </c>
      <c r="G131" s="2" t="s">
        <v>517</v>
      </c>
      <c r="H131" s="12" t="s">
        <v>1036</v>
      </c>
      <c r="I131" t="s">
        <v>263</v>
      </c>
      <c r="J131">
        <v>78041</v>
      </c>
      <c r="K131" t="s">
        <v>1037</v>
      </c>
      <c r="L131" t="s">
        <v>259</v>
      </c>
      <c r="M131">
        <v>68295</v>
      </c>
      <c r="N131">
        <v>9746</v>
      </c>
      <c r="O131" s="9">
        <f t="shared" si="9"/>
        <v>0.12488307428146743</v>
      </c>
      <c r="P131" s="1" t="str">
        <f>IF(COUNTIF($V$3:$V$5,I131),"MY","MVA")</f>
        <v>MY</v>
      </c>
      <c r="Q131" s="1" t="str">
        <f t="shared" si="12"/>
        <v/>
      </c>
      <c r="R131" s="1" t="str">
        <f t="shared" si="14"/>
        <v>BJP</v>
      </c>
      <c r="S131" s="1" t="str">
        <f t="shared" si="10"/>
        <v>NCP</v>
      </c>
      <c r="T131" s="1" t="str">
        <f t="shared" si="11"/>
        <v>Invalid</v>
      </c>
    </row>
    <row r="132" spans="1:20" x14ac:dyDescent="0.25">
      <c r="A132" s="17"/>
      <c r="B132" s="13">
        <v>126</v>
      </c>
      <c r="C132" s="17" t="s">
        <v>1227</v>
      </c>
      <c r="D132" t="s">
        <v>259</v>
      </c>
      <c r="E132" t="s">
        <v>518</v>
      </c>
      <c r="F132" t="s">
        <v>841</v>
      </c>
      <c r="G132" t="s">
        <v>519</v>
      </c>
      <c r="H132" s="12" t="s">
        <v>518</v>
      </c>
      <c r="I132" t="s">
        <v>259</v>
      </c>
      <c r="J132">
        <v>84326</v>
      </c>
      <c r="K132" t="s">
        <v>519</v>
      </c>
      <c r="L132" t="s">
        <v>260</v>
      </c>
      <c r="M132">
        <v>42624</v>
      </c>
      <c r="N132">
        <v>41702</v>
      </c>
      <c r="O132" s="9">
        <f t="shared" ref="O132:O195" si="18">N132/J132</f>
        <v>0.4945331214572018</v>
      </c>
      <c r="P132" s="1" t="str">
        <f>IF(COUNTIF($V$3:$V$5,I132),"MY","MVA")</f>
        <v>MY</v>
      </c>
      <c r="Q132" s="1" t="str">
        <f t="shared" si="12"/>
        <v/>
      </c>
      <c r="R132" s="1" t="str">
        <f t="shared" si="14"/>
        <v>NCP</v>
      </c>
      <c r="S132" s="1" t="str">
        <f t="shared" ref="S132:S195" si="19">IF(AND(F132="UBT",L132="SS"),"UBT",L132)</f>
        <v>UBT</v>
      </c>
      <c r="T132" s="1" t="str">
        <f t="shared" ref="T132:T195" si="20">IF(AND(F132="UBT",R132&lt;&gt;"SS"),"Invalid","")</f>
        <v>Invalid</v>
      </c>
    </row>
    <row r="133" spans="1:20" x14ac:dyDescent="0.25">
      <c r="A133" s="17"/>
      <c r="B133" s="13"/>
      <c r="C133" s="17"/>
      <c r="D133" t="s">
        <v>265</v>
      </c>
      <c r="E133" s="2" t="s">
        <v>1228</v>
      </c>
      <c r="F133"/>
      <c r="G133" s="2"/>
      <c r="H133" s="12"/>
      <c r="I133"/>
      <c r="J133"/>
      <c r="K133"/>
      <c r="L133"/>
      <c r="M133"/>
      <c r="N133"/>
      <c r="O133" s="9"/>
      <c r="R133" s="1">
        <f t="shared" si="14"/>
        <v>0</v>
      </c>
      <c r="S133" s="1">
        <f t="shared" si="19"/>
        <v>0</v>
      </c>
      <c r="T133" s="1" t="str">
        <f t="shared" si="20"/>
        <v/>
      </c>
    </row>
    <row r="134" spans="1:20" s="7" customFormat="1" x14ac:dyDescent="0.25">
      <c r="A134" s="17"/>
      <c r="B134" s="4">
        <v>127</v>
      </c>
      <c r="C134" t="s">
        <v>1038</v>
      </c>
      <c r="D134" s="5" t="s">
        <v>259</v>
      </c>
      <c r="E134" s="5" t="s">
        <v>520</v>
      </c>
      <c r="F134" s="5" t="s">
        <v>264</v>
      </c>
      <c r="G134" s="6" t="s">
        <v>521</v>
      </c>
      <c r="H134" s="12" t="s">
        <v>520</v>
      </c>
      <c r="I134" t="s">
        <v>264</v>
      </c>
      <c r="J134">
        <v>86561</v>
      </c>
      <c r="K134" t="s">
        <v>1039</v>
      </c>
      <c r="L134" t="s">
        <v>260</v>
      </c>
      <c r="M134">
        <v>55006</v>
      </c>
      <c r="N134">
        <v>31555</v>
      </c>
      <c r="O134" s="9">
        <f t="shared" si="18"/>
        <v>0.36454061297813101</v>
      </c>
      <c r="P134" s="1" t="str">
        <f t="shared" ref="P134:P165" si="21">IF(COUNTIF($V$3:$V$5,I134),"MY","MVA")</f>
        <v>MVA</v>
      </c>
      <c r="Q134" s="1" t="str">
        <f t="shared" ref="Q134:Q196" si="22">IF(O134&lt;5%,"Close","")</f>
        <v/>
      </c>
      <c r="R134" s="1" t="str">
        <f t="shared" si="14"/>
        <v>INC</v>
      </c>
      <c r="S134" s="1" t="str">
        <f t="shared" si="19"/>
        <v>SS</v>
      </c>
      <c r="T134" s="1" t="str">
        <f t="shared" si="20"/>
        <v/>
      </c>
    </row>
    <row r="135" spans="1:20" x14ac:dyDescent="0.25">
      <c r="A135" s="17" t="s">
        <v>109</v>
      </c>
      <c r="B135" s="3">
        <v>128</v>
      </c>
      <c r="C135" t="s">
        <v>1040</v>
      </c>
      <c r="D135" t="s">
        <v>263</v>
      </c>
      <c r="E135" s="2" t="s">
        <v>522</v>
      </c>
      <c r="F135" t="s">
        <v>499</v>
      </c>
      <c r="G135" t="s">
        <v>523</v>
      </c>
      <c r="H135" s="12" t="s">
        <v>523</v>
      </c>
      <c r="I135" t="s">
        <v>1026</v>
      </c>
      <c r="J135">
        <v>72114</v>
      </c>
      <c r="K135" t="s">
        <v>1041</v>
      </c>
      <c r="L135" t="s">
        <v>263</v>
      </c>
      <c r="M135">
        <v>67407</v>
      </c>
      <c r="N135">
        <v>4707</v>
      </c>
      <c r="O135" s="9">
        <f t="shared" si="18"/>
        <v>6.5271653215741743E-2</v>
      </c>
      <c r="P135" s="1" t="str">
        <f t="shared" si="21"/>
        <v>MVA</v>
      </c>
      <c r="Q135" s="1" t="str">
        <f t="shared" si="22"/>
        <v/>
      </c>
      <c r="R135" s="1" t="str">
        <f t="shared" si="14"/>
        <v>CPM</v>
      </c>
      <c r="S135" s="1" t="str">
        <f t="shared" si="19"/>
        <v>BJP</v>
      </c>
      <c r="T135" s="1" t="str">
        <f t="shared" si="20"/>
        <v/>
      </c>
    </row>
    <row r="136" spans="1:20" x14ac:dyDescent="0.25">
      <c r="A136" s="17"/>
      <c r="B136" s="3">
        <v>129</v>
      </c>
      <c r="C136" t="s">
        <v>1042</v>
      </c>
      <c r="D136" t="s">
        <v>263</v>
      </c>
      <c r="E136" s="2" t="s">
        <v>524</v>
      </c>
      <c r="F136" t="s">
        <v>262</v>
      </c>
      <c r="G136" s="2" t="s">
        <v>525</v>
      </c>
      <c r="H136" s="12" t="s">
        <v>1043</v>
      </c>
      <c r="I136" t="s">
        <v>259</v>
      </c>
      <c r="J136">
        <v>88425</v>
      </c>
      <c r="K136" t="s">
        <v>1044</v>
      </c>
      <c r="L136" t="s">
        <v>263</v>
      </c>
      <c r="M136">
        <v>67026</v>
      </c>
      <c r="N136">
        <v>21399</v>
      </c>
      <c r="O136" s="9">
        <f t="shared" si="18"/>
        <v>0.24200169635284138</v>
      </c>
      <c r="P136" s="1" t="str">
        <f t="shared" si="21"/>
        <v>MY</v>
      </c>
      <c r="Q136" s="1" t="str">
        <f t="shared" si="22"/>
        <v/>
      </c>
      <c r="R136" s="1" t="str">
        <f t="shared" si="14"/>
        <v>NCP</v>
      </c>
      <c r="S136" s="1" t="str">
        <f t="shared" si="19"/>
        <v>BJP</v>
      </c>
      <c r="T136" s="1" t="str">
        <f t="shared" si="20"/>
        <v/>
      </c>
    </row>
    <row r="137" spans="1:20" x14ac:dyDescent="0.25">
      <c r="A137" s="17"/>
      <c r="B137" s="3">
        <v>130</v>
      </c>
      <c r="C137" t="s">
        <v>1045</v>
      </c>
      <c r="D137" t="s">
        <v>265</v>
      </c>
      <c r="E137" t="s">
        <v>526</v>
      </c>
      <c r="F137" t="s">
        <v>841</v>
      </c>
      <c r="G137" s="2" t="s">
        <v>527</v>
      </c>
      <c r="H137" s="12" t="s">
        <v>1046</v>
      </c>
      <c r="I137" t="s">
        <v>260</v>
      </c>
      <c r="J137">
        <v>68040</v>
      </c>
      <c r="K137" t="s">
        <v>1047</v>
      </c>
      <c r="L137" t="s">
        <v>264</v>
      </c>
      <c r="M137">
        <v>27735</v>
      </c>
      <c r="N137">
        <v>40305</v>
      </c>
      <c r="O137" s="9">
        <f t="shared" si="18"/>
        <v>0.59237213403880074</v>
      </c>
      <c r="P137" s="1" t="str">
        <f t="shared" si="21"/>
        <v>MVA</v>
      </c>
      <c r="Q137" s="1" t="str">
        <f t="shared" si="22"/>
        <v/>
      </c>
      <c r="R137" s="1" t="str">
        <f t="shared" si="14"/>
        <v>UBT</v>
      </c>
      <c r="S137" s="1" t="str">
        <f t="shared" si="19"/>
        <v>INC</v>
      </c>
      <c r="T137" s="1" t="str">
        <f t="shared" si="20"/>
        <v>Invalid</v>
      </c>
    </row>
    <row r="138" spans="1:20" x14ac:dyDescent="0.25">
      <c r="A138" s="17"/>
      <c r="B138" s="3">
        <v>131</v>
      </c>
      <c r="C138" t="s">
        <v>1048</v>
      </c>
      <c r="D138" t="s">
        <v>265</v>
      </c>
      <c r="E138" t="s">
        <v>528</v>
      </c>
      <c r="F138" t="s">
        <v>841</v>
      </c>
      <c r="G138" s="2" t="s">
        <v>529</v>
      </c>
      <c r="H138" s="12" t="s">
        <v>1049</v>
      </c>
      <c r="I138" t="s">
        <v>1050</v>
      </c>
      <c r="J138">
        <v>78703</v>
      </c>
      <c r="K138" t="s">
        <v>528</v>
      </c>
      <c r="L138" t="s">
        <v>260</v>
      </c>
      <c r="M138">
        <v>75951</v>
      </c>
      <c r="N138">
        <v>2752</v>
      </c>
      <c r="O138" s="9">
        <f t="shared" si="18"/>
        <v>3.4966900880525523E-2</v>
      </c>
      <c r="P138" s="1" t="str">
        <f t="shared" si="21"/>
        <v>MVA</v>
      </c>
      <c r="Q138" s="1" t="str">
        <f t="shared" si="22"/>
        <v>Close</v>
      </c>
      <c r="R138" s="1" t="str">
        <f t="shared" si="14"/>
        <v>BVA</v>
      </c>
      <c r="S138" s="1" t="str">
        <f t="shared" si="19"/>
        <v>UBT</v>
      </c>
      <c r="T138" s="1" t="str">
        <f t="shared" si="20"/>
        <v>Invalid</v>
      </c>
    </row>
    <row r="139" spans="1:20" x14ac:dyDescent="0.25">
      <c r="A139" s="17"/>
      <c r="B139" s="3">
        <v>132</v>
      </c>
      <c r="C139" t="s">
        <v>110</v>
      </c>
      <c r="D139" t="s">
        <v>263</v>
      </c>
      <c r="E139" s="2" t="s">
        <v>530</v>
      </c>
      <c r="F139" t="s">
        <v>264</v>
      </c>
      <c r="G139" s="2" t="s">
        <v>531</v>
      </c>
      <c r="H139" s="12" t="s">
        <v>1051</v>
      </c>
      <c r="I139" t="s">
        <v>1050</v>
      </c>
      <c r="J139">
        <v>149868</v>
      </c>
      <c r="K139" t="s">
        <v>1052</v>
      </c>
      <c r="L139" t="s">
        <v>260</v>
      </c>
      <c r="M139">
        <v>106139</v>
      </c>
      <c r="N139">
        <v>43729</v>
      </c>
      <c r="O139" s="9">
        <f t="shared" si="18"/>
        <v>0.29178343609042623</v>
      </c>
      <c r="P139" s="1" t="str">
        <f t="shared" si="21"/>
        <v>MVA</v>
      </c>
      <c r="Q139" s="1" t="str">
        <f t="shared" si="22"/>
        <v/>
      </c>
      <c r="R139" s="1" t="str">
        <f t="shared" si="14"/>
        <v>BVA</v>
      </c>
      <c r="S139" s="1" t="str">
        <f t="shared" si="19"/>
        <v>SS</v>
      </c>
      <c r="T139" s="1" t="str">
        <f t="shared" si="20"/>
        <v/>
      </c>
    </row>
    <row r="140" spans="1:20" s="7" customFormat="1" x14ac:dyDescent="0.25">
      <c r="A140" s="17"/>
      <c r="B140" s="4">
        <v>133</v>
      </c>
      <c r="C140" t="s">
        <v>111</v>
      </c>
      <c r="D140" s="5" t="s">
        <v>263</v>
      </c>
      <c r="E140" s="6" t="s">
        <v>532</v>
      </c>
      <c r="F140" s="5" t="s">
        <v>264</v>
      </c>
      <c r="G140" s="6" t="s">
        <v>533</v>
      </c>
      <c r="H140" s="12" t="s">
        <v>1053</v>
      </c>
      <c r="I140" t="s">
        <v>1050</v>
      </c>
      <c r="J140">
        <v>102950</v>
      </c>
      <c r="K140" t="s">
        <v>533</v>
      </c>
      <c r="L140" t="s">
        <v>260</v>
      </c>
      <c r="M140">
        <v>76955</v>
      </c>
      <c r="N140">
        <v>25995</v>
      </c>
      <c r="O140" s="9">
        <f t="shared" si="18"/>
        <v>0.25250121418164156</v>
      </c>
      <c r="P140" s="1" t="str">
        <f t="shared" si="21"/>
        <v>MVA</v>
      </c>
      <c r="Q140" s="1" t="str">
        <f t="shared" si="22"/>
        <v/>
      </c>
      <c r="R140" s="1" t="str">
        <f t="shared" si="14"/>
        <v>BVA</v>
      </c>
      <c r="S140" s="1" t="str">
        <f t="shared" si="19"/>
        <v>SS</v>
      </c>
      <c r="T140" s="1" t="str">
        <f t="shared" si="20"/>
        <v/>
      </c>
    </row>
    <row r="141" spans="1:20" x14ac:dyDescent="0.25">
      <c r="A141" s="17" t="s">
        <v>112</v>
      </c>
      <c r="B141" s="3">
        <v>134</v>
      </c>
      <c r="C141" t="s">
        <v>1054</v>
      </c>
      <c r="D141" t="s">
        <v>265</v>
      </c>
      <c r="E141" t="s">
        <v>534</v>
      </c>
      <c r="F141" t="s">
        <v>841</v>
      </c>
      <c r="G141" s="2" t="s">
        <v>535</v>
      </c>
      <c r="H141" s="12" t="s">
        <v>534</v>
      </c>
      <c r="I141" t="s">
        <v>260</v>
      </c>
      <c r="J141">
        <v>83567</v>
      </c>
      <c r="K141" t="s">
        <v>1055</v>
      </c>
      <c r="L141" t="s">
        <v>630</v>
      </c>
      <c r="M141">
        <v>39058</v>
      </c>
      <c r="N141">
        <v>44509</v>
      </c>
      <c r="O141" s="9">
        <f t="shared" si="18"/>
        <v>0.53261454880515036</v>
      </c>
      <c r="P141" s="1" t="str">
        <f t="shared" si="21"/>
        <v>MVA</v>
      </c>
      <c r="Q141" s="1" t="str">
        <f t="shared" si="22"/>
        <v/>
      </c>
      <c r="R141" s="1" t="str">
        <f t="shared" ref="R141:R204" si="23">IF(AND(F141="UBT",I141="SS"),"UBT",I141)</f>
        <v>UBT</v>
      </c>
      <c r="S141" s="1" t="str">
        <f t="shared" si="19"/>
        <v>MNS</v>
      </c>
      <c r="T141" s="1" t="str">
        <f t="shared" si="20"/>
        <v>Invalid</v>
      </c>
    </row>
    <row r="142" spans="1:20" x14ac:dyDescent="0.25">
      <c r="A142" s="17"/>
      <c r="B142" s="3">
        <v>135</v>
      </c>
      <c r="C142" t="s">
        <v>1056</v>
      </c>
      <c r="D142" t="s">
        <v>259</v>
      </c>
      <c r="E142" t="s">
        <v>536</v>
      </c>
      <c r="F142" t="s">
        <v>262</v>
      </c>
      <c r="G142" t="s">
        <v>537</v>
      </c>
      <c r="H142" s="12" t="s">
        <v>536</v>
      </c>
      <c r="I142" t="s">
        <v>259</v>
      </c>
      <c r="J142">
        <v>76053</v>
      </c>
      <c r="K142" t="s">
        <v>537</v>
      </c>
      <c r="L142" t="s">
        <v>260</v>
      </c>
      <c r="M142">
        <v>60949</v>
      </c>
      <c r="N142">
        <v>15104</v>
      </c>
      <c r="O142" s="9">
        <f t="shared" si="18"/>
        <v>0.19859834589036593</v>
      </c>
      <c r="P142" s="1" t="str">
        <f t="shared" si="21"/>
        <v>MY</v>
      </c>
      <c r="Q142" s="1" t="str">
        <f t="shared" si="22"/>
        <v/>
      </c>
      <c r="R142" s="1" t="str">
        <f t="shared" si="23"/>
        <v>NCP</v>
      </c>
      <c r="S142" s="1" t="str">
        <f t="shared" si="19"/>
        <v>SS</v>
      </c>
      <c r="T142" s="1" t="str">
        <f t="shared" si="20"/>
        <v/>
      </c>
    </row>
    <row r="143" spans="1:20" x14ac:dyDescent="0.25">
      <c r="A143" s="17"/>
      <c r="B143" s="3">
        <v>136</v>
      </c>
      <c r="C143" t="s">
        <v>113</v>
      </c>
      <c r="D143" t="s">
        <v>263</v>
      </c>
      <c r="E143" t="s">
        <v>538</v>
      </c>
      <c r="F143" t="s">
        <v>264</v>
      </c>
      <c r="G143" s="2" t="s">
        <v>1246</v>
      </c>
      <c r="H143" s="12" t="s">
        <v>538</v>
      </c>
      <c r="I143" t="s">
        <v>263</v>
      </c>
      <c r="J143">
        <v>58857</v>
      </c>
      <c r="K143" t="s">
        <v>1057</v>
      </c>
      <c r="L143" t="s">
        <v>862</v>
      </c>
      <c r="M143">
        <v>43945</v>
      </c>
      <c r="N143">
        <v>14912</v>
      </c>
      <c r="O143" s="9">
        <f t="shared" si="18"/>
        <v>0.25335983825203462</v>
      </c>
      <c r="P143" s="1" t="str">
        <f t="shared" si="21"/>
        <v>MY</v>
      </c>
      <c r="Q143" s="1" t="str">
        <f t="shared" si="22"/>
        <v/>
      </c>
      <c r="R143" s="1" t="str">
        <f t="shared" si="23"/>
        <v>BJP</v>
      </c>
      <c r="S143" s="1" t="str">
        <f t="shared" si="19"/>
        <v>AIMIM</v>
      </c>
      <c r="T143" s="1" t="str">
        <f t="shared" si="20"/>
        <v/>
      </c>
    </row>
    <row r="144" spans="1:20" x14ac:dyDescent="0.25">
      <c r="A144" s="17"/>
      <c r="B144" s="3">
        <v>137</v>
      </c>
      <c r="C144" t="s">
        <v>114</v>
      </c>
      <c r="D144" t="s">
        <v>265</v>
      </c>
      <c r="E144" s="2" t="s">
        <v>539</v>
      </c>
      <c r="F144" t="s">
        <v>262</v>
      </c>
      <c r="G144" t="s">
        <v>540</v>
      </c>
      <c r="H144" s="12" t="s">
        <v>540</v>
      </c>
      <c r="I144" t="s">
        <v>262</v>
      </c>
      <c r="J144">
        <v>45537</v>
      </c>
      <c r="K144" t="s">
        <v>1058</v>
      </c>
      <c r="L144" t="s">
        <v>260</v>
      </c>
      <c r="M144">
        <v>44223</v>
      </c>
      <c r="N144">
        <v>1314</v>
      </c>
      <c r="O144" s="9">
        <f t="shared" si="18"/>
        <v>2.8855655840305687E-2</v>
      </c>
      <c r="P144" s="1" t="str">
        <f t="shared" si="21"/>
        <v>MVA</v>
      </c>
      <c r="Q144" s="1" t="str">
        <f t="shared" si="22"/>
        <v>Close</v>
      </c>
      <c r="R144" s="1" t="str">
        <f t="shared" si="23"/>
        <v>SP</v>
      </c>
      <c r="S144" s="1" t="str">
        <f t="shared" si="19"/>
        <v>SS</v>
      </c>
      <c r="T144" s="1" t="str">
        <f t="shared" si="20"/>
        <v/>
      </c>
    </row>
    <row r="145" spans="1:20" x14ac:dyDescent="0.25">
      <c r="A145" s="17"/>
      <c r="B145" s="3">
        <v>138</v>
      </c>
      <c r="C145" t="s">
        <v>115</v>
      </c>
      <c r="D145" t="s">
        <v>265</v>
      </c>
      <c r="E145" t="s">
        <v>541</v>
      </c>
      <c r="F145" t="s">
        <v>841</v>
      </c>
      <c r="G145" s="2" t="s">
        <v>542</v>
      </c>
      <c r="H145" s="12" t="s">
        <v>541</v>
      </c>
      <c r="I145" t="s">
        <v>260</v>
      </c>
      <c r="J145">
        <v>65486</v>
      </c>
      <c r="K145" t="s">
        <v>1059</v>
      </c>
      <c r="L145" t="s">
        <v>842</v>
      </c>
      <c r="M145">
        <v>43209</v>
      </c>
      <c r="N145">
        <v>22277</v>
      </c>
      <c r="O145" s="9">
        <f t="shared" si="18"/>
        <v>0.34017958036832302</v>
      </c>
      <c r="P145" s="1" t="str">
        <f t="shared" si="21"/>
        <v>MVA</v>
      </c>
      <c r="Q145" s="1" t="str">
        <f t="shared" si="22"/>
        <v/>
      </c>
      <c r="R145" s="1" t="str">
        <f t="shared" si="23"/>
        <v>UBT</v>
      </c>
      <c r="S145" s="1" t="str">
        <f t="shared" si="19"/>
        <v>Ind</v>
      </c>
      <c r="T145" s="1" t="str">
        <f t="shared" si="20"/>
        <v>Invalid</v>
      </c>
    </row>
    <row r="146" spans="1:20" x14ac:dyDescent="0.25">
      <c r="A146" s="17"/>
      <c r="B146" s="3">
        <v>139</v>
      </c>
      <c r="C146" t="s">
        <v>116</v>
      </c>
      <c r="D146" t="s">
        <v>263</v>
      </c>
      <c r="E146" t="s">
        <v>543</v>
      </c>
      <c r="F146" t="s">
        <v>262</v>
      </c>
      <c r="G146" s="2" t="s">
        <v>544</v>
      </c>
      <c r="H146" s="12" t="s">
        <v>543</v>
      </c>
      <c r="I146" t="s">
        <v>263</v>
      </c>
      <c r="J146">
        <v>174068</v>
      </c>
      <c r="K146" t="s">
        <v>1060</v>
      </c>
      <c r="L146" t="s">
        <v>259</v>
      </c>
      <c r="M146">
        <v>38028</v>
      </c>
      <c r="N146">
        <v>136040</v>
      </c>
      <c r="O146" s="9">
        <f t="shared" si="18"/>
        <v>0.78153365351471837</v>
      </c>
      <c r="P146" s="1" t="str">
        <f t="shared" si="21"/>
        <v>MY</v>
      </c>
      <c r="Q146" s="1" t="str">
        <f t="shared" si="22"/>
        <v/>
      </c>
      <c r="R146" s="1" t="str">
        <f t="shared" si="23"/>
        <v>BJP</v>
      </c>
      <c r="S146" s="1" t="str">
        <f t="shared" si="19"/>
        <v>NCP</v>
      </c>
      <c r="T146" s="1" t="str">
        <f t="shared" si="20"/>
        <v/>
      </c>
    </row>
    <row r="147" spans="1:20" x14ac:dyDescent="0.25">
      <c r="A147" s="17"/>
      <c r="B147" s="3">
        <v>140</v>
      </c>
      <c r="C147" t="s">
        <v>1061</v>
      </c>
      <c r="D147" t="s">
        <v>265</v>
      </c>
      <c r="E147" t="s">
        <v>545</v>
      </c>
      <c r="F147" t="s">
        <v>841</v>
      </c>
      <c r="G147" s="2" t="s">
        <v>546</v>
      </c>
      <c r="H147" s="12" t="s">
        <v>545</v>
      </c>
      <c r="I147" t="s">
        <v>260</v>
      </c>
      <c r="J147">
        <v>60083</v>
      </c>
      <c r="K147" t="s">
        <v>1062</v>
      </c>
      <c r="L147" t="s">
        <v>264</v>
      </c>
      <c r="M147">
        <v>30789</v>
      </c>
      <c r="N147">
        <v>29294</v>
      </c>
      <c r="O147" s="9">
        <f t="shared" si="18"/>
        <v>0.48755887688697302</v>
      </c>
      <c r="P147" s="1" t="str">
        <f t="shared" si="21"/>
        <v>MVA</v>
      </c>
      <c r="Q147" s="1" t="str">
        <f t="shared" si="22"/>
        <v/>
      </c>
      <c r="R147" s="1" t="str">
        <f t="shared" si="23"/>
        <v>UBT</v>
      </c>
      <c r="S147" s="1" t="str">
        <f t="shared" si="19"/>
        <v>INC</v>
      </c>
      <c r="T147" s="1" t="str">
        <f t="shared" si="20"/>
        <v>Invalid</v>
      </c>
    </row>
    <row r="148" spans="1:20" x14ac:dyDescent="0.25">
      <c r="A148" s="17"/>
      <c r="B148" s="3">
        <v>141</v>
      </c>
      <c r="C148" t="s">
        <v>117</v>
      </c>
      <c r="D148" t="s">
        <v>263</v>
      </c>
      <c r="E148" t="s">
        <v>547</v>
      </c>
      <c r="F148" t="s">
        <v>262</v>
      </c>
      <c r="G148" s="2" t="s">
        <v>548</v>
      </c>
      <c r="H148" s="12" t="s">
        <v>547</v>
      </c>
      <c r="I148" t="s">
        <v>263</v>
      </c>
      <c r="J148">
        <v>43666</v>
      </c>
      <c r="K148" t="s">
        <v>1063</v>
      </c>
      <c r="L148" t="s">
        <v>259</v>
      </c>
      <c r="M148">
        <v>41662</v>
      </c>
      <c r="N148">
        <v>2004</v>
      </c>
      <c r="O148" s="9">
        <f t="shared" si="18"/>
        <v>4.5893830440159392E-2</v>
      </c>
      <c r="P148" s="1" t="str">
        <f t="shared" si="21"/>
        <v>MY</v>
      </c>
      <c r="Q148" s="1" t="str">
        <f t="shared" si="22"/>
        <v>Close</v>
      </c>
      <c r="R148" s="1" t="str">
        <f t="shared" si="23"/>
        <v>BJP</v>
      </c>
      <c r="S148" s="1" t="str">
        <f t="shared" si="19"/>
        <v>NCP</v>
      </c>
      <c r="T148" s="1" t="str">
        <f t="shared" si="20"/>
        <v/>
      </c>
    </row>
    <row r="149" spans="1:20" x14ac:dyDescent="0.25">
      <c r="A149" s="17"/>
      <c r="B149" s="3">
        <v>142</v>
      </c>
      <c r="C149" t="s">
        <v>118</v>
      </c>
      <c r="D149" t="s">
        <v>263</v>
      </c>
      <c r="E149" s="2" t="s">
        <v>549</v>
      </c>
      <c r="F149" t="s">
        <v>841</v>
      </c>
      <c r="G149" s="2" t="s">
        <v>550</v>
      </c>
      <c r="H149" s="12" t="s">
        <v>1064</v>
      </c>
      <c r="I149" t="s">
        <v>263</v>
      </c>
      <c r="J149">
        <v>60332</v>
      </c>
      <c r="K149" t="s">
        <v>550</v>
      </c>
      <c r="L149" t="s">
        <v>842</v>
      </c>
      <c r="M149">
        <v>48075</v>
      </c>
      <c r="N149">
        <v>12257</v>
      </c>
      <c r="O149" s="9">
        <f t="shared" si="18"/>
        <v>0.20315918583836107</v>
      </c>
      <c r="P149" s="1" t="str">
        <f t="shared" si="21"/>
        <v>MY</v>
      </c>
      <c r="Q149" s="1" t="str">
        <f t="shared" si="22"/>
        <v/>
      </c>
      <c r="R149" s="1" t="str">
        <f t="shared" si="23"/>
        <v>BJP</v>
      </c>
      <c r="S149" s="1" t="str">
        <f t="shared" si="19"/>
        <v>Ind</v>
      </c>
      <c r="T149" s="1" t="str">
        <f t="shared" si="20"/>
        <v>Invalid</v>
      </c>
    </row>
    <row r="150" spans="1:20" x14ac:dyDescent="0.25">
      <c r="A150" s="17"/>
      <c r="B150" s="3">
        <v>143</v>
      </c>
      <c r="C150" t="s">
        <v>119</v>
      </c>
      <c r="D150" t="s">
        <v>263</v>
      </c>
      <c r="E150" t="s">
        <v>551</v>
      </c>
      <c r="F150" t="s">
        <v>841</v>
      </c>
      <c r="G150" s="2" t="s">
        <v>552</v>
      </c>
      <c r="H150" s="12" t="s">
        <v>551</v>
      </c>
      <c r="I150" t="s">
        <v>263</v>
      </c>
      <c r="J150">
        <v>86227</v>
      </c>
      <c r="K150" t="s">
        <v>1065</v>
      </c>
      <c r="L150" t="s">
        <v>630</v>
      </c>
      <c r="M150">
        <v>44916</v>
      </c>
      <c r="N150">
        <v>41311</v>
      </c>
      <c r="O150" s="9">
        <f t="shared" si="18"/>
        <v>0.47909587484198685</v>
      </c>
      <c r="P150" s="1" t="str">
        <f t="shared" si="21"/>
        <v>MY</v>
      </c>
      <c r="Q150" s="1" t="str">
        <f t="shared" si="22"/>
        <v/>
      </c>
      <c r="R150" s="1" t="str">
        <f t="shared" si="23"/>
        <v>BJP</v>
      </c>
      <c r="S150" s="1" t="str">
        <f t="shared" si="19"/>
        <v>MNS</v>
      </c>
      <c r="T150" s="1" t="str">
        <f t="shared" si="20"/>
        <v>Invalid</v>
      </c>
    </row>
    <row r="151" spans="1:20" x14ac:dyDescent="0.25">
      <c r="A151" s="17"/>
      <c r="B151" s="3">
        <v>144</v>
      </c>
      <c r="C151" t="s">
        <v>120</v>
      </c>
      <c r="D151" t="s">
        <v>265</v>
      </c>
      <c r="E151" s="2" t="s">
        <v>553</v>
      </c>
      <c r="F151" t="s">
        <v>841</v>
      </c>
      <c r="G151" t="s">
        <v>554</v>
      </c>
      <c r="H151" s="12" t="s">
        <v>1066</v>
      </c>
      <c r="I151" t="s">
        <v>630</v>
      </c>
      <c r="J151">
        <v>93927</v>
      </c>
      <c r="K151" t="s">
        <v>1067</v>
      </c>
      <c r="L151" t="s">
        <v>260</v>
      </c>
      <c r="M151">
        <v>86773</v>
      </c>
      <c r="N151">
        <v>7154</v>
      </c>
      <c r="O151" s="9">
        <f t="shared" si="18"/>
        <v>7.616553280739298E-2</v>
      </c>
      <c r="P151" s="1" t="str">
        <f t="shared" si="21"/>
        <v>MVA</v>
      </c>
      <c r="Q151" s="1" t="str">
        <f t="shared" si="22"/>
        <v/>
      </c>
      <c r="R151" s="1" t="str">
        <f t="shared" si="23"/>
        <v>MNS</v>
      </c>
      <c r="S151" s="1" t="str">
        <f t="shared" si="19"/>
        <v>UBT</v>
      </c>
      <c r="T151" s="1" t="str">
        <f t="shared" si="20"/>
        <v>Invalid</v>
      </c>
    </row>
    <row r="152" spans="1:20" x14ac:dyDescent="0.25">
      <c r="A152" s="17"/>
      <c r="B152" s="3">
        <v>145</v>
      </c>
      <c r="C152" t="s">
        <v>121</v>
      </c>
      <c r="D152" t="s">
        <v>263</v>
      </c>
      <c r="E152" t="s">
        <v>555</v>
      </c>
      <c r="F152" t="s">
        <v>264</v>
      </c>
      <c r="G152" t="s">
        <v>556</v>
      </c>
      <c r="H152" s="12" t="s">
        <v>1068</v>
      </c>
      <c r="I152" t="s">
        <v>842</v>
      </c>
      <c r="J152">
        <v>79575</v>
      </c>
      <c r="K152" t="s">
        <v>555</v>
      </c>
      <c r="L152" t="s">
        <v>263</v>
      </c>
      <c r="M152">
        <v>64049</v>
      </c>
      <c r="N152">
        <v>15526</v>
      </c>
      <c r="O152" s="9">
        <f t="shared" si="18"/>
        <v>0.19511153000314169</v>
      </c>
      <c r="P152" s="1" t="str">
        <f t="shared" si="21"/>
        <v>MVA</v>
      </c>
      <c r="Q152" s="1" t="str">
        <f t="shared" si="22"/>
        <v/>
      </c>
      <c r="R152" s="1" t="str">
        <f t="shared" si="23"/>
        <v>Ind</v>
      </c>
      <c r="S152" s="1" t="str">
        <f t="shared" si="19"/>
        <v>BJP</v>
      </c>
      <c r="T152" s="1" t="str">
        <f t="shared" si="20"/>
        <v/>
      </c>
    </row>
    <row r="153" spans="1:20" x14ac:dyDescent="0.25">
      <c r="A153" s="17"/>
      <c r="B153" s="3">
        <v>146</v>
      </c>
      <c r="C153" t="s">
        <v>122</v>
      </c>
      <c r="D153" t="s">
        <v>265</v>
      </c>
      <c r="E153" t="s">
        <v>557</v>
      </c>
      <c r="F153" t="s">
        <v>841</v>
      </c>
      <c r="G153" s="2" t="s">
        <v>558</v>
      </c>
      <c r="H153" s="12" t="s">
        <v>557</v>
      </c>
      <c r="I153" t="s">
        <v>260</v>
      </c>
      <c r="J153">
        <v>117593</v>
      </c>
      <c r="K153" t="s">
        <v>1069</v>
      </c>
      <c r="L153" t="s">
        <v>264</v>
      </c>
      <c r="M153">
        <v>33585</v>
      </c>
      <c r="N153">
        <v>84008</v>
      </c>
      <c r="O153" s="9">
        <f t="shared" si="18"/>
        <v>0.71439626508380605</v>
      </c>
      <c r="P153" s="1" t="str">
        <f t="shared" si="21"/>
        <v>MVA</v>
      </c>
      <c r="Q153" s="1" t="str">
        <f t="shared" si="22"/>
        <v/>
      </c>
      <c r="R153" s="1" t="str">
        <f t="shared" si="23"/>
        <v>UBT</v>
      </c>
      <c r="S153" s="1" t="str">
        <f t="shared" si="19"/>
        <v>INC</v>
      </c>
      <c r="T153" s="1" t="str">
        <f t="shared" si="20"/>
        <v>Invalid</v>
      </c>
    </row>
    <row r="154" spans="1:20" x14ac:dyDescent="0.25">
      <c r="A154" s="17"/>
      <c r="B154" s="3">
        <v>147</v>
      </c>
      <c r="C154" t="s">
        <v>123</v>
      </c>
      <c r="D154" t="s">
        <v>265</v>
      </c>
      <c r="E154" t="s">
        <v>559</v>
      </c>
      <c r="F154" t="s">
        <v>841</v>
      </c>
      <c r="G154" s="2" t="s">
        <v>560</v>
      </c>
      <c r="H154" s="12" t="s">
        <v>559</v>
      </c>
      <c r="I154" t="s">
        <v>260</v>
      </c>
      <c r="J154">
        <v>113497</v>
      </c>
      <c r="K154" t="s">
        <v>1070</v>
      </c>
      <c r="L154" t="s">
        <v>264</v>
      </c>
      <c r="M154">
        <v>24197</v>
      </c>
      <c r="N154">
        <v>89300</v>
      </c>
      <c r="O154" s="9">
        <f t="shared" si="18"/>
        <v>0.78680493757544256</v>
      </c>
      <c r="P154" s="1" t="str">
        <f t="shared" si="21"/>
        <v>MVA</v>
      </c>
      <c r="Q154" s="1" t="str">
        <f t="shared" si="22"/>
        <v/>
      </c>
      <c r="R154" s="1" t="str">
        <f t="shared" si="23"/>
        <v>UBT</v>
      </c>
      <c r="S154" s="1" t="str">
        <f t="shared" si="19"/>
        <v>INC</v>
      </c>
      <c r="T154" s="1" t="str">
        <f t="shared" si="20"/>
        <v>Invalid</v>
      </c>
    </row>
    <row r="155" spans="1:20" x14ac:dyDescent="0.25">
      <c r="A155" s="17"/>
      <c r="B155" s="3">
        <v>148</v>
      </c>
      <c r="C155" t="s">
        <v>112</v>
      </c>
      <c r="D155" t="s">
        <v>263</v>
      </c>
      <c r="E155" t="s">
        <v>561</v>
      </c>
      <c r="F155" t="s">
        <v>841</v>
      </c>
      <c r="G155" t="s">
        <v>562</v>
      </c>
      <c r="H155" s="12" t="s">
        <v>561</v>
      </c>
      <c r="I155" t="s">
        <v>263</v>
      </c>
      <c r="J155">
        <v>92298</v>
      </c>
      <c r="K155" t="s">
        <v>1071</v>
      </c>
      <c r="L155" t="s">
        <v>630</v>
      </c>
      <c r="M155">
        <v>72874</v>
      </c>
      <c r="N155">
        <v>19424</v>
      </c>
      <c r="O155" s="9">
        <f t="shared" si="18"/>
        <v>0.21044876378686428</v>
      </c>
      <c r="P155" s="1" t="str">
        <f t="shared" si="21"/>
        <v>MY</v>
      </c>
      <c r="Q155" s="1" t="str">
        <f t="shared" si="22"/>
        <v/>
      </c>
      <c r="R155" s="1" t="str">
        <f t="shared" si="23"/>
        <v>BJP</v>
      </c>
      <c r="S155" s="1" t="str">
        <f t="shared" si="19"/>
        <v>MNS</v>
      </c>
      <c r="T155" s="1" t="str">
        <f t="shared" si="20"/>
        <v>Invalid</v>
      </c>
    </row>
    <row r="156" spans="1:20" x14ac:dyDescent="0.25">
      <c r="A156" s="17"/>
      <c r="B156" s="3">
        <v>149</v>
      </c>
      <c r="C156" t="s">
        <v>124</v>
      </c>
      <c r="D156" t="s">
        <v>259</v>
      </c>
      <c r="E156" s="2" t="s">
        <v>563</v>
      </c>
      <c r="F156" t="s">
        <v>262</v>
      </c>
      <c r="G156" t="s">
        <v>564</v>
      </c>
      <c r="H156" s="12" t="s">
        <v>564</v>
      </c>
      <c r="I156" t="s">
        <v>259</v>
      </c>
      <c r="J156">
        <v>109283</v>
      </c>
      <c r="K156" t="s">
        <v>1072</v>
      </c>
      <c r="L156" t="s">
        <v>260</v>
      </c>
      <c r="M156">
        <v>33644</v>
      </c>
      <c r="N156">
        <v>75639</v>
      </c>
      <c r="O156" s="9">
        <f t="shared" si="18"/>
        <v>0.69213875900185762</v>
      </c>
      <c r="P156" s="1" t="str">
        <f t="shared" si="21"/>
        <v>MY</v>
      </c>
      <c r="Q156" s="1" t="str">
        <f t="shared" si="22"/>
        <v/>
      </c>
      <c r="R156" s="1" t="str">
        <f t="shared" si="23"/>
        <v>NCP</v>
      </c>
      <c r="S156" s="1" t="str">
        <f t="shared" si="19"/>
        <v>SS</v>
      </c>
      <c r="T156" s="1" t="str">
        <f t="shared" si="20"/>
        <v/>
      </c>
    </row>
    <row r="157" spans="1:20" x14ac:dyDescent="0.25">
      <c r="A157" s="17"/>
      <c r="B157" s="3">
        <v>150</v>
      </c>
      <c r="C157" t="s">
        <v>125</v>
      </c>
      <c r="D157" t="s">
        <v>263</v>
      </c>
      <c r="E157" t="s">
        <v>565</v>
      </c>
      <c r="F157" t="s">
        <v>841</v>
      </c>
      <c r="G157" s="2" t="s">
        <v>566</v>
      </c>
      <c r="H157" s="12" t="s">
        <v>565</v>
      </c>
      <c r="I157" t="s">
        <v>263</v>
      </c>
      <c r="J157">
        <v>114645</v>
      </c>
      <c r="K157" t="s">
        <v>1073</v>
      </c>
      <c r="L157" t="s">
        <v>259</v>
      </c>
      <c r="M157">
        <v>36154</v>
      </c>
      <c r="N157">
        <v>78491</v>
      </c>
      <c r="O157" s="9">
        <f t="shared" si="18"/>
        <v>0.68464390073705783</v>
      </c>
      <c r="P157" s="1" t="str">
        <f t="shared" si="21"/>
        <v>MY</v>
      </c>
      <c r="Q157" s="1" t="str">
        <f t="shared" si="22"/>
        <v/>
      </c>
      <c r="R157" s="1" t="str">
        <f t="shared" si="23"/>
        <v>BJP</v>
      </c>
      <c r="S157" s="1" t="str">
        <f t="shared" si="19"/>
        <v>NCP</v>
      </c>
      <c r="T157" s="1" t="str">
        <f t="shared" si="20"/>
        <v>Invalid</v>
      </c>
    </row>
    <row r="158" spans="1:20" s="7" customFormat="1" x14ac:dyDescent="0.25">
      <c r="A158" s="17"/>
      <c r="B158" s="4">
        <v>151</v>
      </c>
      <c r="C158" t="s">
        <v>126</v>
      </c>
      <c r="D158" s="5" t="s">
        <v>263</v>
      </c>
      <c r="E158" s="5" t="s">
        <v>567</v>
      </c>
      <c r="F158" s="5" t="s">
        <v>262</v>
      </c>
      <c r="G158" s="5" t="s">
        <v>568</v>
      </c>
      <c r="H158" s="12" t="s">
        <v>567</v>
      </c>
      <c r="I158" t="s">
        <v>263</v>
      </c>
      <c r="J158">
        <v>87858</v>
      </c>
      <c r="K158" t="s">
        <v>1074</v>
      </c>
      <c r="L158" t="s">
        <v>259</v>
      </c>
      <c r="M158">
        <v>44261</v>
      </c>
      <c r="N158">
        <v>43597</v>
      </c>
      <c r="O158" s="9">
        <f t="shared" si="18"/>
        <v>0.4962211750779667</v>
      </c>
      <c r="P158" s="1" t="str">
        <f t="shared" si="21"/>
        <v>MY</v>
      </c>
      <c r="Q158" s="1" t="str">
        <f t="shared" si="22"/>
        <v/>
      </c>
      <c r="R158" s="1" t="str">
        <f t="shared" si="23"/>
        <v>BJP</v>
      </c>
      <c r="S158" s="1" t="str">
        <f t="shared" si="19"/>
        <v>NCP</v>
      </c>
      <c r="T158" s="1" t="str">
        <f t="shared" si="20"/>
        <v/>
      </c>
    </row>
    <row r="159" spans="1:20" x14ac:dyDescent="0.25">
      <c r="A159" s="17" t="s">
        <v>127</v>
      </c>
      <c r="B159" s="3">
        <v>152</v>
      </c>
      <c r="C159" t="s">
        <v>128</v>
      </c>
      <c r="D159" t="s">
        <v>263</v>
      </c>
      <c r="E159" s="2" t="s">
        <v>569</v>
      </c>
      <c r="F159" t="s">
        <v>841</v>
      </c>
      <c r="G159" s="2" t="s">
        <v>570</v>
      </c>
      <c r="H159" s="12" t="s">
        <v>1075</v>
      </c>
      <c r="I159" t="s">
        <v>263</v>
      </c>
      <c r="J159">
        <v>123712</v>
      </c>
      <c r="K159" t="s">
        <v>1076</v>
      </c>
      <c r="L159" t="s">
        <v>264</v>
      </c>
      <c r="M159">
        <v>28691</v>
      </c>
      <c r="N159">
        <v>95021</v>
      </c>
      <c r="O159" s="9">
        <f t="shared" si="18"/>
        <v>0.76808232022762546</v>
      </c>
      <c r="P159" s="1" t="str">
        <f t="shared" si="21"/>
        <v>MY</v>
      </c>
      <c r="Q159" s="1" t="str">
        <f t="shared" si="22"/>
        <v/>
      </c>
      <c r="R159" s="1" t="str">
        <f t="shared" si="23"/>
        <v>BJP</v>
      </c>
      <c r="S159" s="1" t="str">
        <f t="shared" si="19"/>
        <v>INC</v>
      </c>
      <c r="T159" s="1" t="str">
        <f t="shared" si="20"/>
        <v>Invalid</v>
      </c>
    </row>
    <row r="160" spans="1:20" x14ac:dyDescent="0.25">
      <c r="A160" s="17"/>
      <c r="B160" s="3">
        <v>153</v>
      </c>
      <c r="C160" t="s">
        <v>129</v>
      </c>
      <c r="D160" t="s">
        <v>263</v>
      </c>
      <c r="E160" t="s">
        <v>571</v>
      </c>
      <c r="F160" t="s">
        <v>841</v>
      </c>
      <c r="G160" t="s">
        <v>572</v>
      </c>
      <c r="H160" s="12" t="s">
        <v>571</v>
      </c>
      <c r="I160" t="s">
        <v>263</v>
      </c>
      <c r="J160">
        <v>87607</v>
      </c>
      <c r="K160" t="s">
        <v>1077</v>
      </c>
      <c r="L160" t="s">
        <v>264</v>
      </c>
      <c r="M160">
        <v>23690</v>
      </c>
      <c r="N160">
        <v>63917</v>
      </c>
      <c r="O160" s="9">
        <f t="shared" si="18"/>
        <v>0.72958781832501973</v>
      </c>
      <c r="P160" s="1" t="str">
        <f t="shared" si="21"/>
        <v>MY</v>
      </c>
      <c r="Q160" s="1" t="str">
        <f t="shared" si="22"/>
        <v/>
      </c>
      <c r="R160" s="1" t="str">
        <f t="shared" si="23"/>
        <v>BJP</v>
      </c>
      <c r="S160" s="1" t="str">
        <f t="shared" si="19"/>
        <v>INC</v>
      </c>
      <c r="T160" s="1" t="str">
        <f t="shared" si="20"/>
        <v>Invalid</v>
      </c>
    </row>
    <row r="161" spans="1:20" x14ac:dyDescent="0.25">
      <c r="A161" s="17"/>
      <c r="B161" s="3">
        <v>154</v>
      </c>
      <c r="C161" t="s">
        <v>130</v>
      </c>
      <c r="D161" t="s">
        <v>265</v>
      </c>
      <c r="E161" t="s">
        <v>573</v>
      </c>
      <c r="F161" t="s">
        <v>841</v>
      </c>
      <c r="G161" s="2" t="s">
        <v>574</v>
      </c>
      <c r="H161" s="12" t="s">
        <v>573</v>
      </c>
      <c r="I161" t="s">
        <v>260</v>
      </c>
      <c r="J161">
        <v>90206</v>
      </c>
      <c r="K161" t="s">
        <v>1078</v>
      </c>
      <c r="L161" t="s">
        <v>630</v>
      </c>
      <c r="M161">
        <v>41060</v>
      </c>
      <c r="N161">
        <v>46547</v>
      </c>
      <c r="O161" s="9">
        <f t="shared" si="18"/>
        <v>0.5160078043589118</v>
      </c>
      <c r="P161" s="1" t="str">
        <f t="shared" si="21"/>
        <v>MVA</v>
      </c>
      <c r="Q161" s="1" t="str">
        <f t="shared" si="22"/>
        <v/>
      </c>
      <c r="R161" s="1" t="str">
        <f t="shared" si="23"/>
        <v>UBT</v>
      </c>
      <c r="S161" s="1" t="str">
        <f t="shared" si="19"/>
        <v>MNS</v>
      </c>
      <c r="T161" s="1" t="str">
        <f t="shared" si="20"/>
        <v>Invalid</v>
      </c>
    </row>
    <row r="162" spans="1:20" x14ac:dyDescent="0.25">
      <c r="A162" s="17"/>
      <c r="B162" s="3">
        <v>155</v>
      </c>
      <c r="C162" t="s">
        <v>131</v>
      </c>
      <c r="D162" t="s">
        <v>263</v>
      </c>
      <c r="E162" t="s">
        <v>575</v>
      </c>
      <c r="F162" t="s">
        <v>264</v>
      </c>
      <c r="G162" s="2" t="s">
        <v>576</v>
      </c>
      <c r="H162" s="12" t="s">
        <v>575</v>
      </c>
      <c r="I162" t="s">
        <v>263</v>
      </c>
      <c r="J162">
        <v>87253</v>
      </c>
      <c r="K162" t="s">
        <v>1079</v>
      </c>
      <c r="L162" t="s">
        <v>630</v>
      </c>
      <c r="M162">
        <v>29905</v>
      </c>
      <c r="N162">
        <v>57348</v>
      </c>
      <c r="O162" s="9">
        <f t="shared" si="18"/>
        <v>0.65726106838733334</v>
      </c>
      <c r="P162" s="1" t="str">
        <f t="shared" si="21"/>
        <v>MY</v>
      </c>
      <c r="Q162" s="1" t="str">
        <f t="shared" si="22"/>
        <v/>
      </c>
      <c r="R162" s="1" t="str">
        <f t="shared" si="23"/>
        <v>BJP</v>
      </c>
      <c r="S162" s="1" t="str">
        <f t="shared" si="19"/>
        <v>MNS</v>
      </c>
      <c r="T162" s="1" t="str">
        <f t="shared" si="20"/>
        <v/>
      </c>
    </row>
    <row r="163" spans="1:20" x14ac:dyDescent="0.25">
      <c r="A163" s="17"/>
      <c r="B163" s="3">
        <v>156</v>
      </c>
      <c r="C163" t="s">
        <v>132</v>
      </c>
      <c r="D163" t="s">
        <v>265</v>
      </c>
      <c r="E163" s="2" t="s">
        <v>577</v>
      </c>
      <c r="F163" t="s">
        <v>841</v>
      </c>
      <c r="G163" t="s">
        <v>578</v>
      </c>
      <c r="H163" s="12" t="s">
        <v>578</v>
      </c>
      <c r="I163" t="s">
        <v>260</v>
      </c>
      <c r="J163">
        <v>62794</v>
      </c>
      <c r="K163" t="s">
        <v>1080</v>
      </c>
      <c r="L163" t="s">
        <v>259</v>
      </c>
      <c r="M163">
        <v>34953</v>
      </c>
      <c r="N163">
        <v>27841</v>
      </c>
      <c r="O163" s="9">
        <f t="shared" si="18"/>
        <v>0.44337038570564069</v>
      </c>
      <c r="P163" s="1" t="str">
        <f t="shared" si="21"/>
        <v>MVA</v>
      </c>
      <c r="Q163" s="1" t="str">
        <f t="shared" si="22"/>
        <v/>
      </c>
      <c r="R163" s="1" t="str">
        <f t="shared" si="23"/>
        <v>UBT</v>
      </c>
      <c r="S163" s="1" t="str">
        <f t="shared" si="19"/>
        <v>NCP</v>
      </c>
      <c r="T163" s="1" t="str">
        <f t="shared" si="20"/>
        <v>Invalid</v>
      </c>
    </row>
    <row r="164" spans="1:20" x14ac:dyDescent="0.25">
      <c r="A164" s="17"/>
      <c r="B164" s="3">
        <v>157</v>
      </c>
      <c r="C164" t="s">
        <v>133</v>
      </c>
      <c r="D164" t="s">
        <v>265</v>
      </c>
      <c r="E164" t="s">
        <v>579</v>
      </c>
      <c r="F164" t="s">
        <v>841</v>
      </c>
      <c r="G164" t="s">
        <v>580</v>
      </c>
      <c r="H164" s="12" t="s">
        <v>580</v>
      </c>
      <c r="I164" t="s">
        <v>260</v>
      </c>
      <c r="J164">
        <v>71955</v>
      </c>
      <c r="K164" t="s">
        <v>1081</v>
      </c>
      <c r="L164" t="s">
        <v>630</v>
      </c>
      <c r="M164">
        <v>42782</v>
      </c>
      <c r="N164">
        <v>29173</v>
      </c>
      <c r="O164" s="9">
        <f t="shared" si="18"/>
        <v>0.40543395177541519</v>
      </c>
      <c r="P164" s="1" t="str">
        <f t="shared" si="21"/>
        <v>MVA</v>
      </c>
      <c r="Q164" s="1" t="str">
        <f t="shared" si="22"/>
        <v/>
      </c>
      <c r="R164" s="1" t="str">
        <f t="shared" si="23"/>
        <v>UBT</v>
      </c>
      <c r="S164" s="1" t="str">
        <f t="shared" si="19"/>
        <v>MNS</v>
      </c>
      <c r="T164" s="1" t="str">
        <f t="shared" si="20"/>
        <v>Invalid</v>
      </c>
    </row>
    <row r="165" spans="1:20" x14ac:dyDescent="0.25">
      <c r="A165" s="17"/>
      <c r="B165" s="3">
        <v>158</v>
      </c>
      <c r="C165" t="s">
        <v>134</v>
      </c>
      <c r="D165" t="s">
        <v>265</v>
      </c>
      <c r="E165" s="2" t="s">
        <v>581</v>
      </c>
      <c r="F165" t="s">
        <v>841</v>
      </c>
      <c r="G165" s="2" t="s">
        <v>582</v>
      </c>
      <c r="H165" s="12" t="s">
        <v>1082</v>
      </c>
      <c r="I165" t="s">
        <v>260</v>
      </c>
      <c r="J165">
        <v>90654</v>
      </c>
      <c r="K165" t="s">
        <v>1083</v>
      </c>
      <c r="L165" t="s">
        <v>264</v>
      </c>
      <c r="M165">
        <v>31867</v>
      </c>
      <c r="N165">
        <v>58787</v>
      </c>
      <c r="O165" s="9">
        <f t="shared" si="18"/>
        <v>0.64847662541090301</v>
      </c>
      <c r="P165" s="1" t="str">
        <f t="shared" si="21"/>
        <v>MVA</v>
      </c>
      <c r="Q165" s="1" t="str">
        <f t="shared" si="22"/>
        <v/>
      </c>
      <c r="R165" s="1" t="str">
        <f t="shared" si="23"/>
        <v>UBT</v>
      </c>
      <c r="S165" s="1" t="str">
        <f t="shared" si="19"/>
        <v>INC</v>
      </c>
      <c r="T165" s="1" t="str">
        <f t="shared" si="20"/>
        <v>Invalid</v>
      </c>
    </row>
    <row r="166" spans="1:20" x14ac:dyDescent="0.25">
      <c r="A166" s="17"/>
      <c r="B166" s="3">
        <v>159</v>
      </c>
      <c r="C166" t="s">
        <v>135</v>
      </c>
      <c r="D166" t="s">
        <v>265</v>
      </c>
      <c r="E166" t="s">
        <v>583</v>
      </c>
      <c r="F166" t="s">
        <v>841</v>
      </c>
      <c r="G166" t="s">
        <v>584</v>
      </c>
      <c r="H166" s="12" t="s">
        <v>584</v>
      </c>
      <c r="I166" t="s">
        <v>260</v>
      </c>
      <c r="J166">
        <v>82203</v>
      </c>
      <c r="K166" t="s">
        <v>1084</v>
      </c>
      <c r="L166" t="s">
        <v>259</v>
      </c>
      <c r="M166">
        <v>37692</v>
      </c>
      <c r="N166">
        <v>44511</v>
      </c>
      <c r="O166" s="9">
        <f t="shared" si="18"/>
        <v>0.54147658844567714</v>
      </c>
      <c r="P166" s="1" t="str">
        <f t="shared" ref="P166:P197" si="24">IF(COUNTIF($V$3:$V$5,I166),"MY","MVA")</f>
        <v>MVA</v>
      </c>
      <c r="Q166" s="1" t="str">
        <f t="shared" si="22"/>
        <v/>
      </c>
      <c r="R166" s="1" t="str">
        <f t="shared" si="23"/>
        <v>UBT</v>
      </c>
      <c r="S166" s="1" t="str">
        <f t="shared" si="19"/>
        <v>NCP</v>
      </c>
      <c r="T166" s="1" t="str">
        <f t="shared" si="20"/>
        <v>Invalid</v>
      </c>
    </row>
    <row r="167" spans="1:20" x14ac:dyDescent="0.25">
      <c r="A167" s="17"/>
      <c r="B167" s="3">
        <v>160</v>
      </c>
      <c r="C167" t="s">
        <v>136</v>
      </c>
      <c r="D167" t="s">
        <v>263</v>
      </c>
      <c r="E167" t="s">
        <v>585</v>
      </c>
      <c r="F167" t="s">
        <v>264</v>
      </c>
      <c r="G167" s="2" t="s">
        <v>586</v>
      </c>
      <c r="H167" s="12" t="s">
        <v>585</v>
      </c>
      <c r="I167" t="s">
        <v>263</v>
      </c>
      <c r="J167">
        <v>85152</v>
      </c>
      <c r="K167" t="s">
        <v>1085</v>
      </c>
      <c r="L167" t="s">
        <v>264</v>
      </c>
      <c r="M167">
        <v>37692</v>
      </c>
      <c r="N167">
        <v>47460</v>
      </c>
      <c r="O167" s="9">
        <f t="shared" si="18"/>
        <v>0.55735625704622327</v>
      </c>
      <c r="P167" s="1" t="str">
        <f t="shared" si="24"/>
        <v>MY</v>
      </c>
      <c r="Q167" s="1" t="str">
        <f t="shared" si="22"/>
        <v/>
      </c>
      <c r="R167" s="1" t="str">
        <f t="shared" si="23"/>
        <v>BJP</v>
      </c>
      <c r="S167" s="1" t="str">
        <f t="shared" si="19"/>
        <v>INC</v>
      </c>
      <c r="T167" s="1" t="str">
        <f t="shared" si="20"/>
        <v/>
      </c>
    </row>
    <row r="168" spans="1:20" x14ac:dyDescent="0.25">
      <c r="A168" s="17"/>
      <c r="B168" s="3">
        <v>161</v>
      </c>
      <c r="C168" t="s">
        <v>137</v>
      </c>
      <c r="D168" t="s">
        <v>263</v>
      </c>
      <c r="E168" t="s">
        <v>587</v>
      </c>
      <c r="F168" t="s">
        <v>264</v>
      </c>
      <c r="G168" s="2" t="s">
        <v>588</v>
      </c>
      <c r="H168" s="12" t="s">
        <v>587</v>
      </c>
      <c r="I168" t="s">
        <v>263</v>
      </c>
      <c r="J168">
        <v>108202</v>
      </c>
      <c r="K168" t="s">
        <v>1086</v>
      </c>
      <c r="L168" t="s">
        <v>264</v>
      </c>
      <c r="M168">
        <v>34453</v>
      </c>
      <c r="N168">
        <v>73749</v>
      </c>
      <c r="O168" s="9">
        <f t="shared" si="18"/>
        <v>0.68158629230513301</v>
      </c>
      <c r="P168" s="1" t="str">
        <f t="shared" si="24"/>
        <v>MY</v>
      </c>
      <c r="Q168" s="1" t="str">
        <f t="shared" si="22"/>
        <v/>
      </c>
      <c r="R168" s="1" t="str">
        <f t="shared" si="23"/>
        <v>BJP</v>
      </c>
      <c r="S168" s="1" t="str">
        <f t="shared" si="19"/>
        <v>INC</v>
      </c>
      <c r="T168" s="1" t="str">
        <f t="shared" si="20"/>
        <v/>
      </c>
    </row>
    <row r="169" spans="1:20" x14ac:dyDescent="0.25">
      <c r="A169" s="17"/>
      <c r="B169" s="3">
        <v>162</v>
      </c>
      <c r="C169" t="s">
        <v>138</v>
      </c>
      <c r="D169" t="s">
        <v>263</v>
      </c>
      <c r="E169" s="2" t="s">
        <v>589</v>
      </c>
      <c r="F169" t="s">
        <v>264</v>
      </c>
      <c r="G169" t="s">
        <v>590</v>
      </c>
      <c r="H169" s="12" t="s">
        <v>590</v>
      </c>
      <c r="I169" t="s">
        <v>264</v>
      </c>
      <c r="J169">
        <v>79514</v>
      </c>
      <c r="K169" t="s">
        <v>1087</v>
      </c>
      <c r="L169" t="s">
        <v>263</v>
      </c>
      <c r="M169">
        <v>69131</v>
      </c>
      <c r="N169">
        <v>10383</v>
      </c>
      <c r="O169" s="9">
        <f t="shared" si="18"/>
        <v>0.13058077822773348</v>
      </c>
      <c r="P169" s="1" t="str">
        <f t="shared" si="24"/>
        <v>MVA</v>
      </c>
      <c r="Q169" s="1" t="str">
        <f t="shared" si="22"/>
        <v/>
      </c>
      <c r="R169" s="1" t="str">
        <f t="shared" si="23"/>
        <v>INC</v>
      </c>
      <c r="S169" s="1" t="str">
        <f t="shared" si="19"/>
        <v>BJP</v>
      </c>
      <c r="T169" s="1" t="str">
        <f t="shared" si="20"/>
        <v/>
      </c>
    </row>
    <row r="170" spans="1:20" x14ac:dyDescent="0.25">
      <c r="A170" s="17"/>
      <c r="B170" s="3">
        <v>163</v>
      </c>
      <c r="C170" t="s">
        <v>139</v>
      </c>
      <c r="D170" t="s">
        <v>263</v>
      </c>
      <c r="E170" t="s">
        <v>591</v>
      </c>
      <c r="F170" t="s">
        <v>841</v>
      </c>
      <c r="G170" s="2" t="s">
        <v>592</v>
      </c>
      <c r="H170" s="12" t="s">
        <v>591</v>
      </c>
      <c r="I170" t="s">
        <v>263</v>
      </c>
      <c r="J170">
        <v>81233</v>
      </c>
      <c r="K170" t="s">
        <v>1088</v>
      </c>
      <c r="L170" t="s">
        <v>264</v>
      </c>
      <c r="M170">
        <v>32326</v>
      </c>
      <c r="N170">
        <v>48907</v>
      </c>
      <c r="O170" s="9">
        <f t="shared" si="18"/>
        <v>0.60205827680868618</v>
      </c>
      <c r="P170" s="1" t="str">
        <f t="shared" si="24"/>
        <v>MY</v>
      </c>
      <c r="Q170" s="1" t="str">
        <f t="shared" si="22"/>
        <v/>
      </c>
      <c r="R170" s="1" t="str">
        <f t="shared" si="23"/>
        <v>BJP</v>
      </c>
      <c r="S170" s="1" t="str">
        <f t="shared" si="19"/>
        <v>INC</v>
      </c>
      <c r="T170" s="1" t="str">
        <f t="shared" si="20"/>
        <v>Invalid</v>
      </c>
    </row>
    <row r="171" spans="1:20" x14ac:dyDescent="0.25">
      <c r="A171" s="17"/>
      <c r="B171" s="3">
        <v>164</v>
      </c>
      <c r="C171" t="s">
        <v>140</v>
      </c>
      <c r="D171" t="s">
        <v>263</v>
      </c>
      <c r="E171" t="s">
        <v>593</v>
      </c>
      <c r="F171" t="s">
        <v>841</v>
      </c>
      <c r="G171" s="2" t="s">
        <v>594</v>
      </c>
      <c r="H171" s="12" t="s">
        <v>593</v>
      </c>
      <c r="I171" t="s">
        <v>263</v>
      </c>
      <c r="J171">
        <v>41057</v>
      </c>
      <c r="K171" t="s">
        <v>1089</v>
      </c>
      <c r="L171" t="s">
        <v>264</v>
      </c>
      <c r="M171">
        <v>35871</v>
      </c>
      <c r="N171">
        <v>5186</v>
      </c>
      <c r="O171" s="9">
        <f t="shared" si="18"/>
        <v>0.12631220011203936</v>
      </c>
      <c r="P171" s="1" t="str">
        <f t="shared" si="24"/>
        <v>MY</v>
      </c>
      <c r="Q171" s="1" t="str">
        <f t="shared" si="22"/>
        <v/>
      </c>
      <c r="R171" s="1" t="str">
        <f t="shared" si="23"/>
        <v>BJP</v>
      </c>
      <c r="S171" s="1" t="str">
        <f t="shared" si="19"/>
        <v>INC</v>
      </c>
      <c r="T171" s="1" t="str">
        <f t="shared" si="20"/>
        <v>Invalid</v>
      </c>
    </row>
    <row r="172" spans="1:20" x14ac:dyDescent="0.25">
      <c r="A172" s="17"/>
      <c r="B172" s="3">
        <v>165</v>
      </c>
      <c r="C172" t="s">
        <v>141</v>
      </c>
      <c r="D172" t="s">
        <v>263</v>
      </c>
      <c r="E172" t="s">
        <v>595</v>
      </c>
      <c r="F172" t="s">
        <v>264</v>
      </c>
      <c r="G172" s="2" t="s">
        <v>596</v>
      </c>
      <c r="H172" s="12" t="s">
        <v>595</v>
      </c>
      <c r="I172" t="s">
        <v>263</v>
      </c>
      <c r="J172">
        <v>65615</v>
      </c>
      <c r="K172" t="s">
        <v>596</v>
      </c>
      <c r="L172" t="s">
        <v>264</v>
      </c>
      <c r="M172">
        <v>46653</v>
      </c>
      <c r="N172">
        <v>18962</v>
      </c>
      <c r="O172" s="9">
        <f t="shared" si="18"/>
        <v>0.28898879829307322</v>
      </c>
      <c r="P172" s="1" t="str">
        <f t="shared" si="24"/>
        <v>MY</v>
      </c>
      <c r="Q172" s="1" t="str">
        <f t="shared" si="22"/>
        <v/>
      </c>
      <c r="R172" s="1" t="str">
        <f t="shared" si="23"/>
        <v>BJP</v>
      </c>
      <c r="S172" s="1" t="str">
        <f t="shared" si="19"/>
        <v>INC</v>
      </c>
      <c r="T172" s="1" t="str">
        <f t="shared" si="20"/>
        <v/>
      </c>
    </row>
    <row r="173" spans="1:20" x14ac:dyDescent="0.25">
      <c r="A173" s="17"/>
      <c r="B173" s="3">
        <v>166</v>
      </c>
      <c r="C173" t="s">
        <v>142</v>
      </c>
      <c r="D173" t="s">
        <v>265</v>
      </c>
      <c r="E173" t="s">
        <v>597</v>
      </c>
      <c r="F173" t="s">
        <v>841</v>
      </c>
      <c r="G173" s="2" t="s">
        <v>598</v>
      </c>
      <c r="H173" s="12" t="s">
        <v>1090</v>
      </c>
      <c r="I173" t="s">
        <v>260</v>
      </c>
      <c r="J173">
        <v>62773</v>
      </c>
      <c r="K173" t="s">
        <v>1091</v>
      </c>
      <c r="L173" t="s">
        <v>842</v>
      </c>
      <c r="M173">
        <v>45808</v>
      </c>
      <c r="N173">
        <v>16965</v>
      </c>
      <c r="O173" s="9">
        <f t="shared" si="18"/>
        <v>0.27025950647571406</v>
      </c>
      <c r="P173" s="1" t="str">
        <f t="shared" si="24"/>
        <v>MVA</v>
      </c>
      <c r="Q173" s="1" t="str">
        <f t="shared" si="22"/>
        <v/>
      </c>
      <c r="R173" s="1" t="str">
        <f t="shared" si="23"/>
        <v>UBT</v>
      </c>
      <c r="S173" s="1" t="str">
        <f t="shared" si="19"/>
        <v>Ind</v>
      </c>
      <c r="T173" s="1" t="str">
        <f t="shared" si="20"/>
        <v>Invalid</v>
      </c>
    </row>
    <row r="174" spans="1:20" x14ac:dyDescent="0.25">
      <c r="A174" s="17"/>
      <c r="B174" s="3">
        <v>167</v>
      </c>
      <c r="C174" t="s">
        <v>143</v>
      </c>
      <c r="D174" t="s">
        <v>263</v>
      </c>
      <c r="E174" t="s">
        <v>599</v>
      </c>
      <c r="F174" t="s">
        <v>841</v>
      </c>
      <c r="G174" s="2" t="s">
        <v>568</v>
      </c>
      <c r="H174" s="12" t="s">
        <v>599</v>
      </c>
      <c r="I174" t="s">
        <v>263</v>
      </c>
      <c r="J174">
        <v>84991</v>
      </c>
      <c r="K174" t="s">
        <v>1092</v>
      </c>
      <c r="L174" t="s">
        <v>264</v>
      </c>
      <c r="M174">
        <v>26564</v>
      </c>
      <c r="N174">
        <v>58427</v>
      </c>
      <c r="O174" s="9">
        <f t="shared" si="18"/>
        <v>0.68744925933334122</v>
      </c>
      <c r="P174" s="1" t="str">
        <f t="shared" si="24"/>
        <v>MY</v>
      </c>
      <c r="Q174" s="1" t="str">
        <f t="shared" si="22"/>
        <v/>
      </c>
      <c r="R174" s="1" t="str">
        <f t="shared" si="23"/>
        <v>BJP</v>
      </c>
      <c r="S174" s="1" t="str">
        <f t="shared" si="19"/>
        <v>INC</v>
      </c>
      <c r="T174" s="1" t="str">
        <f t="shared" si="20"/>
        <v>Invalid</v>
      </c>
    </row>
    <row r="175" spans="1:20" x14ac:dyDescent="0.25">
      <c r="A175" s="17"/>
      <c r="B175" s="3">
        <v>168</v>
      </c>
      <c r="C175" t="s">
        <v>144</v>
      </c>
      <c r="D175" t="s">
        <v>265</v>
      </c>
      <c r="E175" t="s">
        <v>600</v>
      </c>
      <c r="F175" t="s">
        <v>264</v>
      </c>
      <c r="G175" t="s">
        <v>601</v>
      </c>
      <c r="H175" s="12" t="s">
        <v>600</v>
      </c>
      <c r="I175" t="s">
        <v>260</v>
      </c>
      <c r="J175">
        <v>85879</v>
      </c>
      <c r="K175" t="s">
        <v>601</v>
      </c>
      <c r="L175" t="s">
        <v>264</v>
      </c>
      <c r="M175">
        <v>85470</v>
      </c>
      <c r="N175">
        <v>409</v>
      </c>
      <c r="O175" s="9">
        <f t="shared" si="18"/>
        <v>4.7625147009164055E-3</v>
      </c>
      <c r="P175" s="1" t="str">
        <f t="shared" si="24"/>
        <v>MVA</v>
      </c>
      <c r="Q175" s="1" t="str">
        <f t="shared" si="22"/>
        <v>Close</v>
      </c>
      <c r="R175" s="1" t="str">
        <f t="shared" si="23"/>
        <v>SS</v>
      </c>
      <c r="S175" s="1" t="str">
        <f t="shared" si="19"/>
        <v>INC</v>
      </c>
      <c r="T175" s="1" t="str">
        <f t="shared" si="20"/>
        <v/>
      </c>
    </row>
    <row r="176" spans="1:20" x14ac:dyDescent="0.25">
      <c r="A176" s="17"/>
      <c r="B176" s="3">
        <v>169</v>
      </c>
      <c r="C176" t="s">
        <v>145</v>
      </c>
      <c r="D176" t="s">
        <v>263</v>
      </c>
      <c r="E176" t="s">
        <v>602</v>
      </c>
      <c r="F176" t="s">
        <v>841</v>
      </c>
      <c r="G176" s="2" t="s">
        <v>603</v>
      </c>
      <c r="H176" s="12" t="s">
        <v>602</v>
      </c>
      <c r="I176" t="s">
        <v>263</v>
      </c>
      <c r="J176">
        <v>70263</v>
      </c>
      <c r="K176" t="s">
        <v>603</v>
      </c>
      <c r="L176" t="s">
        <v>842</v>
      </c>
      <c r="M176">
        <v>41474</v>
      </c>
      <c r="N176">
        <v>28789</v>
      </c>
      <c r="O176" s="9">
        <f t="shared" si="18"/>
        <v>0.409732006888405</v>
      </c>
      <c r="P176" s="1" t="str">
        <f t="shared" si="24"/>
        <v>MY</v>
      </c>
      <c r="Q176" s="1" t="str">
        <f t="shared" si="22"/>
        <v/>
      </c>
      <c r="R176" s="1" t="str">
        <f t="shared" si="23"/>
        <v>BJP</v>
      </c>
      <c r="S176" s="1" t="str">
        <f t="shared" si="19"/>
        <v>Ind</v>
      </c>
      <c r="T176" s="1" t="str">
        <f t="shared" si="20"/>
        <v>Invalid</v>
      </c>
    </row>
    <row r="177" spans="1:20" x14ac:dyDescent="0.25">
      <c r="A177" s="17"/>
      <c r="B177" s="3">
        <v>170</v>
      </c>
      <c r="C177" t="s">
        <v>146</v>
      </c>
      <c r="D177" t="s">
        <v>263</v>
      </c>
      <c r="E177" t="s">
        <v>604</v>
      </c>
      <c r="F177" t="s">
        <v>262</v>
      </c>
      <c r="G177" s="2" t="s">
        <v>605</v>
      </c>
      <c r="H177" s="12" t="s">
        <v>604</v>
      </c>
      <c r="I177" t="s">
        <v>263</v>
      </c>
      <c r="J177">
        <v>73054</v>
      </c>
      <c r="K177" t="s">
        <v>1093</v>
      </c>
      <c r="L177" t="s">
        <v>630</v>
      </c>
      <c r="M177">
        <v>19735</v>
      </c>
      <c r="N177">
        <v>53319</v>
      </c>
      <c r="O177" s="9">
        <f t="shared" si="18"/>
        <v>0.72985736578421445</v>
      </c>
      <c r="P177" s="1" t="str">
        <f t="shared" si="24"/>
        <v>MY</v>
      </c>
      <c r="Q177" s="1" t="str">
        <f t="shared" si="22"/>
        <v/>
      </c>
      <c r="R177" s="1" t="str">
        <f t="shared" si="23"/>
        <v>BJP</v>
      </c>
      <c r="S177" s="1" t="str">
        <f t="shared" si="19"/>
        <v>MNS</v>
      </c>
      <c r="T177" s="1" t="str">
        <f t="shared" si="20"/>
        <v/>
      </c>
    </row>
    <row r="178" spans="1:20" x14ac:dyDescent="0.25">
      <c r="A178" s="17"/>
      <c r="B178" s="3">
        <v>171</v>
      </c>
      <c r="C178" t="s">
        <v>147</v>
      </c>
      <c r="D178" t="s">
        <v>259</v>
      </c>
      <c r="E178" s="2" t="s">
        <v>606</v>
      </c>
      <c r="F178" t="s">
        <v>262</v>
      </c>
      <c r="G178" t="s">
        <v>607</v>
      </c>
      <c r="H178" s="12" t="s">
        <v>607</v>
      </c>
      <c r="I178" t="s">
        <v>262</v>
      </c>
      <c r="J178">
        <v>69082</v>
      </c>
      <c r="K178" t="s">
        <v>1094</v>
      </c>
      <c r="L178" t="s">
        <v>260</v>
      </c>
      <c r="M178">
        <v>43481</v>
      </c>
      <c r="N178">
        <v>25601</v>
      </c>
      <c r="O178" s="9">
        <f t="shared" si="18"/>
        <v>0.3705885758953128</v>
      </c>
      <c r="P178" s="1" t="str">
        <f t="shared" si="24"/>
        <v>MVA</v>
      </c>
      <c r="Q178" s="1" t="str">
        <f t="shared" si="22"/>
        <v/>
      </c>
      <c r="R178" s="1" t="str">
        <f t="shared" si="23"/>
        <v>SP</v>
      </c>
      <c r="S178" s="1" t="str">
        <f t="shared" si="19"/>
        <v>SS</v>
      </c>
      <c r="T178" s="1" t="str">
        <f t="shared" si="20"/>
        <v/>
      </c>
    </row>
    <row r="179" spans="1:20" x14ac:dyDescent="0.25">
      <c r="A179" s="17"/>
      <c r="B179" s="3">
        <v>172</v>
      </c>
      <c r="C179" t="s">
        <v>148</v>
      </c>
      <c r="D179" t="s">
        <v>259</v>
      </c>
      <c r="E179" s="2" t="s">
        <v>608</v>
      </c>
      <c r="F179" t="s">
        <v>262</v>
      </c>
      <c r="G179" t="s">
        <v>609</v>
      </c>
      <c r="H179" s="12" t="s">
        <v>606</v>
      </c>
      <c r="I179" t="s">
        <v>259</v>
      </c>
      <c r="J179">
        <v>65217</v>
      </c>
      <c r="K179" t="s">
        <v>1095</v>
      </c>
      <c r="L179" t="s">
        <v>260</v>
      </c>
      <c r="M179">
        <v>52466</v>
      </c>
      <c r="N179">
        <v>12751</v>
      </c>
      <c r="O179" s="9">
        <f t="shared" si="18"/>
        <v>0.19551650643237192</v>
      </c>
      <c r="P179" s="1" t="str">
        <f t="shared" si="24"/>
        <v>MY</v>
      </c>
      <c r="Q179" s="1" t="str">
        <f t="shared" si="22"/>
        <v/>
      </c>
      <c r="R179" s="1" t="str">
        <f t="shared" si="23"/>
        <v>NCP</v>
      </c>
      <c r="S179" s="1" t="str">
        <f t="shared" si="19"/>
        <v>SS</v>
      </c>
      <c r="T179" s="1" t="str">
        <f t="shared" si="20"/>
        <v/>
      </c>
    </row>
    <row r="180" spans="1:20" x14ac:dyDescent="0.25">
      <c r="A180" s="17"/>
      <c r="B180" s="3">
        <v>173</v>
      </c>
      <c r="C180" t="s">
        <v>149</v>
      </c>
      <c r="D180" t="s">
        <v>265</v>
      </c>
      <c r="E180" s="2" t="s">
        <v>610</v>
      </c>
      <c r="F180" t="s">
        <v>841</v>
      </c>
      <c r="G180" s="2" t="s">
        <v>611</v>
      </c>
      <c r="H180" s="12" t="s">
        <v>1096</v>
      </c>
      <c r="I180" t="s">
        <v>260</v>
      </c>
      <c r="J180">
        <v>53264</v>
      </c>
      <c r="K180" t="s">
        <v>1097</v>
      </c>
      <c r="L180" t="s">
        <v>264</v>
      </c>
      <c r="M180">
        <v>34246</v>
      </c>
      <c r="N180">
        <v>19018</v>
      </c>
      <c r="O180" s="9">
        <f t="shared" si="18"/>
        <v>0.35705166716731751</v>
      </c>
      <c r="P180" s="1" t="str">
        <f t="shared" si="24"/>
        <v>MVA</v>
      </c>
      <c r="Q180" s="1" t="str">
        <f t="shared" si="22"/>
        <v/>
      </c>
      <c r="R180" s="1" t="str">
        <f t="shared" si="23"/>
        <v>UBT</v>
      </c>
      <c r="S180" s="1" t="str">
        <f t="shared" si="19"/>
        <v>INC</v>
      </c>
      <c r="T180" s="1" t="str">
        <f t="shared" si="20"/>
        <v>Invalid</v>
      </c>
    </row>
    <row r="181" spans="1:20" x14ac:dyDescent="0.25">
      <c r="A181" s="17"/>
      <c r="B181" s="3">
        <v>174</v>
      </c>
      <c r="C181" t="s">
        <v>1098</v>
      </c>
      <c r="D181" t="s">
        <v>265</v>
      </c>
      <c r="E181" t="s">
        <v>612</v>
      </c>
      <c r="F181" t="s">
        <v>841</v>
      </c>
      <c r="G181" s="2" t="s">
        <v>613</v>
      </c>
      <c r="H181" s="12" t="s">
        <v>612</v>
      </c>
      <c r="I181" t="s">
        <v>260</v>
      </c>
      <c r="J181">
        <v>55049</v>
      </c>
      <c r="K181" t="s">
        <v>1099</v>
      </c>
      <c r="L181" t="s">
        <v>259</v>
      </c>
      <c r="M181">
        <v>34036</v>
      </c>
      <c r="N181">
        <v>21013</v>
      </c>
      <c r="O181" s="9">
        <f t="shared" si="18"/>
        <v>0.38171447256080948</v>
      </c>
      <c r="P181" s="1" t="str">
        <f t="shared" si="24"/>
        <v>MVA</v>
      </c>
      <c r="Q181" s="1" t="str">
        <f t="shared" si="22"/>
        <v/>
      </c>
      <c r="R181" s="1" t="str">
        <f t="shared" si="23"/>
        <v>UBT</v>
      </c>
      <c r="S181" s="1" t="str">
        <f t="shared" si="19"/>
        <v>NCP</v>
      </c>
      <c r="T181" s="1" t="str">
        <f t="shared" si="20"/>
        <v>Invalid</v>
      </c>
    </row>
    <row r="182" spans="1:20" x14ac:dyDescent="0.25">
      <c r="A182" s="17"/>
      <c r="B182" s="3">
        <v>175</v>
      </c>
      <c r="C182" t="s">
        <v>150</v>
      </c>
      <c r="D182" t="s">
        <v>263</v>
      </c>
      <c r="E182" s="2" t="s">
        <v>614</v>
      </c>
      <c r="F182" t="s">
        <v>841</v>
      </c>
      <c r="G182" t="s">
        <v>615</v>
      </c>
      <c r="H182" s="12" t="s">
        <v>615</v>
      </c>
      <c r="I182" t="s">
        <v>260</v>
      </c>
      <c r="J182">
        <v>43319</v>
      </c>
      <c r="K182" t="s">
        <v>1100</v>
      </c>
      <c r="L182" t="s">
        <v>264</v>
      </c>
      <c r="M182">
        <v>38388</v>
      </c>
      <c r="N182">
        <v>4931</v>
      </c>
      <c r="O182" s="9">
        <f t="shared" si="18"/>
        <v>0.11382995914033103</v>
      </c>
      <c r="P182" s="1" t="str">
        <f t="shared" si="24"/>
        <v>MVA</v>
      </c>
      <c r="Q182" s="1" t="str">
        <f t="shared" si="22"/>
        <v/>
      </c>
      <c r="R182" s="1" t="str">
        <f t="shared" si="23"/>
        <v>UBT</v>
      </c>
      <c r="S182" s="1" t="str">
        <f t="shared" si="19"/>
        <v>INC</v>
      </c>
      <c r="T182" s="1" t="str">
        <f t="shared" si="20"/>
        <v>Invalid</v>
      </c>
    </row>
    <row r="183" spans="1:20" x14ac:dyDescent="0.25">
      <c r="A183" s="17"/>
      <c r="B183" s="3">
        <v>176</v>
      </c>
      <c r="C183" t="s">
        <v>151</v>
      </c>
      <c r="D183" t="s">
        <v>259</v>
      </c>
      <c r="E183" t="s">
        <v>616</v>
      </c>
      <c r="F183" t="s">
        <v>841</v>
      </c>
      <c r="G183" s="2" t="s">
        <v>617</v>
      </c>
      <c r="H183" s="12" t="s">
        <v>616</v>
      </c>
      <c r="I183" t="s">
        <v>264</v>
      </c>
      <c r="J183">
        <v>38337</v>
      </c>
      <c r="K183" t="s">
        <v>1101</v>
      </c>
      <c r="L183" t="s">
        <v>260</v>
      </c>
      <c r="M183">
        <v>32547</v>
      </c>
      <c r="N183">
        <v>5790</v>
      </c>
      <c r="O183" s="9">
        <f t="shared" si="18"/>
        <v>0.15102903200563425</v>
      </c>
      <c r="P183" s="1" t="str">
        <f t="shared" si="24"/>
        <v>MVA</v>
      </c>
      <c r="Q183" s="1" t="str">
        <f t="shared" si="22"/>
        <v/>
      </c>
      <c r="R183" s="1" t="str">
        <f t="shared" si="23"/>
        <v>INC</v>
      </c>
      <c r="S183" s="1" t="str">
        <f t="shared" si="19"/>
        <v>UBT</v>
      </c>
      <c r="T183" s="1" t="str">
        <f t="shared" si="20"/>
        <v>Invalid</v>
      </c>
    </row>
    <row r="184" spans="1:20" s="7" customFormat="1" x14ac:dyDescent="0.25">
      <c r="A184" s="17"/>
      <c r="B184" s="4">
        <v>177</v>
      </c>
      <c r="C184" t="s">
        <v>152</v>
      </c>
      <c r="D184" s="5" t="s">
        <v>263</v>
      </c>
      <c r="E184" s="5" t="s">
        <v>618</v>
      </c>
      <c r="F184" s="5" t="s">
        <v>264</v>
      </c>
      <c r="G184" s="6" t="s">
        <v>619</v>
      </c>
      <c r="H184" s="12" t="s">
        <v>618</v>
      </c>
      <c r="I184" t="s">
        <v>263</v>
      </c>
      <c r="J184">
        <v>74816</v>
      </c>
      <c r="K184" t="s">
        <v>619</v>
      </c>
      <c r="L184" t="s">
        <v>264</v>
      </c>
      <c r="M184">
        <v>48309</v>
      </c>
      <c r="N184">
        <v>26507</v>
      </c>
      <c r="O184" s="9">
        <f t="shared" si="18"/>
        <v>0.35429587254063299</v>
      </c>
      <c r="P184" s="1" t="str">
        <f t="shared" si="24"/>
        <v>MY</v>
      </c>
      <c r="Q184" s="1" t="str">
        <f t="shared" si="22"/>
        <v/>
      </c>
      <c r="R184" s="1" t="str">
        <f t="shared" si="23"/>
        <v>BJP</v>
      </c>
      <c r="S184" s="1" t="str">
        <f t="shared" si="19"/>
        <v>INC</v>
      </c>
      <c r="T184" s="1" t="str">
        <f t="shared" si="20"/>
        <v/>
      </c>
    </row>
    <row r="185" spans="1:20" x14ac:dyDescent="0.25">
      <c r="A185" s="17" t="s">
        <v>153</v>
      </c>
      <c r="B185" s="3">
        <v>178</v>
      </c>
      <c r="C185" t="s">
        <v>1102</v>
      </c>
      <c r="D185" t="s">
        <v>265</v>
      </c>
      <c r="E185" t="s">
        <v>620</v>
      </c>
      <c r="F185" t="s">
        <v>264</v>
      </c>
      <c r="G185" s="2" t="s">
        <v>621</v>
      </c>
      <c r="H185" s="12" t="s">
        <v>1103</v>
      </c>
      <c r="I185" t="s">
        <v>264</v>
      </c>
      <c r="J185">
        <v>53954</v>
      </c>
      <c r="K185" t="s">
        <v>1104</v>
      </c>
      <c r="L185" t="s">
        <v>260</v>
      </c>
      <c r="M185">
        <v>42130</v>
      </c>
      <c r="N185">
        <v>11824</v>
      </c>
      <c r="O185" s="9">
        <f t="shared" si="18"/>
        <v>0.21914964599473627</v>
      </c>
      <c r="P185" s="1" t="str">
        <f t="shared" si="24"/>
        <v>MVA</v>
      </c>
      <c r="Q185" s="1" t="str">
        <f t="shared" si="22"/>
        <v/>
      </c>
      <c r="R185" s="1" t="str">
        <f t="shared" si="23"/>
        <v>INC</v>
      </c>
      <c r="S185" s="1" t="str">
        <f t="shared" si="19"/>
        <v>SS</v>
      </c>
      <c r="T185" s="1" t="str">
        <f t="shared" si="20"/>
        <v/>
      </c>
    </row>
    <row r="186" spans="1:20" x14ac:dyDescent="0.25">
      <c r="A186" s="17"/>
      <c r="B186" s="3">
        <v>179</v>
      </c>
      <c r="C186" t="s">
        <v>154</v>
      </c>
      <c r="D186" t="s">
        <v>263</v>
      </c>
      <c r="E186" t="s">
        <v>622</v>
      </c>
      <c r="F186" t="s">
        <v>264</v>
      </c>
      <c r="G186" s="2" t="s">
        <v>623</v>
      </c>
      <c r="H186" s="12" t="s">
        <v>622</v>
      </c>
      <c r="I186" t="s">
        <v>263</v>
      </c>
      <c r="J186">
        <v>54845</v>
      </c>
      <c r="K186" t="s">
        <v>1105</v>
      </c>
      <c r="L186" t="s">
        <v>264</v>
      </c>
      <c r="M186">
        <v>40894</v>
      </c>
      <c r="N186">
        <v>13951</v>
      </c>
      <c r="O186" s="9">
        <f t="shared" si="18"/>
        <v>0.25437141033822591</v>
      </c>
      <c r="P186" s="1" t="str">
        <f t="shared" si="24"/>
        <v>MY</v>
      </c>
      <c r="Q186" s="1" t="str">
        <f t="shared" si="22"/>
        <v/>
      </c>
      <c r="R186" s="1" t="str">
        <f t="shared" si="23"/>
        <v>BJP</v>
      </c>
      <c r="S186" s="1" t="str">
        <f t="shared" si="19"/>
        <v>INC</v>
      </c>
      <c r="T186" s="1" t="str">
        <f t="shared" si="20"/>
        <v/>
      </c>
    </row>
    <row r="187" spans="1:20" x14ac:dyDescent="0.25">
      <c r="A187" s="17"/>
      <c r="B187" s="3">
        <v>180</v>
      </c>
      <c r="C187" t="s">
        <v>155</v>
      </c>
      <c r="D187" t="s">
        <v>263</v>
      </c>
      <c r="E187" t="s">
        <v>624</v>
      </c>
      <c r="F187" t="s">
        <v>841</v>
      </c>
      <c r="G187" t="s">
        <v>625</v>
      </c>
      <c r="H187" s="12" t="s">
        <v>624</v>
      </c>
      <c r="I187" t="s">
        <v>263</v>
      </c>
      <c r="J187">
        <v>56485</v>
      </c>
      <c r="K187" t="s">
        <v>1106</v>
      </c>
      <c r="L187" t="s">
        <v>264</v>
      </c>
      <c r="M187">
        <v>25640</v>
      </c>
      <c r="N187">
        <v>30845</v>
      </c>
      <c r="O187" s="9">
        <f t="shared" si="18"/>
        <v>0.54607417898557142</v>
      </c>
      <c r="P187" s="1" t="str">
        <f t="shared" si="24"/>
        <v>MY</v>
      </c>
      <c r="Q187" s="1" t="str">
        <f t="shared" si="22"/>
        <v/>
      </c>
      <c r="R187" s="1" t="str">
        <f t="shared" si="23"/>
        <v>BJP</v>
      </c>
      <c r="S187" s="1" t="str">
        <f t="shared" si="19"/>
        <v>INC</v>
      </c>
      <c r="T187" s="1" t="str">
        <f t="shared" si="20"/>
        <v>Invalid</v>
      </c>
    </row>
    <row r="188" spans="1:20" x14ac:dyDescent="0.25">
      <c r="A188" s="17"/>
      <c r="B188" s="3">
        <v>181</v>
      </c>
      <c r="C188" t="s">
        <v>156</v>
      </c>
      <c r="D188" t="s">
        <v>265</v>
      </c>
      <c r="E188" t="s">
        <v>626</v>
      </c>
      <c r="F188" t="s">
        <v>841</v>
      </c>
      <c r="G188" s="2" t="s">
        <v>627</v>
      </c>
      <c r="H188" s="12" t="s">
        <v>626</v>
      </c>
      <c r="I188" t="s">
        <v>260</v>
      </c>
      <c r="J188">
        <v>61337</v>
      </c>
      <c r="K188" t="s">
        <v>1107</v>
      </c>
      <c r="L188" t="s">
        <v>630</v>
      </c>
      <c r="M188">
        <v>42690</v>
      </c>
      <c r="N188">
        <v>18647</v>
      </c>
      <c r="O188" s="9">
        <f t="shared" si="18"/>
        <v>0.30400899946198867</v>
      </c>
      <c r="P188" s="1" t="str">
        <f t="shared" si="24"/>
        <v>MVA</v>
      </c>
      <c r="Q188" s="1" t="str">
        <f t="shared" si="22"/>
        <v/>
      </c>
      <c r="R188" s="1" t="str">
        <f t="shared" si="23"/>
        <v>UBT</v>
      </c>
      <c r="S188" s="1" t="str">
        <f t="shared" si="19"/>
        <v>MNS</v>
      </c>
      <c r="T188" s="1" t="str">
        <f t="shared" si="20"/>
        <v>Invalid</v>
      </c>
    </row>
    <row r="189" spans="1:20" x14ac:dyDescent="0.25">
      <c r="A189" s="17"/>
      <c r="B189" s="3">
        <v>182</v>
      </c>
      <c r="C189" t="s">
        <v>157</v>
      </c>
      <c r="D189" t="s">
        <v>265</v>
      </c>
      <c r="E189" t="s">
        <v>628</v>
      </c>
      <c r="F189" t="s">
        <v>841</v>
      </c>
      <c r="G189" t="s">
        <v>629</v>
      </c>
      <c r="H189" s="12" t="s">
        <v>1108</v>
      </c>
      <c r="I189" t="s">
        <v>260</v>
      </c>
      <c r="J189">
        <v>89248</v>
      </c>
      <c r="K189" t="s">
        <v>1109</v>
      </c>
      <c r="L189" t="s">
        <v>259</v>
      </c>
      <c r="M189">
        <v>21821</v>
      </c>
      <c r="N189">
        <v>67427</v>
      </c>
      <c r="O189" s="9">
        <f t="shared" si="18"/>
        <v>0.75550152384367153</v>
      </c>
      <c r="P189" s="1" t="str">
        <f t="shared" si="24"/>
        <v>MVA</v>
      </c>
      <c r="Q189" s="1" t="str">
        <f t="shared" si="22"/>
        <v/>
      </c>
      <c r="R189" s="1" t="str">
        <f t="shared" si="23"/>
        <v>UBT</v>
      </c>
      <c r="S189" s="1" t="str">
        <f t="shared" si="19"/>
        <v>NCP</v>
      </c>
      <c r="T189" s="1" t="str">
        <f t="shared" si="20"/>
        <v>Invalid</v>
      </c>
    </row>
    <row r="190" spans="1:20" x14ac:dyDescent="0.25">
      <c r="A190" s="17"/>
      <c r="B190" s="3">
        <v>183</v>
      </c>
      <c r="C190" t="s">
        <v>158</v>
      </c>
      <c r="D190" t="s">
        <v>630</v>
      </c>
      <c r="E190" t="s">
        <v>631</v>
      </c>
      <c r="F190" t="s">
        <v>841</v>
      </c>
      <c r="G190" t="s">
        <v>632</v>
      </c>
      <c r="H190" s="12" t="s">
        <v>632</v>
      </c>
      <c r="I190" t="s">
        <v>260</v>
      </c>
      <c r="J190">
        <v>77687</v>
      </c>
      <c r="K190" t="s">
        <v>1110</v>
      </c>
      <c r="L190" t="s">
        <v>630</v>
      </c>
      <c r="M190">
        <v>38350</v>
      </c>
      <c r="N190">
        <v>39337</v>
      </c>
      <c r="O190" s="9">
        <f t="shared" si="18"/>
        <v>0.50635241417482979</v>
      </c>
      <c r="P190" s="1" t="str">
        <f t="shared" si="24"/>
        <v>MVA</v>
      </c>
      <c r="Q190" s="1" t="str">
        <f t="shared" si="22"/>
        <v/>
      </c>
      <c r="R190" s="1" t="str">
        <f t="shared" si="23"/>
        <v>UBT</v>
      </c>
      <c r="S190" s="1" t="str">
        <f t="shared" si="19"/>
        <v>MNS</v>
      </c>
      <c r="T190" s="1" t="str">
        <f t="shared" si="20"/>
        <v>Invalid</v>
      </c>
    </row>
    <row r="191" spans="1:20" x14ac:dyDescent="0.25">
      <c r="A191" s="17"/>
      <c r="B191" s="3">
        <v>184</v>
      </c>
      <c r="C191" t="s">
        <v>159</v>
      </c>
      <c r="D191" t="s">
        <v>265</v>
      </c>
      <c r="E191" t="s">
        <v>633</v>
      </c>
      <c r="F191" t="s">
        <v>841</v>
      </c>
      <c r="G191" s="2" t="s">
        <v>634</v>
      </c>
      <c r="H191" s="12" t="s">
        <v>633</v>
      </c>
      <c r="I191" t="s">
        <v>260</v>
      </c>
      <c r="J191">
        <v>51180</v>
      </c>
      <c r="K191" t="s">
        <v>1111</v>
      </c>
      <c r="L191" t="s">
        <v>862</v>
      </c>
      <c r="M191">
        <v>31157</v>
      </c>
      <c r="N191">
        <v>20023</v>
      </c>
      <c r="O191" s="9">
        <f t="shared" si="18"/>
        <v>0.39122704181320828</v>
      </c>
      <c r="P191" s="1" t="str">
        <f t="shared" si="24"/>
        <v>MVA</v>
      </c>
      <c r="Q191" s="1" t="str">
        <f t="shared" si="22"/>
        <v/>
      </c>
      <c r="R191" s="1" t="str">
        <f t="shared" si="23"/>
        <v>UBT</v>
      </c>
      <c r="S191" s="1" t="str">
        <f t="shared" si="19"/>
        <v>AIMIM</v>
      </c>
      <c r="T191" s="1" t="str">
        <f t="shared" si="20"/>
        <v>Invalid</v>
      </c>
    </row>
    <row r="192" spans="1:20" x14ac:dyDescent="0.25">
      <c r="A192" s="17"/>
      <c r="B192" s="3">
        <v>185</v>
      </c>
      <c r="C192" t="s">
        <v>160</v>
      </c>
      <c r="D192" t="s">
        <v>263</v>
      </c>
      <c r="E192" t="s">
        <v>635</v>
      </c>
      <c r="F192" t="s">
        <v>841</v>
      </c>
      <c r="G192" s="2" t="s">
        <v>636</v>
      </c>
      <c r="H192" s="12" t="s">
        <v>635</v>
      </c>
      <c r="I192" t="s">
        <v>263</v>
      </c>
      <c r="J192">
        <v>93538</v>
      </c>
      <c r="K192" t="s">
        <v>640</v>
      </c>
      <c r="L192" t="s">
        <v>264</v>
      </c>
      <c r="M192">
        <v>21666</v>
      </c>
      <c r="N192">
        <v>71872</v>
      </c>
      <c r="O192" s="9">
        <f t="shared" si="18"/>
        <v>0.76837221236288999</v>
      </c>
      <c r="P192" s="1" t="str">
        <f t="shared" si="24"/>
        <v>MY</v>
      </c>
      <c r="Q192" s="1" t="str">
        <f t="shared" si="22"/>
        <v/>
      </c>
      <c r="R192" s="1" t="str">
        <f t="shared" si="23"/>
        <v>BJP</v>
      </c>
      <c r="S192" s="1" t="str">
        <f t="shared" si="19"/>
        <v>INC</v>
      </c>
      <c r="T192" s="1" t="str">
        <f t="shared" si="20"/>
        <v>Invalid</v>
      </c>
    </row>
    <row r="193" spans="1:20" x14ac:dyDescent="0.25">
      <c r="A193" s="17"/>
      <c r="B193" s="3">
        <v>186</v>
      </c>
      <c r="C193" t="s">
        <v>161</v>
      </c>
      <c r="D193" t="s">
        <v>265</v>
      </c>
      <c r="E193" t="s">
        <v>637</v>
      </c>
      <c r="F193" t="s">
        <v>264</v>
      </c>
      <c r="G193" t="s">
        <v>638</v>
      </c>
      <c r="H193" s="12" t="s">
        <v>638</v>
      </c>
      <c r="I193" t="s">
        <v>264</v>
      </c>
      <c r="J193">
        <v>58952</v>
      </c>
      <c r="K193" t="s">
        <v>1112</v>
      </c>
      <c r="L193" t="s">
        <v>260</v>
      </c>
      <c r="M193">
        <v>35297</v>
      </c>
      <c r="N193">
        <v>23655</v>
      </c>
      <c r="O193" s="9">
        <f t="shared" si="18"/>
        <v>0.40125865110598452</v>
      </c>
      <c r="P193" s="1" t="str">
        <f t="shared" si="24"/>
        <v>MVA</v>
      </c>
      <c r="Q193" s="1" t="str">
        <f t="shared" si="22"/>
        <v/>
      </c>
      <c r="R193" s="1" t="str">
        <f t="shared" si="23"/>
        <v>INC</v>
      </c>
      <c r="S193" s="1" t="str">
        <f t="shared" si="19"/>
        <v>SS</v>
      </c>
      <c r="T193" s="1" t="str">
        <f t="shared" si="20"/>
        <v/>
      </c>
    </row>
    <row r="194" spans="1:20" s="7" customFormat="1" x14ac:dyDescent="0.25">
      <c r="A194" s="17"/>
      <c r="B194" s="4">
        <v>187</v>
      </c>
      <c r="C194" t="s">
        <v>162</v>
      </c>
      <c r="D194" s="5" t="s">
        <v>263</v>
      </c>
      <c r="E194" s="5" t="s">
        <v>639</v>
      </c>
      <c r="F194" s="5" t="s">
        <v>264</v>
      </c>
      <c r="G194" s="6" t="s">
        <v>640</v>
      </c>
      <c r="H194" s="12" t="s">
        <v>639</v>
      </c>
      <c r="I194" t="s">
        <v>263</v>
      </c>
      <c r="J194">
        <v>57420</v>
      </c>
      <c r="K194" t="s">
        <v>1113</v>
      </c>
      <c r="L194" t="s">
        <v>264</v>
      </c>
      <c r="M194">
        <v>41225</v>
      </c>
      <c r="N194">
        <v>16195</v>
      </c>
      <c r="O194" s="9">
        <f t="shared" si="18"/>
        <v>0.28204458376872171</v>
      </c>
      <c r="P194" s="1" t="str">
        <f t="shared" si="24"/>
        <v>MY</v>
      </c>
      <c r="Q194" s="1" t="str">
        <f t="shared" si="22"/>
        <v/>
      </c>
      <c r="R194" s="1" t="str">
        <f t="shared" si="23"/>
        <v>BJP</v>
      </c>
      <c r="S194" s="1" t="str">
        <f t="shared" si="19"/>
        <v>INC</v>
      </c>
      <c r="T194" s="1" t="str">
        <f t="shared" si="20"/>
        <v/>
      </c>
    </row>
    <row r="195" spans="1:20" x14ac:dyDescent="0.25">
      <c r="A195" s="17" t="s">
        <v>163</v>
      </c>
      <c r="B195" s="3">
        <v>188</v>
      </c>
      <c r="C195" t="s">
        <v>164</v>
      </c>
      <c r="D195" t="s">
        <v>263</v>
      </c>
      <c r="E195" t="s">
        <v>641</v>
      </c>
      <c r="F195" t="s">
        <v>841</v>
      </c>
      <c r="G195" s="2" t="s">
        <v>642</v>
      </c>
      <c r="H195" s="12" t="s">
        <v>641</v>
      </c>
      <c r="I195" t="s">
        <v>263</v>
      </c>
      <c r="J195">
        <v>179109</v>
      </c>
      <c r="K195" t="s">
        <v>1114</v>
      </c>
      <c r="L195" t="s">
        <v>650</v>
      </c>
      <c r="M195">
        <v>86379</v>
      </c>
      <c r="N195">
        <v>92730</v>
      </c>
      <c r="O195" s="9">
        <f t="shared" si="18"/>
        <v>0.51772942733195981</v>
      </c>
      <c r="P195" s="1" t="str">
        <f t="shared" si="24"/>
        <v>MY</v>
      </c>
      <c r="Q195" s="1" t="str">
        <f t="shared" si="22"/>
        <v/>
      </c>
      <c r="R195" s="1" t="str">
        <f t="shared" si="23"/>
        <v>BJP</v>
      </c>
      <c r="S195" s="1" t="str">
        <f t="shared" si="19"/>
        <v>PWPI</v>
      </c>
      <c r="T195" s="1" t="str">
        <f t="shared" si="20"/>
        <v>Invalid</v>
      </c>
    </row>
    <row r="196" spans="1:20" x14ac:dyDescent="0.25">
      <c r="A196" s="17"/>
      <c r="B196" s="3">
        <v>189</v>
      </c>
      <c r="C196" t="s">
        <v>165</v>
      </c>
      <c r="D196" t="s">
        <v>265</v>
      </c>
      <c r="E196" t="s">
        <v>643</v>
      </c>
      <c r="F196" t="s">
        <v>841</v>
      </c>
      <c r="G196" s="2" t="s">
        <v>644</v>
      </c>
      <c r="H196" s="12" t="s">
        <v>643</v>
      </c>
      <c r="I196" t="s">
        <v>260</v>
      </c>
      <c r="J196">
        <v>102208</v>
      </c>
      <c r="K196" t="s">
        <v>1115</v>
      </c>
      <c r="L196" t="s">
        <v>259</v>
      </c>
      <c r="M196">
        <v>84162</v>
      </c>
      <c r="N196">
        <v>18046</v>
      </c>
      <c r="O196" s="9">
        <f t="shared" ref="O196:O259" si="25">N196/J196</f>
        <v>0.17656152160300564</v>
      </c>
      <c r="P196" s="1" t="str">
        <f t="shared" si="24"/>
        <v>MVA</v>
      </c>
      <c r="Q196" s="1" t="str">
        <f t="shared" si="22"/>
        <v/>
      </c>
      <c r="R196" s="1" t="str">
        <f t="shared" si="23"/>
        <v>UBT</v>
      </c>
      <c r="S196" s="1" t="str">
        <f t="shared" ref="S196:S259" si="26">IF(AND(F196="UBT",L196="SS"),"UBT",L196)</f>
        <v>NCP</v>
      </c>
      <c r="T196" s="1" t="str">
        <f t="shared" ref="T196:T259" si="27">IF(AND(F196="UBT",R196&lt;&gt;"SS"),"Invalid","")</f>
        <v>Invalid</v>
      </c>
    </row>
    <row r="197" spans="1:20" x14ac:dyDescent="0.25">
      <c r="A197" s="17"/>
      <c r="B197" s="3">
        <v>190</v>
      </c>
      <c r="C197" t="s">
        <v>166</v>
      </c>
      <c r="D197" t="s">
        <v>263</v>
      </c>
      <c r="E197" t="s">
        <v>645</v>
      </c>
      <c r="F197" t="s">
        <v>841</v>
      </c>
      <c r="G197" s="2" t="s">
        <v>646</v>
      </c>
      <c r="H197" s="12" t="s">
        <v>645</v>
      </c>
      <c r="I197" t="s">
        <v>842</v>
      </c>
      <c r="J197">
        <v>74549</v>
      </c>
      <c r="K197" t="s">
        <v>646</v>
      </c>
      <c r="L197" t="s">
        <v>260</v>
      </c>
      <c r="M197">
        <v>68839</v>
      </c>
      <c r="N197">
        <v>5710</v>
      </c>
      <c r="O197" s="9">
        <f t="shared" si="25"/>
        <v>7.6593918094139429E-2</v>
      </c>
      <c r="P197" s="1" t="str">
        <f t="shared" si="24"/>
        <v>MVA</v>
      </c>
      <c r="Q197" s="1" t="str">
        <f t="shared" ref="Q197:Q260" si="28">IF(O197&lt;5%,"Close","")</f>
        <v/>
      </c>
      <c r="R197" s="1" t="str">
        <f t="shared" si="23"/>
        <v>Ind</v>
      </c>
      <c r="S197" s="1" t="str">
        <f t="shared" si="26"/>
        <v>UBT</v>
      </c>
      <c r="T197" s="1" t="str">
        <f t="shared" si="27"/>
        <v>Invalid</v>
      </c>
    </row>
    <row r="198" spans="1:20" x14ac:dyDescent="0.25">
      <c r="A198" s="17"/>
      <c r="B198" s="3">
        <v>191</v>
      </c>
      <c r="C198" t="s">
        <v>167</v>
      </c>
      <c r="D198" t="s">
        <v>263</v>
      </c>
      <c r="E198" t="s">
        <v>647</v>
      </c>
      <c r="F198" t="s">
        <v>841</v>
      </c>
      <c r="G198" s="2" t="s">
        <v>648</v>
      </c>
      <c r="H198" s="12" t="s">
        <v>647</v>
      </c>
      <c r="I198" t="s">
        <v>263</v>
      </c>
      <c r="J198">
        <v>112380</v>
      </c>
      <c r="K198" t="s">
        <v>1116</v>
      </c>
      <c r="L198" t="s">
        <v>650</v>
      </c>
      <c r="M198">
        <v>88329</v>
      </c>
      <c r="N198">
        <v>24051</v>
      </c>
      <c r="O198" s="9">
        <f t="shared" si="25"/>
        <v>0.21401494927923118</v>
      </c>
      <c r="P198" s="1" t="str">
        <f t="shared" ref="P198:P209" si="29">IF(COUNTIF($V$3:$V$5,I198),"MY","MVA")</f>
        <v>MY</v>
      </c>
      <c r="Q198" s="1" t="str">
        <f t="shared" si="28"/>
        <v/>
      </c>
      <c r="R198" s="1" t="str">
        <f t="shared" si="23"/>
        <v>BJP</v>
      </c>
      <c r="S198" s="1" t="str">
        <f t="shared" si="26"/>
        <v>PWPI</v>
      </c>
      <c r="T198" s="1" t="str">
        <f t="shared" si="27"/>
        <v>Invalid</v>
      </c>
    </row>
    <row r="199" spans="1:20" x14ac:dyDescent="0.25">
      <c r="A199" s="17"/>
      <c r="B199" s="3">
        <v>192</v>
      </c>
      <c r="C199" t="s">
        <v>168</v>
      </c>
      <c r="D199" t="s">
        <v>265</v>
      </c>
      <c r="E199" t="s">
        <v>649</v>
      </c>
      <c r="F199" t="s">
        <v>650</v>
      </c>
      <c r="G199" s="2" t="s">
        <v>651</v>
      </c>
      <c r="H199" s="12" t="s">
        <v>649</v>
      </c>
      <c r="I199" t="s">
        <v>260</v>
      </c>
      <c r="J199">
        <v>111946</v>
      </c>
      <c r="K199" t="s">
        <v>1117</v>
      </c>
      <c r="L199" t="s">
        <v>650</v>
      </c>
      <c r="M199">
        <v>79022</v>
      </c>
      <c r="N199">
        <v>32924</v>
      </c>
      <c r="O199" s="9">
        <f t="shared" si="25"/>
        <v>0.29410608686330908</v>
      </c>
      <c r="P199" s="1" t="str">
        <f t="shared" si="29"/>
        <v>MVA</v>
      </c>
      <c r="Q199" s="1" t="str">
        <f t="shared" si="28"/>
        <v/>
      </c>
      <c r="R199" s="1" t="str">
        <f t="shared" si="23"/>
        <v>SS</v>
      </c>
      <c r="S199" s="1" t="str">
        <f t="shared" si="26"/>
        <v>PWPI</v>
      </c>
      <c r="T199" s="1" t="str">
        <f t="shared" si="27"/>
        <v/>
      </c>
    </row>
    <row r="200" spans="1:20" x14ac:dyDescent="0.25">
      <c r="A200" s="17"/>
      <c r="B200" s="3">
        <v>193</v>
      </c>
      <c r="C200" t="s">
        <v>169</v>
      </c>
      <c r="D200" t="s">
        <v>259</v>
      </c>
      <c r="E200" t="s">
        <v>652</v>
      </c>
      <c r="F200" t="s">
        <v>262</v>
      </c>
      <c r="G200" s="2" t="s">
        <v>653</v>
      </c>
      <c r="H200" s="12" t="s">
        <v>652</v>
      </c>
      <c r="I200" t="s">
        <v>259</v>
      </c>
      <c r="J200">
        <v>92074</v>
      </c>
      <c r="K200" t="s">
        <v>572</v>
      </c>
      <c r="L200" t="s">
        <v>260</v>
      </c>
      <c r="M200">
        <v>52453</v>
      </c>
      <c r="N200">
        <v>39621</v>
      </c>
      <c r="O200" s="9">
        <f t="shared" si="25"/>
        <v>0.43031691899993485</v>
      </c>
      <c r="P200" s="1" t="str">
        <f t="shared" si="29"/>
        <v>MY</v>
      </c>
      <c r="Q200" s="1" t="str">
        <f t="shared" si="28"/>
        <v/>
      </c>
      <c r="R200" s="1" t="str">
        <f t="shared" si="23"/>
        <v>NCP</v>
      </c>
      <c r="S200" s="1" t="str">
        <f t="shared" si="26"/>
        <v>SS</v>
      </c>
      <c r="T200" s="1" t="str">
        <f t="shared" si="27"/>
        <v/>
      </c>
    </row>
    <row r="201" spans="1:20" s="7" customFormat="1" x14ac:dyDescent="0.25">
      <c r="A201" s="17"/>
      <c r="B201" s="4">
        <v>194</v>
      </c>
      <c r="C201" t="s">
        <v>170</v>
      </c>
      <c r="D201" s="5" t="s">
        <v>265</v>
      </c>
      <c r="E201" s="5" t="s">
        <v>654</v>
      </c>
      <c r="F201" s="5" t="s">
        <v>841</v>
      </c>
      <c r="G201" s="6" t="s">
        <v>655</v>
      </c>
      <c r="H201" s="12" t="s">
        <v>1118</v>
      </c>
      <c r="I201" t="s">
        <v>260</v>
      </c>
      <c r="J201">
        <v>102273</v>
      </c>
      <c r="K201" t="s">
        <v>1119</v>
      </c>
      <c r="L201" t="s">
        <v>264</v>
      </c>
      <c r="M201">
        <v>80698</v>
      </c>
      <c r="N201">
        <v>21575</v>
      </c>
      <c r="O201" s="9">
        <f t="shared" si="25"/>
        <v>0.21095499300890752</v>
      </c>
      <c r="P201" s="1" t="str">
        <f t="shared" si="29"/>
        <v>MVA</v>
      </c>
      <c r="Q201" s="1" t="str">
        <f t="shared" si="28"/>
        <v/>
      </c>
      <c r="R201" s="1" t="str">
        <f t="shared" si="23"/>
        <v>UBT</v>
      </c>
      <c r="S201" s="1" t="str">
        <f t="shared" si="26"/>
        <v>INC</v>
      </c>
      <c r="T201" s="1" t="str">
        <f t="shared" si="27"/>
        <v>Invalid</v>
      </c>
    </row>
    <row r="202" spans="1:20" x14ac:dyDescent="0.25">
      <c r="A202" s="17" t="s">
        <v>171</v>
      </c>
      <c r="B202" s="3">
        <v>195</v>
      </c>
      <c r="C202" t="s">
        <v>172</v>
      </c>
      <c r="D202" t="s">
        <v>259</v>
      </c>
      <c r="E202" s="2" t="s">
        <v>656</v>
      </c>
      <c r="F202" t="s">
        <v>262</v>
      </c>
      <c r="G202" s="2" t="s">
        <v>657</v>
      </c>
      <c r="H202" s="12" t="s">
        <v>1120</v>
      </c>
      <c r="I202" t="s">
        <v>259</v>
      </c>
      <c r="J202">
        <v>74958</v>
      </c>
      <c r="K202" t="s">
        <v>1121</v>
      </c>
      <c r="L202" t="s">
        <v>260</v>
      </c>
      <c r="M202">
        <v>65890</v>
      </c>
      <c r="N202">
        <v>9068</v>
      </c>
      <c r="O202" s="9">
        <f t="shared" si="25"/>
        <v>0.12097441233757571</v>
      </c>
      <c r="P202" s="1" t="str">
        <f t="shared" si="29"/>
        <v>MY</v>
      </c>
      <c r="Q202" s="1" t="str">
        <f t="shared" si="28"/>
        <v/>
      </c>
      <c r="R202" s="1" t="str">
        <f t="shared" si="23"/>
        <v>NCP</v>
      </c>
      <c r="S202" s="1" t="str">
        <f t="shared" si="26"/>
        <v>SS</v>
      </c>
      <c r="T202" s="1" t="str">
        <f t="shared" si="27"/>
        <v/>
      </c>
    </row>
    <row r="203" spans="1:20" x14ac:dyDescent="0.25">
      <c r="A203" s="17"/>
      <c r="B203" s="3">
        <v>196</v>
      </c>
      <c r="C203" t="s">
        <v>173</v>
      </c>
      <c r="D203" t="s">
        <v>259</v>
      </c>
      <c r="E203" t="s">
        <v>658</v>
      </c>
      <c r="F203" t="s">
        <v>262</v>
      </c>
      <c r="G203" s="2" t="s">
        <v>659</v>
      </c>
      <c r="H203" s="12" t="s">
        <v>1122</v>
      </c>
      <c r="I203" t="s">
        <v>259</v>
      </c>
      <c r="J203">
        <v>126120</v>
      </c>
      <c r="K203" t="s">
        <v>1123</v>
      </c>
      <c r="L203" t="s">
        <v>260</v>
      </c>
      <c r="M203">
        <v>59345</v>
      </c>
      <c r="N203">
        <v>66775</v>
      </c>
      <c r="O203" s="9">
        <f t="shared" si="25"/>
        <v>0.52945607358071678</v>
      </c>
      <c r="P203" s="1" t="str">
        <f t="shared" si="29"/>
        <v>MY</v>
      </c>
      <c r="Q203" s="1" t="str">
        <f t="shared" si="28"/>
        <v/>
      </c>
      <c r="R203" s="1" t="str">
        <f t="shared" si="23"/>
        <v>NCP</v>
      </c>
      <c r="S203" s="1" t="str">
        <f t="shared" si="26"/>
        <v>SS</v>
      </c>
      <c r="T203" s="1" t="str">
        <f t="shared" si="27"/>
        <v/>
      </c>
    </row>
    <row r="204" spans="1:20" x14ac:dyDescent="0.25">
      <c r="A204" s="17"/>
      <c r="B204" s="3">
        <v>197</v>
      </c>
      <c r="C204" t="s">
        <v>174</v>
      </c>
      <c r="D204" t="s">
        <v>259</v>
      </c>
      <c r="E204" t="s">
        <v>660</v>
      </c>
      <c r="F204" t="s">
        <v>841</v>
      </c>
      <c r="G204" s="2" t="s">
        <v>661</v>
      </c>
      <c r="H204" s="12" t="s">
        <v>660</v>
      </c>
      <c r="I204" t="s">
        <v>259</v>
      </c>
      <c r="J204">
        <v>96866</v>
      </c>
      <c r="K204" t="s">
        <v>1124</v>
      </c>
      <c r="L204" t="s">
        <v>260</v>
      </c>
      <c r="M204">
        <v>63624</v>
      </c>
      <c r="N204">
        <v>33242</v>
      </c>
      <c r="O204" s="9">
        <f t="shared" si="25"/>
        <v>0.34317510788099026</v>
      </c>
      <c r="P204" s="1" t="str">
        <f t="shared" si="29"/>
        <v>MY</v>
      </c>
      <c r="Q204" s="1" t="str">
        <f t="shared" si="28"/>
        <v/>
      </c>
      <c r="R204" s="1" t="str">
        <f t="shared" si="23"/>
        <v>NCP</v>
      </c>
      <c r="S204" s="1" t="str">
        <f t="shared" si="26"/>
        <v>UBT</v>
      </c>
      <c r="T204" s="1" t="str">
        <f t="shared" si="27"/>
        <v>Invalid</v>
      </c>
    </row>
    <row r="205" spans="1:20" x14ac:dyDescent="0.25">
      <c r="A205" s="17"/>
      <c r="B205" s="3">
        <v>198</v>
      </c>
      <c r="C205" t="s">
        <v>175</v>
      </c>
      <c r="D205" t="s">
        <v>259</v>
      </c>
      <c r="E205" s="2" t="s">
        <v>662</v>
      </c>
      <c r="F205" t="s">
        <v>262</v>
      </c>
      <c r="G205" s="2" t="s">
        <v>663</v>
      </c>
      <c r="H205" s="12" t="s">
        <v>1125</v>
      </c>
      <c r="I205" t="s">
        <v>259</v>
      </c>
      <c r="J205">
        <v>145131</v>
      </c>
      <c r="K205" t="s">
        <v>1126</v>
      </c>
      <c r="L205" t="s">
        <v>263</v>
      </c>
      <c r="M205">
        <v>103627</v>
      </c>
      <c r="N205">
        <v>41504</v>
      </c>
      <c r="O205" s="9">
        <f t="shared" si="25"/>
        <v>0.28597611812776041</v>
      </c>
      <c r="P205" s="1" t="str">
        <f t="shared" si="29"/>
        <v>MY</v>
      </c>
      <c r="Q205" s="1" t="str">
        <f t="shared" si="28"/>
        <v/>
      </c>
      <c r="R205" s="1" t="str">
        <f t="shared" ref="R205:R268" si="30">IF(AND(F205="UBT",I205="SS"),"UBT",I205)</f>
        <v>NCP</v>
      </c>
      <c r="S205" s="1" t="str">
        <f t="shared" si="26"/>
        <v>BJP</v>
      </c>
      <c r="T205" s="1" t="str">
        <f t="shared" si="27"/>
        <v/>
      </c>
    </row>
    <row r="206" spans="1:20" x14ac:dyDescent="0.25">
      <c r="A206" s="17"/>
      <c r="B206" s="3">
        <v>199</v>
      </c>
      <c r="C206" t="s">
        <v>176</v>
      </c>
      <c r="D206" t="s">
        <v>263</v>
      </c>
      <c r="E206" t="s">
        <v>664</v>
      </c>
      <c r="F206" t="s">
        <v>262</v>
      </c>
      <c r="G206" s="2" t="s">
        <v>665</v>
      </c>
      <c r="H206" s="12" t="s">
        <v>664</v>
      </c>
      <c r="I206" t="s">
        <v>263</v>
      </c>
      <c r="J206">
        <v>103664</v>
      </c>
      <c r="K206" t="s">
        <v>665</v>
      </c>
      <c r="L206" t="s">
        <v>259</v>
      </c>
      <c r="M206">
        <v>102918</v>
      </c>
      <c r="N206">
        <v>746</v>
      </c>
      <c r="O206" s="9">
        <f t="shared" si="25"/>
        <v>7.1963265936101249E-3</v>
      </c>
      <c r="P206" s="1" t="str">
        <f t="shared" si="29"/>
        <v>MY</v>
      </c>
      <c r="Q206" s="1" t="str">
        <f t="shared" si="28"/>
        <v>Close</v>
      </c>
      <c r="R206" s="1" t="str">
        <f t="shared" si="30"/>
        <v>BJP</v>
      </c>
      <c r="S206" s="1" t="str">
        <f t="shared" si="26"/>
        <v>NCP</v>
      </c>
      <c r="T206" s="1" t="str">
        <f t="shared" si="27"/>
        <v/>
      </c>
    </row>
    <row r="207" spans="1:20" x14ac:dyDescent="0.25">
      <c r="A207" s="17"/>
      <c r="B207" s="3">
        <v>200</v>
      </c>
      <c r="C207" t="s">
        <v>177</v>
      </c>
      <c r="D207" t="s">
        <v>259</v>
      </c>
      <c r="E207" t="s">
        <v>666</v>
      </c>
      <c r="F207" t="s">
        <v>262</v>
      </c>
      <c r="G207" t="s">
        <v>667</v>
      </c>
      <c r="H207" s="12" t="s">
        <v>666</v>
      </c>
      <c r="I207" t="s">
        <v>259</v>
      </c>
      <c r="J207">
        <v>114960</v>
      </c>
      <c r="K207" t="s">
        <v>667</v>
      </c>
      <c r="L207" t="s">
        <v>263</v>
      </c>
      <c r="M207">
        <v>111850</v>
      </c>
      <c r="N207">
        <v>3110</v>
      </c>
      <c r="O207" s="9">
        <f t="shared" si="25"/>
        <v>2.7052887961029923E-2</v>
      </c>
      <c r="P207" s="1" t="str">
        <f t="shared" si="29"/>
        <v>MY</v>
      </c>
      <c r="Q207" s="1" t="str">
        <f t="shared" si="28"/>
        <v>Close</v>
      </c>
      <c r="R207" s="1" t="str">
        <f t="shared" si="30"/>
        <v>NCP</v>
      </c>
      <c r="S207" s="1" t="str">
        <f t="shared" si="26"/>
        <v>BJP</v>
      </c>
      <c r="T207" s="1" t="str">
        <f t="shared" si="27"/>
        <v/>
      </c>
    </row>
    <row r="208" spans="1:20" x14ac:dyDescent="0.25">
      <c r="A208" s="17"/>
      <c r="B208" s="3">
        <v>201</v>
      </c>
      <c r="C208" t="s">
        <v>178</v>
      </c>
      <c r="D208" t="s">
        <v>259</v>
      </c>
      <c r="E208" t="s">
        <v>668</v>
      </c>
      <c r="F208" t="s">
        <v>262</v>
      </c>
      <c r="G208" s="2" t="s">
        <v>669</v>
      </c>
      <c r="H208" s="12" t="s">
        <v>668</v>
      </c>
      <c r="I208" t="s">
        <v>259</v>
      </c>
      <c r="J208">
        <v>195641</v>
      </c>
      <c r="K208" t="s">
        <v>839</v>
      </c>
      <c r="L208" t="s">
        <v>263</v>
      </c>
      <c r="M208">
        <v>30376</v>
      </c>
      <c r="N208">
        <v>165265</v>
      </c>
      <c r="O208" s="9">
        <f t="shared" si="25"/>
        <v>0.84473602159056638</v>
      </c>
      <c r="P208" s="1" t="str">
        <f t="shared" si="29"/>
        <v>MY</v>
      </c>
      <c r="Q208" s="1" t="str">
        <f t="shared" si="28"/>
        <v/>
      </c>
      <c r="R208" s="1" t="str">
        <f t="shared" si="30"/>
        <v>NCP</v>
      </c>
      <c r="S208" s="1" t="str">
        <f t="shared" si="26"/>
        <v>BJP</v>
      </c>
      <c r="T208" s="1" t="str">
        <f t="shared" si="27"/>
        <v/>
      </c>
    </row>
    <row r="209" spans="1:27" x14ac:dyDescent="0.25">
      <c r="A209" s="17"/>
      <c r="B209" s="13">
        <v>202</v>
      </c>
      <c r="C209" s="17" t="s">
        <v>179</v>
      </c>
      <c r="D209" t="s">
        <v>265</v>
      </c>
      <c r="E209" t="s">
        <v>670</v>
      </c>
      <c r="F209" t="s">
        <v>264</v>
      </c>
      <c r="G209" t="s">
        <v>671</v>
      </c>
      <c r="H209" s="12" t="s">
        <v>671</v>
      </c>
      <c r="I209" t="s">
        <v>264</v>
      </c>
      <c r="J209">
        <v>130710</v>
      </c>
      <c r="K209" t="s">
        <v>670</v>
      </c>
      <c r="L209" t="s">
        <v>260</v>
      </c>
      <c r="M209">
        <v>99306</v>
      </c>
      <c r="N209">
        <v>31404</v>
      </c>
      <c r="O209" s="9">
        <f t="shared" si="25"/>
        <v>0.24025705760844618</v>
      </c>
      <c r="P209" s="1" t="str">
        <f t="shared" si="29"/>
        <v>MVA</v>
      </c>
      <c r="Q209" s="1" t="str">
        <f t="shared" si="28"/>
        <v/>
      </c>
      <c r="R209" s="1" t="str">
        <f t="shared" si="30"/>
        <v>INC</v>
      </c>
      <c r="S209" s="1" t="str">
        <f t="shared" si="26"/>
        <v>SS</v>
      </c>
      <c r="T209" s="1" t="str">
        <f t="shared" si="27"/>
        <v/>
      </c>
    </row>
    <row r="210" spans="1:27" x14ac:dyDescent="0.25">
      <c r="A210" s="17"/>
      <c r="B210" s="13"/>
      <c r="C210" s="17"/>
      <c r="D210" t="s">
        <v>259</v>
      </c>
      <c r="E210" s="2" t="s">
        <v>672</v>
      </c>
      <c r="F210"/>
      <c r="G210" s="2"/>
      <c r="H210" s="12"/>
      <c r="I210"/>
      <c r="J210"/>
      <c r="K210"/>
      <c r="L210"/>
      <c r="M210"/>
      <c r="N210"/>
      <c r="O210" s="9"/>
      <c r="R210" s="1">
        <f t="shared" si="30"/>
        <v>0</v>
      </c>
      <c r="S210" s="1">
        <f t="shared" si="26"/>
        <v>0</v>
      </c>
      <c r="T210" s="1" t="str">
        <f t="shared" si="27"/>
        <v/>
      </c>
    </row>
    <row r="211" spans="1:27" x14ac:dyDescent="0.25">
      <c r="A211" s="17"/>
      <c r="B211" s="3">
        <v>203</v>
      </c>
      <c r="C211" t="s">
        <v>180</v>
      </c>
      <c r="D211" t="s">
        <v>259</v>
      </c>
      <c r="E211" s="2" t="s">
        <v>673</v>
      </c>
      <c r="F211" t="s">
        <v>264</v>
      </c>
      <c r="G211" t="s">
        <v>1127</v>
      </c>
      <c r="H211" s="12" t="s">
        <v>1127</v>
      </c>
      <c r="I211" t="s">
        <v>264</v>
      </c>
      <c r="J211">
        <v>108925</v>
      </c>
      <c r="K211" t="s">
        <v>1128</v>
      </c>
      <c r="L211" t="s">
        <v>260</v>
      </c>
      <c r="M211">
        <v>99306</v>
      </c>
      <c r="N211">
        <v>9619</v>
      </c>
      <c r="O211" s="9">
        <f t="shared" si="25"/>
        <v>8.8308469130135417E-2</v>
      </c>
      <c r="P211" s="1" t="str">
        <f t="shared" ref="P211:P227" si="31">IF(COUNTIF($V$3:$V$5,I211),"MY","MVA")</f>
        <v>MVA</v>
      </c>
      <c r="Q211" s="1" t="str">
        <f t="shared" si="28"/>
        <v/>
      </c>
      <c r="R211" s="1" t="str">
        <f t="shared" si="30"/>
        <v>INC</v>
      </c>
      <c r="S211" s="1" t="str">
        <f t="shared" si="26"/>
        <v>SS</v>
      </c>
      <c r="T211" s="1" t="str">
        <f t="shared" si="27"/>
        <v/>
      </c>
    </row>
    <row r="212" spans="1:27" x14ac:dyDescent="0.25">
      <c r="A212" s="17"/>
      <c r="B212" s="3">
        <v>204</v>
      </c>
      <c r="C212" t="s">
        <v>181</v>
      </c>
      <c r="D212" t="s">
        <v>259</v>
      </c>
      <c r="E212" t="s">
        <v>674</v>
      </c>
      <c r="F212" t="s">
        <v>842</v>
      </c>
      <c r="G212" s="2" t="s">
        <v>675</v>
      </c>
      <c r="H212" s="12" t="s">
        <v>674</v>
      </c>
      <c r="I212" t="s">
        <v>259</v>
      </c>
      <c r="J212">
        <v>167712</v>
      </c>
      <c r="K212" t="s">
        <v>1129</v>
      </c>
      <c r="L212" t="s">
        <v>263</v>
      </c>
      <c r="M212">
        <v>73770</v>
      </c>
      <c r="N212">
        <v>93942</v>
      </c>
      <c r="O212" s="9">
        <f t="shared" si="25"/>
        <v>0.56013880938752147</v>
      </c>
      <c r="P212" s="1" t="str">
        <f t="shared" si="31"/>
        <v>MY</v>
      </c>
      <c r="Q212" s="1" t="str">
        <f t="shared" si="28"/>
        <v/>
      </c>
      <c r="R212" s="1" t="str">
        <f t="shared" si="30"/>
        <v>NCP</v>
      </c>
      <c r="S212" s="1" t="str">
        <f t="shared" si="26"/>
        <v>BJP</v>
      </c>
      <c r="T212" s="1" t="str">
        <f t="shared" si="27"/>
        <v/>
      </c>
    </row>
    <row r="213" spans="1:27" x14ac:dyDescent="0.25">
      <c r="A213" s="17"/>
      <c r="B213" s="3">
        <v>205</v>
      </c>
      <c r="C213" t="s">
        <v>182</v>
      </c>
      <c r="D213" t="s">
        <v>263</v>
      </c>
      <c r="E213" s="2" t="s">
        <v>676</v>
      </c>
      <c r="F213" t="s">
        <v>262</v>
      </c>
      <c r="G213" s="2" t="s">
        <v>677</v>
      </c>
      <c r="H213" s="12" t="s">
        <v>1130</v>
      </c>
      <c r="I213" t="s">
        <v>263</v>
      </c>
      <c r="J213">
        <v>150723</v>
      </c>
      <c r="K213" t="s">
        <v>677</v>
      </c>
      <c r="L213" t="s">
        <v>842</v>
      </c>
      <c r="M213">
        <v>112225</v>
      </c>
      <c r="N213">
        <v>38498</v>
      </c>
      <c r="O213" s="9">
        <f t="shared" si="25"/>
        <v>0.25542219833734731</v>
      </c>
      <c r="P213" s="1" t="str">
        <f t="shared" si="31"/>
        <v>MY</v>
      </c>
      <c r="Q213" s="1" t="str">
        <f t="shared" si="28"/>
        <v/>
      </c>
      <c r="R213" s="1" t="str">
        <f t="shared" si="30"/>
        <v>BJP</v>
      </c>
      <c r="S213" s="1" t="str">
        <f t="shared" si="26"/>
        <v>Ind</v>
      </c>
      <c r="T213" s="1" t="str">
        <f t="shared" si="27"/>
        <v/>
      </c>
    </row>
    <row r="214" spans="1:27" x14ac:dyDescent="0.25">
      <c r="A214" s="17"/>
      <c r="B214" s="3">
        <v>206</v>
      </c>
      <c r="C214" t="s">
        <v>1131</v>
      </c>
      <c r="D214" t="s">
        <v>259</v>
      </c>
      <c r="E214" t="s">
        <v>678</v>
      </c>
      <c r="F214" t="s">
        <v>262</v>
      </c>
      <c r="G214" s="2" t="s">
        <v>679</v>
      </c>
      <c r="H214" s="12" t="s">
        <v>678</v>
      </c>
      <c r="I214" t="s">
        <v>259</v>
      </c>
      <c r="J214">
        <v>86985</v>
      </c>
      <c r="K214" t="s">
        <v>1250</v>
      </c>
      <c r="L214" t="s">
        <v>260</v>
      </c>
      <c r="M214">
        <v>67177</v>
      </c>
      <c r="N214">
        <v>19808</v>
      </c>
      <c r="O214" s="9">
        <f t="shared" si="25"/>
        <v>0.22771742254411681</v>
      </c>
      <c r="P214" s="1" t="str">
        <f t="shared" si="31"/>
        <v>MY</v>
      </c>
      <c r="Q214" s="1" t="str">
        <f t="shared" si="28"/>
        <v/>
      </c>
      <c r="R214" s="1" t="str">
        <f t="shared" si="30"/>
        <v>NCP</v>
      </c>
      <c r="S214" s="1" t="str">
        <f t="shared" si="26"/>
        <v>SS</v>
      </c>
      <c r="T214" s="1" t="str">
        <f t="shared" si="27"/>
        <v/>
      </c>
      <c r="Z214" s="1" t="s">
        <v>1258</v>
      </c>
      <c r="AA214" s="1" t="s">
        <v>1257</v>
      </c>
    </row>
    <row r="215" spans="1:27" x14ac:dyDescent="0.25">
      <c r="A215" s="17"/>
      <c r="B215" s="3">
        <v>207</v>
      </c>
      <c r="C215" t="s">
        <v>183</v>
      </c>
      <c r="D215" t="s">
        <v>263</v>
      </c>
      <c r="E215" t="s">
        <v>680</v>
      </c>
      <c r="F215" t="s">
        <v>262</v>
      </c>
      <c r="G215" s="2" t="s">
        <v>681</v>
      </c>
      <c r="H215" s="12" t="s">
        <v>680</v>
      </c>
      <c r="I215" t="s">
        <v>263</v>
      </c>
      <c r="J215">
        <v>159295</v>
      </c>
      <c r="K215" t="s">
        <v>1132</v>
      </c>
      <c r="L215" t="s">
        <v>259</v>
      </c>
      <c r="M215">
        <v>81728</v>
      </c>
      <c r="N215">
        <v>77567</v>
      </c>
      <c r="O215" s="9">
        <f t="shared" si="25"/>
        <v>0.48693932640698073</v>
      </c>
      <c r="P215" s="1" t="str">
        <f t="shared" si="31"/>
        <v>MY</v>
      </c>
      <c r="Q215" s="1" t="str">
        <f t="shared" si="28"/>
        <v/>
      </c>
      <c r="R215" s="1" t="str">
        <f t="shared" si="30"/>
        <v>BJP</v>
      </c>
      <c r="S215" s="1" t="str">
        <f t="shared" si="26"/>
        <v>NCP</v>
      </c>
      <c r="T215" s="1" t="str">
        <f t="shared" si="27"/>
        <v/>
      </c>
      <c r="Y215" s="1" t="s">
        <v>263</v>
      </c>
      <c r="Z215" s="1">
        <v>21</v>
      </c>
      <c r="AA215" s="1">
        <v>6</v>
      </c>
    </row>
    <row r="216" spans="1:27" x14ac:dyDescent="0.25">
      <c r="A216" s="17"/>
      <c r="B216" s="3">
        <v>208</v>
      </c>
      <c r="C216" t="s">
        <v>184</v>
      </c>
      <c r="D216" t="s">
        <v>259</v>
      </c>
      <c r="E216" t="s">
        <v>682</v>
      </c>
      <c r="F216" t="s">
        <v>262</v>
      </c>
      <c r="G216" s="2" t="s">
        <v>683</v>
      </c>
      <c r="H216" s="12" t="s">
        <v>682</v>
      </c>
      <c r="I216" t="s">
        <v>259</v>
      </c>
      <c r="J216">
        <v>97700</v>
      </c>
      <c r="K216" t="s">
        <v>1133</v>
      </c>
      <c r="L216" t="s">
        <v>263</v>
      </c>
      <c r="M216">
        <v>92725</v>
      </c>
      <c r="N216">
        <v>4975</v>
      </c>
      <c r="O216" s="9">
        <f t="shared" si="25"/>
        <v>5.092118730808598E-2</v>
      </c>
      <c r="P216" s="1" t="str">
        <f t="shared" si="31"/>
        <v>MY</v>
      </c>
      <c r="Q216" s="1" t="str">
        <f t="shared" si="28"/>
        <v/>
      </c>
      <c r="R216" s="1" t="str">
        <f t="shared" si="30"/>
        <v>NCP</v>
      </c>
      <c r="S216" s="1" t="str">
        <f t="shared" si="26"/>
        <v>BJP</v>
      </c>
      <c r="T216" s="1" t="str">
        <f t="shared" si="27"/>
        <v/>
      </c>
    </row>
    <row r="217" spans="1:27" x14ac:dyDescent="0.25">
      <c r="A217" s="17"/>
      <c r="B217" s="3">
        <v>209</v>
      </c>
      <c r="C217" t="s">
        <v>185</v>
      </c>
      <c r="D217" t="s">
        <v>263</v>
      </c>
      <c r="E217" t="s">
        <v>684</v>
      </c>
      <c r="F217" t="s">
        <v>264</v>
      </c>
      <c r="G217" s="2" t="s">
        <v>685</v>
      </c>
      <c r="H217" s="12" t="s">
        <v>684</v>
      </c>
      <c r="I217" t="s">
        <v>263</v>
      </c>
      <c r="J217">
        <v>58727</v>
      </c>
      <c r="K217" t="s">
        <v>1134</v>
      </c>
      <c r="L217" t="s">
        <v>264</v>
      </c>
      <c r="M217">
        <v>53603</v>
      </c>
      <c r="N217">
        <v>5124</v>
      </c>
      <c r="O217" s="9">
        <f t="shared" si="25"/>
        <v>8.725117918504266E-2</v>
      </c>
      <c r="P217" s="1" t="str">
        <f t="shared" si="31"/>
        <v>MY</v>
      </c>
      <c r="Q217" s="1" t="str">
        <f t="shared" si="28"/>
        <v/>
      </c>
      <c r="R217" s="1" t="str">
        <f t="shared" si="30"/>
        <v>BJP</v>
      </c>
      <c r="S217" s="1" t="str">
        <f t="shared" si="26"/>
        <v>INC</v>
      </c>
      <c r="T217" s="1" t="str">
        <f t="shared" si="27"/>
        <v/>
      </c>
      <c r="Y217" s="1" t="s">
        <v>259</v>
      </c>
      <c r="Z217" s="1">
        <v>4</v>
      </c>
    </row>
    <row r="218" spans="1:27" x14ac:dyDescent="0.25">
      <c r="A218" s="17"/>
      <c r="B218" s="3">
        <v>210</v>
      </c>
      <c r="C218" t="s">
        <v>186</v>
      </c>
      <c r="D218" t="s">
        <v>263</v>
      </c>
      <c r="E218" t="s">
        <v>686</v>
      </c>
      <c r="F218" t="s">
        <v>841</v>
      </c>
      <c r="G218" s="2" t="s">
        <v>687</v>
      </c>
      <c r="H218" s="12" t="s">
        <v>686</v>
      </c>
      <c r="I218" t="s">
        <v>263</v>
      </c>
      <c r="J218">
        <v>105246</v>
      </c>
      <c r="K218" t="s">
        <v>1135</v>
      </c>
      <c r="L218" t="s">
        <v>630</v>
      </c>
      <c r="M218">
        <v>79751</v>
      </c>
      <c r="N218">
        <v>25495</v>
      </c>
      <c r="O218" s="9">
        <f t="shared" si="25"/>
        <v>0.24224198544362732</v>
      </c>
      <c r="P218" s="1" t="str">
        <f t="shared" si="31"/>
        <v>MY</v>
      </c>
      <c r="Q218" s="1" t="str">
        <f t="shared" si="28"/>
        <v/>
      </c>
      <c r="R218" s="1" t="str">
        <f t="shared" si="30"/>
        <v>BJP</v>
      </c>
      <c r="S218" s="1" t="str">
        <f t="shared" si="26"/>
        <v>MNS</v>
      </c>
      <c r="T218" s="1" t="str">
        <f t="shared" si="27"/>
        <v>Invalid</v>
      </c>
      <c r="Y218" s="1" t="s">
        <v>262</v>
      </c>
      <c r="Z218" s="1">
        <v>24</v>
      </c>
    </row>
    <row r="219" spans="1:27" x14ac:dyDescent="0.25">
      <c r="A219" s="17"/>
      <c r="B219" s="3">
        <v>211</v>
      </c>
      <c r="C219" t="s">
        <v>187</v>
      </c>
      <c r="D219" t="s">
        <v>263</v>
      </c>
      <c r="E219" s="2" t="s">
        <v>688</v>
      </c>
      <c r="F219" t="s">
        <v>262</v>
      </c>
      <c r="G219" s="2" t="s">
        <v>689</v>
      </c>
      <c r="H219" s="12" t="s">
        <v>688</v>
      </c>
      <c r="I219" t="s">
        <v>263</v>
      </c>
      <c r="J219">
        <v>120518</v>
      </c>
      <c r="K219" t="s">
        <v>689</v>
      </c>
      <c r="L219" t="s">
        <v>259</v>
      </c>
      <c r="M219">
        <v>117923</v>
      </c>
      <c r="N219">
        <v>2595</v>
      </c>
      <c r="O219" s="9">
        <f t="shared" si="25"/>
        <v>2.1532053303241011E-2</v>
      </c>
      <c r="P219" s="1" t="str">
        <f t="shared" si="31"/>
        <v>MY</v>
      </c>
      <c r="Q219" s="1" t="str">
        <f t="shared" si="28"/>
        <v>Close</v>
      </c>
      <c r="R219" s="1" t="str">
        <f t="shared" si="30"/>
        <v>BJP</v>
      </c>
      <c r="S219" s="1" t="str">
        <f t="shared" si="26"/>
        <v>NCP</v>
      </c>
      <c r="T219" s="1" t="str">
        <f t="shared" si="27"/>
        <v/>
      </c>
      <c r="Y219" s="1" t="s">
        <v>264</v>
      </c>
      <c r="Z219" s="1">
        <v>9</v>
      </c>
    </row>
    <row r="220" spans="1:27" x14ac:dyDescent="0.25">
      <c r="A220" s="17"/>
      <c r="B220" s="3">
        <v>212</v>
      </c>
      <c r="C220" t="s">
        <v>188</v>
      </c>
      <c r="D220" t="s">
        <v>263</v>
      </c>
      <c r="E220" s="2" t="s">
        <v>690</v>
      </c>
      <c r="F220" t="s">
        <v>262</v>
      </c>
      <c r="G220" s="2" t="s">
        <v>691</v>
      </c>
      <c r="H220" s="12" t="s">
        <v>690</v>
      </c>
      <c r="I220" t="s">
        <v>263</v>
      </c>
      <c r="J220">
        <v>97012</v>
      </c>
      <c r="K220" t="s">
        <v>1136</v>
      </c>
      <c r="L220" t="s">
        <v>259</v>
      </c>
      <c r="M220">
        <v>60245</v>
      </c>
      <c r="N220">
        <v>36767</v>
      </c>
      <c r="O220" s="9">
        <f t="shared" si="25"/>
        <v>0.37899435121428277</v>
      </c>
      <c r="P220" s="1" t="str">
        <f t="shared" si="31"/>
        <v>MY</v>
      </c>
      <c r="Q220" s="1" t="str">
        <f t="shared" si="28"/>
        <v/>
      </c>
      <c r="R220" s="1" t="str">
        <f t="shared" si="30"/>
        <v>BJP</v>
      </c>
      <c r="S220" s="1" t="str">
        <f t="shared" si="26"/>
        <v>NCP</v>
      </c>
      <c r="T220" s="1" t="str">
        <f t="shared" si="27"/>
        <v/>
      </c>
      <c r="Y220" s="1" t="s">
        <v>265</v>
      </c>
      <c r="Z220" s="1">
        <v>3</v>
      </c>
    </row>
    <row r="221" spans="1:27" x14ac:dyDescent="0.25">
      <c r="A221" s="17"/>
      <c r="B221" s="3">
        <v>213</v>
      </c>
      <c r="C221" t="s">
        <v>189</v>
      </c>
      <c r="D221" t="s">
        <v>259</v>
      </c>
      <c r="E221" t="s">
        <v>692</v>
      </c>
      <c r="F221" t="s">
        <v>262</v>
      </c>
      <c r="G221" s="2" t="s">
        <v>693</v>
      </c>
      <c r="H221" s="12" t="s">
        <v>1137</v>
      </c>
      <c r="I221" t="s">
        <v>259</v>
      </c>
      <c r="J221">
        <v>92326</v>
      </c>
      <c r="K221" t="s">
        <v>1138</v>
      </c>
      <c r="L221" t="s">
        <v>263</v>
      </c>
      <c r="M221">
        <v>89506</v>
      </c>
      <c r="N221">
        <v>2820</v>
      </c>
      <c r="O221" s="9">
        <f t="shared" si="25"/>
        <v>3.0543942118146566E-2</v>
      </c>
      <c r="P221" s="1" t="str">
        <f t="shared" si="31"/>
        <v>MY</v>
      </c>
      <c r="Q221" s="1" t="str">
        <f t="shared" si="28"/>
        <v>Close</v>
      </c>
      <c r="R221" s="1" t="str">
        <f t="shared" si="30"/>
        <v>NCP</v>
      </c>
      <c r="S221" s="1" t="str">
        <f t="shared" si="26"/>
        <v>BJP</v>
      </c>
      <c r="T221" s="1" t="str">
        <f t="shared" si="27"/>
        <v/>
      </c>
      <c r="Y221" s="1" t="s">
        <v>841</v>
      </c>
      <c r="Z221" s="1">
        <v>2</v>
      </c>
    </row>
    <row r="222" spans="1:27" x14ac:dyDescent="0.25">
      <c r="A222" s="17"/>
      <c r="B222" s="3">
        <v>214</v>
      </c>
      <c r="C222" t="s">
        <v>1139</v>
      </c>
      <c r="D222" t="s">
        <v>263</v>
      </c>
      <c r="E222" s="2" t="s">
        <v>694</v>
      </c>
      <c r="F222" t="s">
        <v>264</v>
      </c>
      <c r="G222" s="2" t="s">
        <v>695</v>
      </c>
      <c r="H222" s="12" t="s">
        <v>694</v>
      </c>
      <c r="I222" t="s">
        <v>263</v>
      </c>
      <c r="J222">
        <v>52160</v>
      </c>
      <c r="K222" t="s">
        <v>695</v>
      </c>
      <c r="L222" t="s">
        <v>264</v>
      </c>
      <c r="M222">
        <v>47148</v>
      </c>
      <c r="N222">
        <v>5012</v>
      </c>
      <c r="O222" s="9">
        <f t="shared" si="25"/>
        <v>9.6088957055214724E-2</v>
      </c>
      <c r="P222" s="1" t="str">
        <f t="shared" si="31"/>
        <v>MY</v>
      </c>
      <c r="Q222" s="1" t="str">
        <f t="shared" si="28"/>
        <v/>
      </c>
      <c r="R222" s="1" t="str">
        <f t="shared" si="30"/>
        <v>BJP</v>
      </c>
      <c r="S222" s="1" t="str">
        <f t="shared" si="26"/>
        <v>INC</v>
      </c>
      <c r="T222" s="1" t="str">
        <f t="shared" si="27"/>
        <v/>
      </c>
    </row>
    <row r="223" spans="1:27" x14ac:dyDescent="0.25">
      <c r="A223" s="17"/>
      <c r="B223" s="3">
        <v>215</v>
      </c>
      <c r="C223" t="s">
        <v>190</v>
      </c>
      <c r="D223" t="s">
        <v>263</v>
      </c>
      <c r="E223" s="2" t="s">
        <v>696</v>
      </c>
      <c r="F223" t="s">
        <v>264</v>
      </c>
      <c r="G223" s="2" t="s">
        <v>697</v>
      </c>
      <c r="H223" s="12" t="s">
        <v>1140</v>
      </c>
      <c r="I223" t="s">
        <v>263</v>
      </c>
      <c r="J223">
        <v>75492</v>
      </c>
      <c r="K223" t="s">
        <v>1141</v>
      </c>
      <c r="L223" t="s">
        <v>264</v>
      </c>
      <c r="M223">
        <v>47296</v>
      </c>
      <c r="N223">
        <v>28196</v>
      </c>
      <c r="O223" s="9">
        <f t="shared" si="25"/>
        <v>0.37349652943358236</v>
      </c>
      <c r="P223" s="1" t="str">
        <f t="shared" si="31"/>
        <v>MY</v>
      </c>
      <c r="Q223" s="1" t="str">
        <f t="shared" si="28"/>
        <v/>
      </c>
      <c r="R223" s="1" t="str">
        <f t="shared" si="30"/>
        <v>BJP</v>
      </c>
      <c r="S223" s="1" t="str">
        <f t="shared" si="26"/>
        <v>INC</v>
      </c>
      <c r="T223" s="1" t="str">
        <f t="shared" si="27"/>
        <v/>
      </c>
    </row>
    <row r="224" spans="1:27" x14ac:dyDescent="0.25">
      <c r="A224" s="17" t="s">
        <v>191</v>
      </c>
      <c r="B224" s="3">
        <v>216</v>
      </c>
      <c r="C224" t="s">
        <v>1142</v>
      </c>
      <c r="D224" t="s">
        <v>259</v>
      </c>
      <c r="E224" t="s">
        <v>698</v>
      </c>
      <c r="F224" t="s">
        <v>262</v>
      </c>
      <c r="G224" s="2" t="s">
        <v>699</v>
      </c>
      <c r="H224" s="12" t="s">
        <v>698</v>
      </c>
      <c r="I224" t="s">
        <v>259</v>
      </c>
      <c r="J224">
        <v>113414</v>
      </c>
      <c r="K224" t="s">
        <v>1248</v>
      </c>
      <c r="L224" t="s">
        <v>263</v>
      </c>
      <c r="M224">
        <v>55725</v>
      </c>
      <c r="N224">
        <v>57689</v>
      </c>
      <c r="O224" s="9">
        <f t="shared" si="25"/>
        <v>0.50865854303701485</v>
      </c>
      <c r="P224" s="1" t="str">
        <f t="shared" si="31"/>
        <v>MY</v>
      </c>
      <c r="Q224" s="1" t="str">
        <f t="shared" si="28"/>
        <v/>
      </c>
      <c r="R224" s="1" t="str">
        <f t="shared" si="30"/>
        <v>NCP</v>
      </c>
      <c r="S224" s="1" t="str">
        <f t="shared" si="26"/>
        <v>BJP</v>
      </c>
      <c r="T224" s="1" t="str">
        <f t="shared" si="27"/>
        <v/>
      </c>
      <c r="U224" s="1" t="s">
        <v>1260</v>
      </c>
    </row>
    <row r="225" spans="1:21" x14ac:dyDescent="0.25">
      <c r="A225" s="17"/>
      <c r="B225" s="3">
        <v>217</v>
      </c>
      <c r="C225" t="s">
        <v>192</v>
      </c>
      <c r="D225" t="s">
        <v>265</v>
      </c>
      <c r="E225" s="2" t="s">
        <v>700</v>
      </c>
      <c r="F225" t="s">
        <v>264</v>
      </c>
      <c r="G225" t="s">
        <v>478</v>
      </c>
      <c r="H225" s="12" t="s">
        <v>478</v>
      </c>
      <c r="I225" t="s">
        <v>264</v>
      </c>
      <c r="J225">
        <v>125380</v>
      </c>
      <c r="K225" t="s">
        <v>1143</v>
      </c>
      <c r="L225" t="s">
        <v>260</v>
      </c>
      <c r="M225">
        <v>63128</v>
      </c>
      <c r="N225">
        <v>62252</v>
      </c>
      <c r="O225" s="9">
        <f t="shared" si="25"/>
        <v>0.49650661987557826</v>
      </c>
      <c r="P225" s="1" t="str">
        <f t="shared" si="31"/>
        <v>MVA</v>
      </c>
      <c r="Q225" s="1" t="str">
        <f t="shared" si="28"/>
        <v/>
      </c>
      <c r="R225" s="1" t="str">
        <f t="shared" si="30"/>
        <v>INC</v>
      </c>
      <c r="S225" s="1" t="str">
        <f t="shared" si="26"/>
        <v>SS</v>
      </c>
      <c r="T225" s="1" t="str">
        <f t="shared" si="27"/>
        <v/>
      </c>
    </row>
    <row r="226" spans="1:21" x14ac:dyDescent="0.25">
      <c r="A226" s="17"/>
      <c r="B226" s="3">
        <v>218</v>
      </c>
      <c r="C226" t="s">
        <v>193</v>
      </c>
      <c r="D226" t="s">
        <v>263</v>
      </c>
      <c r="E226" t="s">
        <v>701</v>
      </c>
      <c r="F226" t="s">
        <v>264</v>
      </c>
      <c r="G226" s="2" t="s">
        <v>702</v>
      </c>
      <c r="H226" s="12" t="s">
        <v>701</v>
      </c>
      <c r="I226" t="s">
        <v>263</v>
      </c>
      <c r="J226">
        <v>132316</v>
      </c>
      <c r="K226" t="s">
        <v>1249</v>
      </c>
      <c r="L226" t="s">
        <v>264</v>
      </c>
      <c r="M226">
        <v>45292</v>
      </c>
      <c r="N226">
        <v>87024</v>
      </c>
      <c r="O226" s="9">
        <f t="shared" si="25"/>
        <v>0.65769823755252577</v>
      </c>
      <c r="P226" s="1" t="str">
        <f t="shared" si="31"/>
        <v>MY</v>
      </c>
      <c r="Q226" s="1" t="str">
        <f t="shared" si="28"/>
        <v/>
      </c>
      <c r="R226" s="1" t="str">
        <f t="shared" si="30"/>
        <v>BJP</v>
      </c>
      <c r="S226" s="1" t="str">
        <f t="shared" si="26"/>
        <v>INC</v>
      </c>
      <c r="T226" s="1" t="str">
        <f t="shared" si="27"/>
        <v/>
      </c>
      <c r="U226" s="1" t="s">
        <v>1261</v>
      </c>
    </row>
    <row r="227" spans="1:21" x14ac:dyDescent="0.25">
      <c r="A227" s="17"/>
      <c r="B227" s="3">
        <v>219</v>
      </c>
      <c r="C227" t="s">
        <v>194</v>
      </c>
      <c r="D227" t="s">
        <v>259</v>
      </c>
      <c r="E227" t="s">
        <v>703</v>
      </c>
      <c r="F227" t="s">
        <v>262</v>
      </c>
      <c r="G227" s="2" t="s">
        <v>704</v>
      </c>
      <c r="H227" s="12" t="s">
        <v>1144</v>
      </c>
      <c r="I227" t="s">
        <v>259</v>
      </c>
      <c r="J227">
        <v>87566</v>
      </c>
      <c r="K227" t="s">
        <v>1145</v>
      </c>
      <c r="L227" t="s">
        <v>263</v>
      </c>
      <c r="M227">
        <v>86744</v>
      </c>
      <c r="N227">
        <v>822</v>
      </c>
      <c r="O227" s="9">
        <f t="shared" si="25"/>
        <v>9.3872050795971041E-3</v>
      </c>
      <c r="P227" s="1" t="str">
        <f t="shared" si="31"/>
        <v>MY</v>
      </c>
      <c r="Q227" s="1" t="str">
        <f t="shared" si="28"/>
        <v>Close</v>
      </c>
      <c r="R227" s="1" t="str">
        <f t="shared" si="30"/>
        <v>NCP</v>
      </c>
      <c r="S227" s="1" t="str">
        <f t="shared" si="26"/>
        <v>BJP</v>
      </c>
      <c r="T227" s="1" t="str">
        <f t="shared" si="27"/>
        <v/>
      </c>
    </row>
    <row r="228" spans="1:21" ht="15" customHeight="1" x14ac:dyDescent="0.25">
      <c r="A228" s="17"/>
      <c r="B228" s="13">
        <v>220</v>
      </c>
      <c r="C228" s="17" t="s">
        <v>1229</v>
      </c>
      <c r="D228" t="s">
        <v>265</v>
      </c>
      <c r="E228" t="s">
        <v>705</v>
      </c>
      <c r="F228" t="s">
        <v>264</v>
      </c>
      <c r="G228" s="2" t="s">
        <v>706</v>
      </c>
      <c r="H228" s="12"/>
      <c r="I228"/>
      <c r="J228"/>
      <c r="K228"/>
      <c r="L228"/>
      <c r="M228"/>
      <c r="N228"/>
      <c r="O228" s="9"/>
      <c r="R228" s="1">
        <f t="shared" si="30"/>
        <v>0</v>
      </c>
      <c r="S228" s="1">
        <f t="shared" si="26"/>
        <v>0</v>
      </c>
      <c r="T228" s="1" t="str">
        <f t="shared" si="27"/>
        <v/>
      </c>
    </row>
    <row r="229" spans="1:21" x14ac:dyDescent="0.25">
      <c r="A229" s="17"/>
      <c r="B229" s="13"/>
      <c r="C229" s="17"/>
      <c r="D229" t="s">
        <v>259</v>
      </c>
      <c r="E229" s="2" t="s">
        <v>707</v>
      </c>
      <c r="F229"/>
      <c r="G229" s="2"/>
      <c r="H229" s="12" t="s">
        <v>707</v>
      </c>
      <c r="I229" t="s">
        <v>264</v>
      </c>
      <c r="J229">
        <v>93906</v>
      </c>
      <c r="K229" t="s">
        <v>705</v>
      </c>
      <c r="L229" t="s">
        <v>260</v>
      </c>
      <c r="M229">
        <v>74912</v>
      </c>
      <c r="N229">
        <v>18994</v>
      </c>
      <c r="O229" s="9">
        <f t="shared" si="25"/>
        <v>0.20226609588311717</v>
      </c>
      <c r="P229" s="1" t="str">
        <f t="shared" ref="P229:P239" si="32">IF(COUNTIF($V$3:$V$5,I229),"MY","MVA")</f>
        <v>MVA</v>
      </c>
      <c r="Q229" s="1" t="str">
        <f t="shared" si="28"/>
        <v/>
      </c>
      <c r="R229" s="1" t="str">
        <f t="shared" si="30"/>
        <v>INC</v>
      </c>
      <c r="S229" s="1" t="str">
        <f t="shared" si="26"/>
        <v>SS</v>
      </c>
      <c r="T229" s="1" t="str">
        <f t="shared" si="27"/>
        <v/>
      </c>
      <c r="U229" s="1" t="s">
        <v>707</v>
      </c>
    </row>
    <row r="230" spans="1:21" x14ac:dyDescent="0.25">
      <c r="A230" s="17"/>
      <c r="B230" s="3">
        <v>221</v>
      </c>
      <c r="C230" t="s">
        <v>195</v>
      </c>
      <c r="D230" t="s">
        <v>265</v>
      </c>
      <c r="E230" s="2" t="s">
        <v>708</v>
      </c>
      <c r="F230" t="s">
        <v>841</v>
      </c>
      <c r="G230" t="s">
        <v>709</v>
      </c>
      <c r="H230" s="12" t="s">
        <v>709</v>
      </c>
      <c r="I230" t="s">
        <v>1146</v>
      </c>
      <c r="J230">
        <v>116943</v>
      </c>
      <c r="K230" t="s">
        <v>1147</v>
      </c>
      <c r="L230" t="s">
        <v>263</v>
      </c>
      <c r="M230">
        <v>86280</v>
      </c>
      <c r="N230">
        <v>30663</v>
      </c>
      <c r="O230" s="9">
        <f t="shared" si="25"/>
        <v>0.26220466381057439</v>
      </c>
      <c r="P230" s="1" t="str">
        <f t="shared" si="32"/>
        <v>MVA</v>
      </c>
      <c r="Q230" s="1" t="str">
        <f t="shared" si="28"/>
        <v/>
      </c>
      <c r="R230" s="1" t="str">
        <f t="shared" si="30"/>
        <v>KSP</v>
      </c>
      <c r="S230" s="1" t="str">
        <f t="shared" si="26"/>
        <v>BJP</v>
      </c>
      <c r="T230" s="1" t="str">
        <f t="shared" si="27"/>
        <v>Invalid</v>
      </c>
    </row>
    <row r="231" spans="1:21" x14ac:dyDescent="0.25">
      <c r="A231" s="17"/>
      <c r="B231" s="3">
        <v>222</v>
      </c>
      <c r="C231" t="s">
        <v>196</v>
      </c>
      <c r="D231" t="s">
        <v>263</v>
      </c>
      <c r="E231" t="s">
        <v>710</v>
      </c>
      <c r="F231" t="s">
        <v>262</v>
      </c>
      <c r="G231" s="2" t="s">
        <v>711</v>
      </c>
      <c r="H231" s="12" t="s">
        <v>1148</v>
      </c>
      <c r="I231" t="s">
        <v>263</v>
      </c>
      <c r="J231">
        <v>112509</v>
      </c>
      <c r="K231" t="s">
        <v>1147</v>
      </c>
      <c r="L231" t="s">
        <v>259</v>
      </c>
      <c r="M231">
        <v>98215</v>
      </c>
      <c r="N231">
        <v>14294</v>
      </c>
      <c r="O231" s="9">
        <f t="shared" si="25"/>
        <v>0.12704761396866029</v>
      </c>
      <c r="P231" s="1" t="str">
        <f t="shared" si="32"/>
        <v>MY</v>
      </c>
      <c r="Q231" s="1" t="str">
        <f t="shared" si="28"/>
        <v/>
      </c>
      <c r="R231" s="1" t="str">
        <f t="shared" si="30"/>
        <v>BJP</v>
      </c>
      <c r="S231" s="1" t="str">
        <f t="shared" si="26"/>
        <v>NCP</v>
      </c>
      <c r="T231" s="1" t="str">
        <f t="shared" si="27"/>
        <v/>
      </c>
      <c r="U231" s="1" t="s">
        <v>1262</v>
      </c>
    </row>
    <row r="232" spans="1:21" x14ac:dyDescent="0.25">
      <c r="A232" s="17"/>
      <c r="B232" s="3">
        <v>223</v>
      </c>
      <c r="C232" t="s">
        <v>197</v>
      </c>
      <c r="D232" t="s">
        <v>263</v>
      </c>
      <c r="E232" t="s">
        <v>712</v>
      </c>
      <c r="F232" t="s">
        <v>262</v>
      </c>
      <c r="G232" t="s">
        <v>713</v>
      </c>
      <c r="H232" s="12" t="s">
        <v>713</v>
      </c>
      <c r="I232" t="s">
        <v>259</v>
      </c>
      <c r="J232">
        <v>109234</v>
      </c>
      <c r="K232" t="s">
        <v>712</v>
      </c>
      <c r="L232" t="s">
        <v>263</v>
      </c>
      <c r="M232">
        <v>85908</v>
      </c>
      <c r="N232">
        <v>23326</v>
      </c>
      <c r="O232" s="9">
        <f t="shared" si="25"/>
        <v>0.21354157130563745</v>
      </c>
      <c r="P232" s="1" t="str">
        <f t="shared" si="32"/>
        <v>MY</v>
      </c>
      <c r="Q232" s="1" t="str">
        <f t="shared" si="28"/>
        <v/>
      </c>
      <c r="R232" s="1" t="str">
        <f t="shared" si="30"/>
        <v>NCP</v>
      </c>
      <c r="S232" s="1" t="str">
        <f t="shared" si="26"/>
        <v>BJP</v>
      </c>
      <c r="T232" s="1" t="str">
        <f t="shared" si="27"/>
        <v/>
      </c>
      <c r="U232" s="1" t="s">
        <v>1264</v>
      </c>
    </row>
    <row r="233" spans="1:21" x14ac:dyDescent="0.25">
      <c r="A233" s="17"/>
      <c r="B233" s="3">
        <v>224</v>
      </c>
      <c r="C233" t="s">
        <v>198</v>
      </c>
      <c r="D233" t="s">
        <v>259</v>
      </c>
      <c r="E233" s="2" t="s">
        <v>714</v>
      </c>
      <c r="F233" t="s">
        <v>262</v>
      </c>
      <c r="G233" s="2" t="s">
        <v>715</v>
      </c>
      <c r="H233" s="12" t="s">
        <v>1149</v>
      </c>
      <c r="I233" t="s">
        <v>259</v>
      </c>
      <c r="J233">
        <v>139963</v>
      </c>
      <c r="K233" t="s">
        <v>1251</v>
      </c>
      <c r="L233" t="s">
        <v>260</v>
      </c>
      <c r="M233">
        <v>80125</v>
      </c>
      <c r="N233">
        <v>59838</v>
      </c>
      <c r="O233" s="9">
        <f t="shared" si="25"/>
        <v>0.42752727506555305</v>
      </c>
      <c r="P233" s="1" t="str">
        <f t="shared" si="32"/>
        <v>MY</v>
      </c>
      <c r="Q233" s="1" t="str">
        <f t="shared" si="28"/>
        <v/>
      </c>
      <c r="R233" s="1" t="str">
        <f t="shared" si="30"/>
        <v>NCP</v>
      </c>
      <c r="S233" s="1" t="str">
        <f t="shared" si="26"/>
        <v>SS</v>
      </c>
      <c r="T233" s="1" t="str">
        <f t="shared" si="27"/>
        <v/>
      </c>
      <c r="U233" s="1" t="s">
        <v>1263</v>
      </c>
    </row>
    <row r="234" spans="1:21" x14ac:dyDescent="0.25">
      <c r="A234" s="17"/>
      <c r="B234" s="3">
        <v>225</v>
      </c>
      <c r="C234" t="s">
        <v>199</v>
      </c>
      <c r="D234" t="s">
        <v>259</v>
      </c>
      <c r="E234" t="s">
        <v>716</v>
      </c>
      <c r="F234" t="s">
        <v>262</v>
      </c>
      <c r="G234" s="2" t="s">
        <v>717</v>
      </c>
      <c r="H234" s="12" t="s">
        <v>716</v>
      </c>
      <c r="I234" t="s">
        <v>259</v>
      </c>
      <c r="J234">
        <v>81217</v>
      </c>
      <c r="K234" t="s">
        <v>1150</v>
      </c>
      <c r="L234" t="s">
        <v>260</v>
      </c>
      <c r="M234">
        <v>70078</v>
      </c>
      <c r="N234">
        <v>11139</v>
      </c>
      <c r="O234" s="9">
        <f t="shared" si="25"/>
        <v>0.13715108905770959</v>
      </c>
      <c r="P234" s="1" t="str">
        <f t="shared" si="32"/>
        <v>MY</v>
      </c>
      <c r="Q234" s="1" t="str">
        <f t="shared" si="28"/>
        <v/>
      </c>
      <c r="R234" s="1" t="str">
        <f t="shared" si="30"/>
        <v>NCP</v>
      </c>
      <c r="S234" s="1" t="str">
        <f t="shared" si="26"/>
        <v>SS</v>
      </c>
      <c r="T234" s="1" t="str">
        <f t="shared" si="27"/>
        <v/>
      </c>
      <c r="U234" s="1" t="s">
        <v>1265</v>
      </c>
    </row>
    <row r="235" spans="1:21" x14ac:dyDescent="0.25">
      <c r="A235" s="17"/>
      <c r="B235" s="3">
        <v>226</v>
      </c>
      <c r="C235" t="s">
        <v>200</v>
      </c>
      <c r="D235" t="s">
        <v>263</v>
      </c>
      <c r="E235" s="2" t="s">
        <v>718</v>
      </c>
      <c r="F235" t="s">
        <v>841</v>
      </c>
      <c r="G235" s="2" t="s">
        <v>719</v>
      </c>
      <c r="H235" s="12" t="s">
        <v>1151</v>
      </c>
      <c r="I235" t="s">
        <v>263</v>
      </c>
      <c r="J235">
        <v>103258</v>
      </c>
      <c r="K235" t="s">
        <v>1252</v>
      </c>
      <c r="L235" t="s">
        <v>259</v>
      </c>
      <c r="M235">
        <v>98508</v>
      </c>
      <c r="N235">
        <v>4750</v>
      </c>
      <c r="O235" s="9">
        <f t="shared" si="25"/>
        <v>4.6001278351314186E-2</v>
      </c>
      <c r="P235" s="1" t="str">
        <f t="shared" si="32"/>
        <v>MY</v>
      </c>
      <c r="Q235" s="1" t="str">
        <f t="shared" si="28"/>
        <v>Close</v>
      </c>
      <c r="R235" s="1" t="str">
        <f t="shared" si="30"/>
        <v>BJP</v>
      </c>
      <c r="S235" s="1" t="str">
        <f t="shared" si="26"/>
        <v>NCP</v>
      </c>
      <c r="T235" s="1" t="str">
        <f t="shared" si="27"/>
        <v>Invalid</v>
      </c>
    </row>
    <row r="236" spans="1:21" s="7" customFormat="1" x14ac:dyDescent="0.25">
      <c r="A236" s="17"/>
      <c r="B236" s="4">
        <v>227</v>
      </c>
      <c r="C236" s="5" t="s">
        <v>201</v>
      </c>
      <c r="D236" s="5" t="s">
        <v>263</v>
      </c>
      <c r="E236" s="5" t="s">
        <v>720</v>
      </c>
      <c r="F236" s="5" t="s">
        <v>262</v>
      </c>
      <c r="G236" s="5" t="s">
        <v>721</v>
      </c>
      <c r="H236" s="12" t="s">
        <v>721</v>
      </c>
      <c r="I236" t="s">
        <v>259</v>
      </c>
      <c r="J236">
        <v>135824</v>
      </c>
      <c r="K236" t="s">
        <v>720</v>
      </c>
      <c r="L236" t="s">
        <v>263</v>
      </c>
      <c r="M236">
        <v>92477</v>
      </c>
      <c r="N236">
        <v>43347</v>
      </c>
      <c r="O236" s="9">
        <f t="shared" si="25"/>
        <v>0.31914094710802215</v>
      </c>
      <c r="P236" s="1" t="str">
        <f t="shared" si="32"/>
        <v>MY</v>
      </c>
      <c r="Q236" s="1" t="str">
        <f t="shared" si="28"/>
        <v/>
      </c>
      <c r="R236" s="1" t="str">
        <f t="shared" si="30"/>
        <v>NCP</v>
      </c>
      <c r="S236" s="1" t="str">
        <f t="shared" si="26"/>
        <v>BJP</v>
      </c>
      <c r="T236" s="1" t="str">
        <f t="shared" si="27"/>
        <v/>
      </c>
    </row>
    <row r="237" spans="1:21" x14ac:dyDescent="0.25">
      <c r="A237" s="17" t="s">
        <v>202</v>
      </c>
      <c r="B237" s="3">
        <v>228</v>
      </c>
      <c r="C237" t="s">
        <v>203</v>
      </c>
      <c r="D237" t="s">
        <v>259</v>
      </c>
      <c r="E237" s="2" t="s">
        <v>722</v>
      </c>
      <c r="F237" t="s">
        <v>841</v>
      </c>
      <c r="G237" t="s">
        <v>723</v>
      </c>
      <c r="H237" s="12" t="s">
        <v>1152</v>
      </c>
      <c r="I237" t="s">
        <v>263</v>
      </c>
      <c r="J237">
        <v>99625</v>
      </c>
      <c r="K237" t="s">
        <v>1153</v>
      </c>
      <c r="L237" t="s">
        <v>259</v>
      </c>
      <c r="M237">
        <v>92833</v>
      </c>
      <c r="N237">
        <v>6792</v>
      </c>
      <c r="O237" s="9">
        <f t="shared" si="25"/>
        <v>6.8175658720200746E-2</v>
      </c>
      <c r="P237" s="1" t="str">
        <f t="shared" si="32"/>
        <v>MY</v>
      </c>
      <c r="Q237" s="1" t="str">
        <f t="shared" si="28"/>
        <v/>
      </c>
      <c r="R237" s="1" t="str">
        <f t="shared" si="30"/>
        <v>BJP</v>
      </c>
      <c r="S237" s="1" t="str">
        <f t="shared" si="26"/>
        <v>NCP</v>
      </c>
      <c r="T237" s="1" t="str">
        <f t="shared" si="27"/>
        <v>Invalid</v>
      </c>
    </row>
    <row r="238" spans="1:21" x14ac:dyDescent="0.25">
      <c r="A238" s="17"/>
      <c r="B238" s="3">
        <v>229</v>
      </c>
      <c r="C238" t="s">
        <v>204</v>
      </c>
      <c r="D238" t="s">
        <v>259</v>
      </c>
      <c r="E238" t="s">
        <v>724</v>
      </c>
      <c r="F238" t="s">
        <v>262</v>
      </c>
      <c r="G238" s="2" t="s">
        <v>725</v>
      </c>
      <c r="H238" s="12" t="s">
        <v>724</v>
      </c>
      <c r="I238" t="s">
        <v>259</v>
      </c>
      <c r="J238">
        <v>111566</v>
      </c>
      <c r="K238" t="s">
        <v>1154</v>
      </c>
      <c r="L238" t="s">
        <v>263</v>
      </c>
      <c r="M238">
        <v>98676</v>
      </c>
      <c r="N238">
        <v>12890</v>
      </c>
      <c r="O238" s="9">
        <f t="shared" si="25"/>
        <v>0.11553699155656741</v>
      </c>
      <c r="P238" s="1" t="str">
        <f t="shared" si="32"/>
        <v>MY</v>
      </c>
      <c r="Q238" s="1" t="str">
        <f t="shared" si="28"/>
        <v/>
      </c>
      <c r="R238" s="1" t="str">
        <f t="shared" si="30"/>
        <v>NCP</v>
      </c>
      <c r="S238" s="1" t="str">
        <f t="shared" si="26"/>
        <v>BJP</v>
      </c>
      <c r="T238" s="1" t="str">
        <f t="shared" si="27"/>
        <v/>
      </c>
    </row>
    <row r="239" spans="1:21" x14ac:dyDescent="0.25">
      <c r="A239" s="17"/>
      <c r="B239" s="13">
        <v>230</v>
      </c>
      <c r="C239" s="17" t="s">
        <v>202</v>
      </c>
      <c r="D239" t="s">
        <v>259</v>
      </c>
      <c r="E239" s="17" t="s">
        <v>726</v>
      </c>
      <c r="F239"/>
      <c r="G239" s="2"/>
      <c r="H239" s="12" t="s">
        <v>727</v>
      </c>
      <c r="I239" t="s">
        <v>259</v>
      </c>
      <c r="J239">
        <v>99934</v>
      </c>
      <c r="K239" t="s">
        <v>1155</v>
      </c>
      <c r="L239" t="s">
        <v>260</v>
      </c>
      <c r="M239">
        <v>97950</v>
      </c>
      <c r="N239">
        <v>1984</v>
      </c>
      <c r="O239" s="9">
        <f t="shared" si="25"/>
        <v>1.9853103048011689E-2</v>
      </c>
      <c r="P239" s="1" t="str">
        <f t="shared" si="32"/>
        <v>MY</v>
      </c>
      <c r="Q239" s="1" t="str">
        <f t="shared" si="28"/>
        <v>Close</v>
      </c>
      <c r="R239" s="1" t="str">
        <f t="shared" si="30"/>
        <v>NCP</v>
      </c>
      <c r="S239" s="1" t="str">
        <f t="shared" si="26"/>
        <v>SS</v>
      </c>
      <c r="T239" s="1" t="str">
        <f t="shared" si="27"/>
        <v/>
      </c>
    </row>
    <row r="240" spans="1:21" x14ac:dyDescent="0.25">
      <c r="A240" s="17"/>
      <c r="B240" s="13"/>
      <c r="C240" s="17"/>
      <c r="D240"/>
      <c r="E240" s="17"/>
      <c r="F240" t="s">
        <v>262</v>
      </c>
      <c r="G240" s="2" t="s">
        <v>727</v>
      </c>
      <c r="H240" s="12"/>
      <c r="I240"/>
      <c r="J240"/>
      <c r="K240"/>
      <c r="L240"/>
      <c r="M240"/>
      <c r="N240"/>
      <c r="O240" s="9"/>
      <c r="R240" s="1">
        <f t="shared" si="30"/>
        <v>0</v>
      </c>
      <c r="S240" s="1">
        <f t="shared" si="26"/>
        <v>0</v>
      </c>
      <c r="T240" s="1" t="str">
        <f t="shared" si="27"/>
        <v/>
      </c>
    </row>
    <row r="241" spans="1:20" ht="15" customHeight="1" x14ac:dyDescent="0.25">
      <c r="A241" s="17"/>
      <c r="B241" s="13">
        <v>231</v>
      </c>
      <c r="C241" s="17" t="s">
        <v>205</v>
      </c>
      <c r="D241" t="s">
        <v>263</v>
      </c>
      <c r="E241" t="s">
        <v>728</v>
      </c>
      <c r="F241" t="s">
        <v>262</v>
      </c>
      <c r="G241" s="2" t="s">
        <v>729</v>
      </c>
      <c r="H241" s="12" t="s">
        <v>1156</v>
      </c>
      <c r="I241" t="s">
        <v>259</v>
      </c>
      <c r="J241">
        <v>126756</v>
      </c>
      <c r="K241" t="s">
        <v>1157</v>
      </c>
      <c r="L241" t="s">
        <v>263</v>
      </c>
      <c r="M241">
        <v>100931</v>
      </c>
      <c r="N241">
        <v>2981</v>
      </c>
      <c r="O241" s="9">
        <f t="shared" si="25"/>
        <v>2.3517624412256619E-2</v>
      </c>
      <c r="P241" s="1" t="str">
        <f>IF(COUNTIF($V$3:$V$5,I241),"MY","MVA")</f>
        <v>MY</v>
      </c>
      <c r="Q241" s="1" t="str">
        <f t="shared" si="28"/>
        <v>Close</v>
      </c>
      <c r="R241" s="1" t="str">
        <f t="shared" si="30"/>
        <v>NCP</v>
      </c>
      <c r="S241" s="1" t="str">
        <f t="shared" si="26"/>
        <v>BJP</v>
      </c>
      <c r="T241" s="1" t="str">
        <f t="shared" si="27"/>
        <v/>
      </c>
    </row>
    <row r="242" spans="1:20" ht="15" customHeight="1" x14ac:dyDescent="0.25">
      <c r="A242" s="17"/>
      <c r="B242" s="13"/>
      <c r="C242" s="17"/>
      <c r="D242" t="s">
        <v>259</v>
      </c>
      <c r="E242" t="s">
        <v>730</v>
      </c>
      <c r="F242"/>
      <c r="G242" s="2"/>
      <c r="H242" s="12"/>
      <c r="I242"/>
      <c r="J242"/>
      <c r="K242"/>
      <c r="L242"/>
      <c r="M242"/>
      <c r="N242"/>
      <c r="O242" s="9"/>
      <c r="R242" s="1">
        <f t="shared" si="30"/>
        <v>0</v>
      </c>
      <c r="S242" s="1">
        <f t="shared" si="26"/>
        <v>0</v>
      </c>
      <c r="T242" s="1" t="str">
        <f t="shared" si="27"/>
        <v/>
      </c>
    </row>
    <row r="243" spans="1:20" x14ac:dyDescent="0.25">
      <c r="A243" s="17"/>
      <c r="B243" s="3">
        <v>232</v>
      </c>
      <c r="C243" t="s">
        <v>206</v>
      </c>
      <c r="D243" t="s">
        <v>263</v>
      </c>
      <c r="E243" t="s">
        <v>731</v>
      </c>
      <c r="F243" t="s">
        <v>262</v>
      </c>
      <c r="G243" s="2" t="s">
        <v>732</v>
      </c>
      <c r="H243" s="12" t="s">
        <v>731</v>
      </c>
      <c r="I243" t="s">
        <v>263</v>
      </c>
      <c r="J243">
        <v>126756</v>
      </c>
      <c r="K243" t="s">
        <v>1158</v>
      </c>
      <c r="L243" t="s">
        <v>259</v>
      </c>
      <c r="M243">
        <v>100931</v>
      </c>
      <c r="N243">
        <v>2981</v>
      </c>
      <c r="O243" s="9">
        <f t="shared" si="25"/>
        <v>2.3517624412256619E-2</v>
      </c>
      <c r="P243" s="1" t="str">
        <f t="shared" ref="P243:P263" si="33">IF(COUNTIF($V$3:$V$5,I243),"MY","MVA")</f>
        <v>MY</v>
      </c>
      <c r="Q243" s="1" t="str">
        <f t="shared" si="28"/>
        <v>Close</v>
      </c>
      <c r="R243" s="1" t="str">
        <f t="shared" si="30"/>
        <v>BJP</v>
      </c>
      <c r="S243" s="1" t="str">
        <f t="shared" si="26"/>
        <v>NCP</v>
      </c>
      <c r="T243" s="1" t="str">
        <f t="shared" si="27"/>
        <v/>
      </c>
    </row>
    <row r="244" spans="1:20" s="7" customFormat="1" x14ac:dyDescent="0.25">
      <c r="A244" s="17"/>
      <c r="B244" s="4">
        <v>233</v>
      </c>
      <c r="C244" s="5" t="s">
        <v>207</v>
      </c>
      <c r="D244" s="5" t="s">
        <v>259</v>
      </c>
      <c r="E244" s="5" t="s">
        <v>733</v>
      </c>
      <c r="F244" s="5" t="s">
        <v>262</v>
      </c>
      <c r="G244" s="6" t="s">
        <v>734</v>
      </c>
      <c r="H244" s="12" t="s">
        <v>733</v>
      </c>
      <c r="I244" t="s">
        <v>259</v>
      </c>
      <c r="J244">
        <v>122114</v>
      </c>
      <c r="K244" t="s">
        <v>1159</v>
      </c>
      <c r="L244" t="s">
        <v>263</v>
      </c>
      <c r="M244">
        <v>91413</v>
      </c>
      <c r="N244">
        <v>30701</v>
      </c>
      <c r="O244" s="9">
        <f t="shared" si="25"/>
        <v>0.2514126144422425</v>
      </c>
      <c r="P244" s="1" t="str">
        <f t="shared" si="33"/>
        <v>MY</v>
      </c>
      <c r="Q244" s="1" t="str">
        <f t="shared" si="28"/>
        <v/>
      </c>
      <c r="R244" s="1" t="str">
        <f t="shared" si="30"/>
        <v>NCP</v>
      </c>
      <c r="S244" s="1" t="str">
        <f t="shared" si="26"/>
        <v>BJP</v>
      </c>
      <c r="T244" s="1" t="str">
        <f t="shared" si="27"/>
        <v/>
      </c>
    </row>
    <row r="245" spans="1:20" x14ac:dyDescent="0.25">
      <c r="A245" s="17" t="s">
        <v>208</v>
      </c>
      <c r="B245" s="3">
        <v>234</v>
      </c>
      <c r="C245" t="s">
        <v>209</v>
      </c>
      <c r="D245" t="s">
        <v>263</v>
      </c>
      <c r="E245" t="s">
        <v>735</v>
      </c>
      <c r="F245" t="s">
        <v>264</v>
      </c>
      <c r="G245" t="s">
        <v>736</v>
      </c>
      <c r="H245" s="12" t="s">
        <v>736</v>
      </c>
      <c r="I245" t="s">
        <v>264</v>
      </c>
      <c r="J245">
        <v>135006</v>
      </c>
      <c r="K245" t="s">
        <v>1160</v>
      </c>
      <c r="L245" t="s">
        <v>1160</v>
      </c>
      <c r="M245">
        <v>27500</v>
      </c>
      <c r="N245">
        <v>107506</v>
      </c>
      <c r="O245" s="9">
        <f t="shared" si="25"/>
        <v>0.79630534939187891</v>
      </c>
      <c r="P245" s="1" t="str">
        <f t="shared" si="33"/>
        <v>MVA</v>
      </c>
      <c r="Q245" s="1" t="str">
        <f t="shared" si="28"/>
        <v/>
      </c>
      <c r="R245" s="1" t="str">
        <f t="shared" si="30"/>
        <v>INC</v>
      </c>
      <c r="S245" s="1" t="str">
        <f t="shared" si="26"/>
        <v>NOTA</v>
      </c>
      <c r="T245" s="1" t="str">
        <f t="shared" si="27"/>
        <v/>
      </c>
    </row>
    <row r="246" spans="1:20" x14ac:dyDescent="0.25">
      <c r="A246" s="17"/>
      <c r="B246" s="3">
        <v>235</v>
      </c>
      <c r="C246" t="s">
        <v>210</v>
      </c>
      <c r="D246" t="s">
        <v>263</v>
      </c>
      <c r="E246" s="2" t="s">
        <v>1230</v>
      </c>
      <c r="F246" t="s">
        <v>264</v>
      </c>
      <c r="G246" t="s">
        <v>737</v>
      </c>
      <c r="H246" s="12" t="s">
        <v>737</v>
      </c>
      <c r="I246" t="s">
        <v>264</v>
      </c>
      <c r="J246">
        <v>111156</v>
      </c>
      <c r="K246" t="s">
        <v>1161</v>
      </c>
      <c r="L246" t="s">
        <v>263</v>
      </c>
      <c r="M246">
        <v>70741</v>
      </c>
      <c r="N246">
        <v>40415</v>
      </c>
      <c r="O246" s="9">
        <f t="shared" si="25"/>
        <v>0.363588110403397</v>
      </c>
      <c r="P246" s="1" t="str">
        <f t="shared" si="33"/>
        <v>MVA</v>
      </c>
      <c r="Q246" s="1" t="str">
        <f t="shared" si="28"/>
        <v/>
      </c>
      <c r="R246" s="1" t="str">
        <f t="shared" si="30"/>
        <v>INC</v>
      </c>
      <c r="S246" s="1" t="str">
        <f t="shared" si="26"/>
        <v>BJP</v>
      </c>
      <c r="T246" s="1" t="str">
        <f t="shared" si="27"/>
        <v/>
      </c>
    </row>
    <row r="247" spans="1:20" x14ac:dyDescent="0.25">
      <c r="A247" s="17"/>
      <c r="B247" s="3">
        <v>236</v>
      </c>
      <c r="C247" t="s">
        <v>211</v>
      </c>
      <c r="D247" t="s">
        <v>259</v>
      </c>
      <c r="E247" t="s">
        <v>738</v>
      </c>
      <c r="F247" t="s">
        <v>262</v>
      </c>
      <c r="G247" s="2" t="s">
        <v>739</v>
      </c>
      <c r="H247" s="12" t="s">
        <v>738</v>
      </c>
      <c r="I247" t="s">
        <v>259</v>
      </c>
      <c r="J247">
        <v>84636</v>
      </c>
      <c r="K247" t="s">
        <v>1253</v>
      </c>
      <c r="L247" t="s">
        <v>263</v>
      </c>
      <c r="M247">
        <v>55445</v>
      </c>
      <c r="N247">
        <v>29191</v>
      </c>
      <c r="O247" s="9">
        <f t="shared" si="25"/>
        <v>0.3449005151472187</v>
      </c>
      <c r="P247" s="1" t="str">
        <f t="shared" si="33"/>
        <v>MY</v>
      </c>
      <c r="Q247" s="1" t="str">
        <f t="shared" si="28"/>
        <v/>
      </c>
      <c r="R247" s="1" t="str">
        <f t="shared" si="30"/>
        <v>NCP</v>
      </c>
      <c r="S247" s="1" t="str">
        <f t="shared" si="26"/>
        <v>BJP</v>
      </c>
      <c r="T247" s="1" t="str">
        <f t="shared" si="27"/>
        <v/>
      </c>
    </row>
    <row r="248" spans="1:20" x14ac:dyDescent="0.25">
      <c r="A248" s="17"/>
      <c r="B248" s="3">
        <v>237</v>
      </c>
      <c r="C248" t="s">
        <v>1162</v>
      </c>
      <c r="D248" t="s">
        <v>259</v>
      </c>
      <c r="E248" t="s">
        <v>740</v>
      </c>
      <c r="F248" t="s">
        <v>262</v>
      </c>
      <c r="G248" s="2" t="s">
        <v>741</v>
      </c>
      <c r="H248" s="12" t="s">
        <v>740</v>
      </c>
      <c r="I248" t="s">
        <v>259</v>
      </c>
      <c r="J248">
        <v>96366</v>
      </c>
      <c r="K248" t="s">
        <v>1163</v>
      </c>
      <c r="L248" t="s">
        <v>263</v>
      </c>
      <c r="M248">
        <v>75787</v>
      </c>
      <c r="N248">
        <v>20579</v>
      </c>
      <c r="O248" s="9">
        <f t="shared" si="25"/>
        <v>0.2135504223481311</v>
      </c>
      <c r="P248" s="1" t="str">
        <f t="shared" si="33"/>
        <v>MY</v>
      </c>
      <c r="Q248" s="1" t="str">
        <f t="shared" si="28"/>
        <v/>
      </c>
      <c r="R248" s="1" t="str">
        <f t="shared" si="30"/>
        <v>NCP</v>
      </c>
      <c r="S248" s="1" t="str">
        <f t="shared" si="26"/>
        <v>BJP</v>
      </c>
      <c r="T248" s="1" t="str">
        <f t="shared" si="27"/>
        <v/>
      </c>
    </row>
    <row r="249" spans="1:20" x14ac:dyDescent="0.25">
      <c r="A249" s="17"/>
      <c r="B249" s="3">
        <v>238</v>
      </c>
      <c r="C249" t="s">
        <v>212</v>
      </c>
      <c r="D249" t="s">
        <v>263</v>
      </c>
      <c r="E249" t="s">
        <v>742</v>
      </c>
      <c r="F249" t="s">
        <v>264</v>
      </c>
      <c r="G249" s="2" t="s">
        <v>1239</v>
      </c>
      <c r="H249" s="12" t="s">
        <v>742</v>
      </c>
      <c r="I249" t="s">
        <v>263</v>
      </c>
      <c r="J249">
        <v>97324</v>
      </c>
      <c r="K249" t="s">
        <v>1254</v>
      </c>
      <c r="L249" t="s">
        <v>264</v>
      </c>
      <c r="M249">
        <v>65193</v>
      </c>
      <c r="N249">
        <v>32131</v>
      </c>
      <c r="O249" s="9">
        <f t="shared" si="25"/>
        <v>0.33014467140684722</v>
      </c>
      <c r="P249" s="1" t="str">
        <f t="shared" si="33"/>
        <v>MY</v>
      </c>
      <c r="Q249" s="1" t="str">
        <f t="shared" si="28"/>
        <v/>
      </c>
      <c r="R249" s="1" t="str">
        <f t="shared" si="30"/>
        <v>BJP</v>
      </c>
      <c r="S249" s="1" t="str">
        <f t="shared" si="26"/>
        <v>INC</v>
      </c>
      <c r="T249" s="1" t="str">
        <f t="shared" si="27"/>
        <v/>
      </c>
    </row>
    <row r="250" spans="1:20" s="7" customFormat="1" x14ac:dyDescent="0.25">
      <c r="A250" s="17"/>
      <c r="B250" s="4">
        <v>239</v>
      </c>
      <c r="C250" t="s">
        <v>213</v>
      </c>
      <c r="D250" s="5" t="s">
        <v>263</v>
      </c>
      <c r="E250" s="5" t="s">
        <v>743</v>
      </c>
      <c r="F250" s="5" t="s">
        <v>841</v>
      </c>
      <c r="G250" s="6" t="s">
        <v>744</v>
      </c>
      <c r="H250" s="12" t="s">
        <v>743</v>
      </c>
      <c r="I250" t="s">
        <v>263</v>
      </c>
      <c r="J250">
        <v>95340</v>
      </c>
      <c r="K250" t="s">
        <v>1255</v>
      </c>
      <c r="L250" t="s">
        <v>264</v>
      </c>
      <c r="M250">
        <v>68626</v>
      </c>
      <c r="N250">
        <v>26714</v>
      </c>
      <c r="O250" s="9">
        <f t="shared" si="25"/>
        <v>0.28019718900776169</v>
      </c>
      <c r="P250" s="1" t="str">
        <f t="shared" si="33"/>
        <v>MY</v>
      </c>
      <c r="Q250" s="1" t="str">
        <f t="shared" si="28"/>
        <v/>
      </c>
      <c r="R250" s="1" t="str">
        <f t="shared" si="30"/>
        <v>BJP</v>
      </c>
      <c r="S250" s="1" t="str">
        <f t="shared" si="26"/>
        <v>INC</v>
      </c>
      <c r="T250" s="1" t="str">
        <f t="shared" si="27"/>
        <v>Invalid</v>
      </c>
    </row>
    <row r="251" spans="1:20" x14ac:dyDescent="0.25">
      <c r="A251" s="17" t="s">
        <v>214</v>
      </c>
      <c r="B251" s="3">
        <v>240</v>
      </c>
      <c r="C251" t="s">
        <v>1164</v>
      </c>
      <c r="D251" t="s">
        <v>265</v>
      </c>
      <c r="E251" t="s">
        <v>745</v>
      </c>
      <c r="F251" t="s">
        <v>841</v>
      </c>
      <c r="G251" s="2" t="s">
        <v>746</v>
      </c>
      <c r="H251" s="12" t="s">
        <v>745</v>
      </c>
      <c r="I251" t="s">
        <v>260</v>
      </c>
      <c r="J251">
        <v>86773</v>
      </c>
      <c r="K251" t="s">
        <v>1165</v>
      </c>
      <c r="L251" t="s">
        <v>264</v>
      </c>
      <c r="M251">
        <v>61187</v>
      </c>
      <c r="N251">
        <v>25586</v>
      </c>
      <c r="O251" s="9">
        <f t="shared" si="25"/>
        <v>0.29486130478374611</v>
      </c>
      <c r="P251" s="1" t="str">
        <f t="shared" si="33"/>
        <v>MVA</v>
      </c>
      <c r="Q251" s="1" t="str">
        <f t="shared" si="28"/>
        <v/>
      </c>
      <c r="R251" s="1" t="str">
        <f t="shared" si="30"/>
        <v>UBT</v>
      </c>
      <c r="S251" s="1" t="str">
        <f t="shared" si="26"/>
        <v>INC</v>
      </c>
      <c r="T251" s="1" t="str">
        <f t="shared" si="27"/>
        <v>Invalid</v>
      </c>
    </row>
    <row r="252" spans="1:20" x14ac:dyDescent="0.25">
      <c r="A252" s="17"/>
      <c r="B252" s="3">
        <v>241</v>
      </c>
      <c r="C252" t="s">
        <v>215</v>
      </c>
      <c r="D252" t="s">
        <v>263</v>
      </c>
      <c r="E252" t="s">
        <v>747</v>
      </c>
      <c r="F252" t="s">
        <v>264</v>
      </c>
      <c r="G252" s="2" t="s">
        <v>748</v>
      </c>
      <c r="H252" s="12" t="s">
        <v>747</v>
      </c>
      <c r="I252" t="s">
        <v>263</v>
      </c>
      <c r="J252">
        <v>99034</v>
      </c>
      <c r="K252" t="s">
        <v>1166</v>
      </c>
      <c r="L252" t="s">
        <v>264</v>
      </c>
      <c r="M252">
        <v>75865</v>
      </c>
      <c r="N252">
        <v>23169</v>
      </c>
      <c r="O252" s="9">
        <f t="shared" si="25"/>
        <v>0.2339499565805683</v>
      </c>
      <c r="P252" s="1" t="str">
        <f t="shared" si="33"/>
        <v>MY</v>
      </c>
      <c r="Q252" s="1" t="str">
        <f t="shared" si="28"/>
        <v/>
      </c>
      <c r="R252" s="1" t="str">
        <f t="shared" si="30"/>
        <v>BJP</v>
      </c>
      <c r="S252" s="1" t="str">
        <f t="shared" si="26"/>
        <v>INC</v>
      </c>
      <c r="T252" s="1" t="str">
        <f t="shared" si="27"/>
        <v/>
      </c>
    </row>
    <row r="253" spans="1:20" x14ac:dyDescent="0.25">
      <c r="A253" s="17"/>
      <c r="B253" s="3">
        <v>242</v>
      </c>
      <c r="C253" t="s">
        <v>214</v>
      </c>
      <c r="D253" t="s">
        <v>265</v>
      </c>
      <c r="E253" s="2" t="s">
        <v>749</v>
      </c>
      <c r="F253" t="s">
        <v>841</v>
      </c>
      <c r="G253" t="s">
        <v>750</v>
      </c>
      <c r="H253" s="12" t="s">
        <v>750</v>
      </c>
      <c r="I253" t="s">
        <v>260</v>
      </c>
      <c r="J253">
        <v>87488</v>
      </c>
      <c r="K253" t="s">
        <v>1256</v>
      </c>
      <c r="L253" t="s">
        <v>264</v>
      </c>
      <c r="M253">
        <v>74021</v>
      </c>
      <c r="N253">
        <v>13467</v>
      </c>
      <c r="O253" s="9">
        <f t="shared" si="25"/>
        <v>0.15392968178493049</v>
      </c>
      <c r="P253" s="1" t="str">
        <f t="shared" si="33"/>
        <v>MVA</v>
      </c>
      <c r="Q253" s="1" t="str">
        <f t="shared" si="28"/>
        <v/>
      </c>
      <c r="R253" s="1" t="str">
        <f t="shared" si="30"/>
        <v>UBT</v>
      </c>
      <c r="S253" s="1" t="str">
        <f t="shared" si="26"/>
        <v>INC</v>
      </c>
      <c r="T253" s="1" t="str">
        <f t="shared" si="27"/>
        <v>Invalid</v>
      </c>
    </row>
    <row r="254" spans="1:20" s="7" customFormat="1" x14ac:dyDescent="0.25">
      <c r="A254" s="17"/>
      <c r="B254" s="4">
        <v>243</v>
      </c>
      <c r="C254" t="s">
        <v>216</v>
      </c>
      <c r="D254" s="5" t="s">
        <v>265</v>
      </c>
      <c r="E254" s="5" t="s">
        <v>751</v>
      </c>
      <c r="F254" s="5" t="s">
        <v>262</v>
      </c>
      <c r="G254" s="6" t="s">
        <v>752</v>
      </c>
      <c r="H254" s="12" t="s">
        <v>751</v>
      </c>
      <c r="I254" t="s">
        <v>260</v>
      </c>
      <c r="J254">
        <v>106674</v>
      </c>
      <c r="K254" t="s">
        <v>752</v>
      </c>
      <c r="L254" t="s">
        <v>259</v>
      </c>
      <c r="M254">
        <v>73772</v>
      </c>
      <c r="N254">
        <v>32902</v>
      </c>
      <c r="O254" s="9">
        <f t="shared" si="25"/>
        <v>0.30843504509065001</v>
      </c>
      <c r="P254" s="1" t="str">
        <f t="shared" si="33"/>
        <v>MVA</v>
      </c>
      <c r="Q254" s="1" t="str">
        <f t="shared" si="28"/>
        <v/>
      </c>
      <c r="R254" s="1" t="str">
        <f t="shared" si="30"/>
        <v>SS</v>
      </c>
      <c r="S254" s="1" t="str">
        <f t="shared" si="26"/>
        <v>NCP</v>
      </c>
      <c r="T254" s="1" t="str">
        <f t="shared" si="27"/>
        <v/>
      </c>
    </row>
    <row r="255" spans="1:20" x14ac:dyDescent="0.25">
      <c r="A255" s="17" t="s">
        <v>217</v>
      </c>
      <c r="B255" s="3">
        <v>244</v>
      </c>
      <c r="C255" t="s">
        <v>218</v>
      </c>
      <c r="D255" t="s">
        <v>265</v>
      </c>
      <c r="E255" s="2" t="s">
        <v>753</v>
      </c>
      <c r="F255" t="s">
        <v>262</v>
      </c>
      <c r="G255" t="s">
        <v>754</v>
      </c>
      <c r="H255" s="12" t="s">
        <v>1167</v>
      </c>
      <c r="I255" t="s">
        <v>842</v>
      </c>
      <c r="J255">
        <v>78822</v>
      </c>
      <c r="K255" t="s">
        <v>754</v>
      </c>
      <c r="L255" t="s">
        <v>842</v>
      </c>
      <c r="M255">
        <v>73328</v>
      </c>
      <c r="N255">
        <v>5494</v>
      </c>
      <c r="O255" s="9">
        <f t="shared" si="25"/>
        <v>6.9701352414300574E-2</v>
      </c>
      <c r="P255" s="1" t="str">
        <f t="shared" si="33"/>
        <v>MVA</v>
      </c>
      <c r="Q255" s="1" t="str">
        <f t="shared" si="28"/>
        <v/>
      </c>
      <c r="R255" s="1" t="str">
        <f t="shared" si="30"/>
        <v>Ind</v>
      </c>
      <c r="S255" s="1" t="str">
        <f t="shared" si="26"/>
        <v>Ind</v>
      </c>
      <c r="T255" s="1" t="str">
        <f t="shared" si="27"/>
        <v/>
      </c>
    </row>
    <row r="256" spans="1:20" x14ac:dyDescent="0.25">
      <c r="A256" s="17"/>
      <c r="B256" s="3">
        <v>245</v>
      </c>
      <c r="C256" t="s">
        <v>219</v>
      </c>
      <c r="D256" t="s">
        <v>259</v>
      </c>
      <c r="E256" s="2" t="s">
        <v>755</v>
      </c>
      <c r="F256" t="s">
        <v>262</v>
      </c>
      <c r="G256" s="2" t="s">
        <v>756</v>
      </c>
      <c r="H256" s="12" t="s">
        <v>1168</v>
      </c>
      <c r="I256" t="s">
        <v>259</v>
      </c>
      <c r="J256">
        <v>142573</v>
      </c>
      <c r="K256" t="s">
        <v>1169</v>
      </c>
      <c r="L256" t="s">
        <v>260</v>
      </c>
      <c r="M256">
        <v>73328</v>
      </c>
      <c r="N256">
        <v>68245</v>
      </c>
      <c r="O256" s="9">
        <f t="shared" si="25"/>
        <v>0.47866706879984289</v>
      </c>
      <c r="P256" s="1" t="str">
        <f t="shared" si="33"/>
        <v>MY</v>
      </c>
      <c r="Q256" s="1" t="str">
        <f t="shared" si="28"/>
        <v/>
      </c>
      <c r="R256" s="1" t="str">
        <f t="shared" si="30"/>
        <v>NCP</v>
      </c>
      <c r="S256" s="1" t="str">
        <f t="shared" si="26"/>
        <v>SS</v>
      </c>
      <c r="T256" s="1" t="str">
        <f t="shared" si="27"/>
        <v/>
      </c>
    </row>
    <row r="257" spans="1:20" x14ac:dyDescent="0.25">
      <c r="A257" s="17"/>
      <c r="B257" s="3">
        <v>246</v>
      </c>
      <c r="C257" t="s">
        <v>220</v>
      </c>
      <c r="D257" t="s">
        <v>265</v>
      </c>
      <c r="E257" t="s">
        <v>757</v>
      </c>
      <c r="F257" t="s">
        <v>841</v>
      </c>
      <c r="G257" t="s">
        <v>758</v>
      </c>
      <c r="H257" s="12" t="s">
        <v>757</v>
      </c>
      <c r="I257" t="s">
        <v>842</v>
      </c>
      <c r="J257">
        <v>95482</v>
      </c>
      <c r="K257" t="s">
        <v>1170</v>
      </c>
      <c r="L257" t="s">
        <v>260</v>
      </c>
      <c r="M257">
        <v>92406</v>
      </c>
      <c r="N257">
        <v>3076</v>
      </c>
      <c r="O257" s="9">
        <f t="shared" si="25"/>
        <v>3.2215496114450889E-2</v>
      </c>
      <c r="P257" s="1" t="str">
        <f t="shared" si="33"/>
        <v>MVA</v>
      </c>
      <c r="Q257" s="1" t="str">
        <f t="shared" si="28"/>
        <v>Close</v>
      </c>
      <c r="R257" s="1" t="str">
        <f t="shared" si="30"/>
        <v>Ind</v>
      </c>
      <c r="S257" s="1" t="str">
        <f t="shared" si="26"/>
        <v>UBT</v>
      </c>
      <c r="T257" s="1" t="str">
        <f t="shared" si="27"/>
        <v>Invalid</v>
      </c>
    </row>
    <row r="258" spans="1:20" x14ac:dyDescent="0.25">
      <c r="A258" s="17"/>
      <c r="B258" s="3">
        <v>247</v>
      </c>
      <c r="C258" t="s">
        <v>1171</v>
      </c>
      <c r="D258" t="s">
        <v>259</v>
      </c>
      <c r="E258" t="s">
        <v>759</v>
      </c>
      <c r="F258" t="s">
        <v>262</v>
      </c>
      <c r="G258" s="2" t="s">
        <v>760</v>
      </c>
      <c r="H258" s="12" t="s">
        <v>759</v>
      </c>
      <c r="I258" t="s">
        <v>259</v>
      </c>
      <c r="J258">
        <v>90532</v>
      </c>
      <c r="K258" t="s">
        <v>1172</v>
      </c>
      <c r="L258" t="s">
        <v>260</v>
      </c>
      <c r="M258">
        <v>68833</v>
      </c>
      <c r="N258">
        <v>23573</v>
      </c>
      <c r="O258" s="9">
        <f t="shared" si="25"/>
        <v>0.26038306897008795</v>
      </c>
      <c r="P258" s="1" t="str">
        <f t="shared" si="33"/>
        <v>MY</v>
      </c>
      <c r="Q258" s="1" t="str">
        <f t="shared" si="28"/>
        <v/>
      </c>
      <c r="R258" s="1" t="str">
        <f t="shared" si="30"/>
        <v>NCP</v>
      </c>
      <c r="S258" s="1" t="str">
        <f t="shared" si="26"/>
        <v>SS</v>
      </c>
      <c r="T258" s="1" t="str">
        <f t="shared" si="27"/>
        <v/>
      </c>
    </row>
    <row r="259" spans="1:20" x14ac:dyDescent="0.25">
      <c r="A259" s="17"/>
      <c r="B259" s="3">
        <v>248</v>
      </c>
      <c r="C259" t="s">
        <v>221</v>
      </c>
      <c r="D259" t="s">
        <v>263</v>
      </c>
      <c r="E259" t="s">
        <v>761</v>
      </c>
      <c r="F259" t="s">
        <v>262</v>
      </c>
      <c r="G259" s="2" t="s">
        <v>762</v>
      </c>
      <c r="H259" s="12" t="s">
        <v>761</v>
      </c>
      <c r="I259" t="s">
        <v>263</v>
      </c>
      <c r="J259">
        <v>96529</v>
      </c>
      <c r="K259" t="s">
        <v>1173</v>
      </c>
      <c r="L259" t="s">
        <v>886</v>
      </c>
      <c r="M259">
        <v>23461</v>
      </c>
      <c r="N259">
        <v>73068</v>
      </c>
      <c r="O259" s="9">
        <f t="shared" si="25"/>
        <v>0.75695386878554627</v>
      </c>
      <c r="P259" s="1" t="str">
        <f t="shared" si="33"/>
        <v>MY</v>
      </c>
      <c r="Q259" s="1" t="str">
        <f t="shared" si="28"/>
        <v/>
      </c>
      <c r="R259" s="1" t="str">
        <f t="shared" si="30"/>
        <v>BJP</v>
      </c>
      <c r="S259" s="1" t="str">
        <f t="shared" si="26"/>
        <v>VBA</v>
      </c>
      <c r="T259" s="1" t="str">
        <f t="shared" si="27"/>
        <v/>
      </c>
    </row>
    <row r="260" spans="1:20" x14ac:dyDescent="0.25">
      <c r="A260" s="17"/>
      <c r="B260" s="3">
        <v>249</v>
      </c>
      <c r="C260" t="s">
        <v>222</v>
      </c>
      <c r="D260" t="s">
        <v>263</v>
      </c>
      <c r="E260" s="2" t="s">
        <v>763</v>
      </c>
      <c r="F260" t="s">
        <v>264</v>
      </c>
      <c r="G260" s="2" t="s">
        <v>764</v>
      </c>
      <c r="H260" s="12" t="s">
        <v>1174</v>
      </c>
      <c r="I260" t="s">
        <v>264</v>
      </c>
      <c r="J260">
        <v>51440</v>
      </c>
      <c r="K260" t="s">
        <v>1175</v>
      </c>
      <c r="L260" t="s">
        <v>862</v>
      </c>
      <c r="M260">
        <v>38721</v>
      </c>
      <c r="N260">
        <v>12719</v>
      </c>
      <c r="O260" s="9">
        <f t="shared" ref="O260:O300" si="34">N260/J260</f>
        <v>0.24725894245723173</v>
      </c>
      <c r="P260" s="1" t="str">
        <f t="shared" si="33"/>
        <v>MVA</v>
      </c>
      <c r="Q260" s="1" t="str">
        <f t="shared" si="28"/>
        <v/>
      </c>
      <c r="R260" s="1" t="str">
        <f t="shared" si="30"/>
        <v>INC</v>
      </c>
      <c r="S260" s="1" t="str">
        <f t="shared" ref="S260:S300" si="35">IF(AND(F260="UBT",L260="SS"),"UBT",L260)</f>
        <v>AIMIM</v>
      </c>
      <c r="T260" s="1" t="str">
        <f t="shared" ref="T260:T300" si="36">IF(AND(F260="UBT",R260&lt;&gt;"SS"),"Invalid","")</f>
        <v/>
      </c>
    </row>
    <row r="261" spans="1:20" x14ac:dyDescent="0.25">
      <c r="A261" s="17"/>
      <c r="B261" s="3">
        <v>250</v>
      </c>
      <c r="C261" t="s">
        <v>223</v>
      </c>
      <c r="D261" t="s">
        <v>263</v>
      </c>
      <c r="E261" t="s">
        <v>765</v>
      </c>
      <c r="F261" t="s">
        <v>264</v>
      </c>
      <c r="G261" t="s">
        <v>1237</v>
      </c>
      <c r="H261" s="12" t="s">
        <v>765</v>
      </c>
      <c r="I261" t="s">
        <v>263</v>
      </c>
      <c r="J261">
        <v>119437</v>
      </c>
      <c r="K261" t="s">
        <v>766</v>
      </c>
      <c r="L261" t="s">
        <v>264</v>
      </c>
      <c r="M261">
        <v>82668</v>
      </c>
      <c r="N261">
        <v>36769</v>
      </c>
      <c r="O261" s="9">
        <f t="shared" si="34"/>
        <v>0.30785267546907574</v>
      </c>
      <c r="P261" s="1" t="str">
        <f t="shared" si="33"/>
        <v>MY</v>
      </c>
      <c r="Q261" s="1" t="str">
        <f t="shared" ref="Q261:Q300" si="37">IF(O261&lt;5%,"Close","")</f>
        <v/>
      </c>
      <c r="R261" s="1" t="str">
        <f t="shared" si="30"/>
        <v>BJP</v>
      </c>
      <c r="S261" s="1" t="str">
        <f t="shared" si="35"/>
        <v>INC</v>
      </c>
      <c r="T261" s="1" t="str">
        <f t="shared" si="36"/>
        <v/>
      </c>
    </row>
    <row r="262" spans="1:20" x14ac:dyDescent="0.25">
      <c r="A262" s="17"/>
      <c r="B262" s="3">
        <v>251</v>
      </c>
      <c r="C262" t="s">
        <v>224</v>
      </c>
      <c r="D262" t="s">
        <v>263</v>
      </c>
      <c r="E262" t="s">
        <v>767</v>
      </c>
      <c r="F262" t="s">
        <v>841</v>
      </c>
      <c r="G262" s="2" t="s">
        <v>768</v>
      </c>
      <c r="H262" s="12" t="s">
        <v>767</v>
      </c>
      <c r="I262" t="s">
        <v>263</v>
      </c>
      <c r="J262">
        <v>87223</v>
      </c>
      <c r="K262" t="s">
        <v>1176</v>
      </c>
      <c r="L262" t="s">
        <v>264</v>
      </c>
      <c r="M262">
        <v>57976</v>
      </c>
      <c r="N262">
        <v>29247</v>
      </c>
      <c r="O262" s="9">
        <f t="shared" si="34"/>
        <v>0.33531293351524255</v>
      </c>
      <c r="P262" s="1" t="str">
        <f t="shared" si="33"/>
        <v>MY</v>
      </c>
      <c r="Q262" s="1" t="str">
        <f t="shared" si="37"/>
        <v/>
      </c>
      <c r="R262" s="1" t="str">
        <f t="shared" si="30"/>
        <v>BJP</v>
      </c>
      <c r="S262" s="1" t="str">
        <f t="shared" si="35"/>
        <v>INC</v>
      </c>
      <c r="T262" s="1" t="str">
        <f t="shared" si="36"/>
        <v>Invalid</v>
      </c>
    </row>
    <row r="263" spans="1:20" x14ac:dyDescent="0.25">
      <c r="A263" s="17"/>
      <c r="B263" s="13">
        <v>252</v>
      </c>
      <c r="C263" s="17" t="s">
        <v>225</v>
      </c>
      <c r="D263" t="s">
        <v>263</v>
      </c>
      <c r="E263" s="17" t="s">
        <v>769</v>
      </c>
      <c r="F263" t="s">
        <v>264</v>
      </c>
      <c r="G263" s="2" t="s">
        <v>770</v>
      </c>
      <c r="H263" s="12" t="s">
        <v>1177</v>
      </c>
      <c r="I263" t="s">
        <v>259</v>
      </c>
      <c r="J263">
        <v>89787</v>
      </c>
      <c r="K263" t="s">
        <v>1178</v>
      </c>
      <c r="L263" t="s">
        <v>263</v>
      </c>
      <c r="M263">
        <v>76426</v>
      </c>
      <c r="N263">
        <v>13361</v>
      </c>
      <c r="O263" s="9">
        <f t="shared" si="34"/>
        <v>0.14880773385902191</v>
      </c>
      <c r="P263" s="1" t="str">
        <f t="shared" si="33"/>
        <v>MY</v>
      </c>
      <c r="Q263" s="1" t="str">
        <f t="shared" si="37"/>
        <v/>
      </c>
      <c r="R263" s="1" t="str">
        <f t="shared" si="30"/>
        <v>NCP</v>
      </c>
      <c r="S263" s="1" t="str">
        <f t="shared" si="35"/>
        <v>BJP</v>
      </c>
      <c r="T263" s="1" t="str">
        <f t="shared" si="36"/>
        <v/>
      </c>
    </row>
    <row r="264" spans="1:20" x14ac:dyDescent="0.25">
      <c r="A264" s="17"/>
      <c r="B264" s="13"/>
      <c r="C264" s="17"/>
      <c r="D264"/>
      <c r="E264" s="17"/>
      <c r="F264" t="s">
        <v>262</v>
      </c>
      <c r="G264" s="2" t="s">
        <v>771</v>
      </c>
      <c r="H264" s="12"/>
      <c r="I264"/>
      <c r="J264"/>
      <c r="K264"/>
      <c r="L264"/>
      <c r="M264"/>
      <c r="N264"/>
      <c r="O264" s="9"/>
      <c r="R264" s="1">
        <f t="shared" si="30"/>
        <v>0</v>
      </c>
      <c r="S264" s="1">
        <f t="shared" si="35"/>
        <v>0</v>
      </c>
      <c r="T264" s="1" t="str">
        <f t="shared" si="36"/>
        <v/>
      </c>
    </row>
    <row r="265" spans="1:20" x14ac:dyDescent="0.25">
      <c r="A265" s="17"/>
      <c r="B265" s="3">
        <v>253</v>
      </c>
      <c r="C265" t="s">
        <v>226</v>
      </c>
      <c r="D265" t="s">
        <v>265</v>
      </c>
      <c r="E265" t="s">
        <v>772</v>
      </c>
      <c r="F265" t="s">
        <v>841</v>
      </c>
      <c r="G265" s="2" t="s">
        <v>1238</v>
      </c>
      <c r="H265" s="12" t="s">
        <v>772</v>
      </c>
      <c r="I265" t="s">
        <v>260</v>
      </c>
      <c r="J265">
        <v>99464</v>
      </c>
      <c r="K265" t="s">
        <v>1179</v>
      </c>
      <c r="L265" t="s">
        <v>650</v>
      </c>
      <c r="M265">
        <v>98696</v>
      </c>
      <c r="N265">
        <v>768</v>
      </c>
      <c r="O265" s="9">
        <f t="shared" si="34"/>
        <v>7.7213866323493927E-3</v>
      </c>
      <c r="P265" s="1" t="str">
        <f t="shared" ref="P265:P300" si="38">IF(COUNTIF($V$3:$V$5,I265),"MY","MVA")</f>
        <v>MVA</v>
      </c>
      <c r="Q265" s="1" t="str">
        <f t="shared" si="37"/>
        <v>Close</v>
      </c>
      <c r="R265" s="1" t="str">
        <f t="shared" si="30"/>
        <v>UBT</v>
      </c>
      <c r="S265" s="1" t="str">
        <f t="shared" si="35"/>
        <v>PWPI</v>
      </c>
      <c r="T265" s="1" t="str">
        <f t="shared" si="36"/>
        <v>Invalid</v>
      </c>
    </row>
    <row r="266" spans="1:20" s="7" customFormat="1" x14ac:dyDescent="0.25">
      <c r="A266" s="17"/>
      <c r="B266" s="4">
        <v>254</v>
      </c>
      <c r="C266" t="s">
        <v>1180</v>
      </c>
      <c r="D266" s="5" t="s">
        <v>263</v>
      </c>
      <c r="E266" s="5" t="s">
        <v>773</v>
      </c>
      <c r="F266" s="5" t="s">
        <v>262</v>
      </c>
      <c r="G266" s="6" t="s">
        <v>774</v>
      </c>
      <c r="H266" s="12" t="s">
        <v>773</v>
      </c>
      <c r="I266" t="s">
        <v>263</v>
      </c>
      <c r="J266">
        <v>103507</v>
      </c>
      <c r="K266" t="s">
        <v>1181</v>
      </c>
      <c r="L266" t="s">
        <v>259</v>
      </c>
      <c r="M266">
        <v>100917</v>
      </c>
      <c r="N266">
        <v>2590</v>
      </c>
      <c r="O266" s="9">
        <f t="shared" si="34"/>
        <v>2.5022462248930025E-2</v>
      </c>
      <c r="P266" s="1" t="str">
        <f t="shared" si="38"/>
        <v>MY</v>
      </c>
      <c r="Q266" s="1" t="str">
        <f t="shared" si="37"/>
        <v>Close</v>
      </c>
      <c r="R266" s="1" t="str">
        <f t="shared" si="30"/>
        <v>BJP</v>
      </c>
      <c r="S266" s="1" t="str">
        <f t="shared" si="35"/>
        <v>NCP</v>
      </c>
      <c r="T266" s="1" t="str">
        <f t="shared" si="36"/>
        <v/>
      </c>
    </row>
    <row r="267" spans="1:20" x14ac:dyDescent="0.25">
      <c r="A267" s="17" t="s">
        <v>227</v>
      </c>
      <c r="B267" s="3">
        <v>255</v>
      </c>
      <c r="C267" t="s">
        <v>1182</v>
      </c>
      <c r="D267" t="s">
        <v>259</v>
      </c>
      <c r="E267" s="2" t="s">
        <v>775</v>
      </c>
      <c r="F267" t="s">
        <v>262</v>
      </c>
      <c r="G267" s="2" t="s">
        <v>776</v>
      </c>
      <c r="H267" s="12" t="s">
        <v>1183</v>
      </c>
      <c r="I267" t="s">
        <v>259</v>
      </c>
      <c r="J267">
        <v>117617</v>
      </c>
      <c r="K267" t="s">
        <v>1184</v>
      </c>
      <c r="L267" t="s">
        <v>263</v>
      </c>
      <c r="M267">
        <v>86636</v>
      </c>
      <c r="N267">
        <v>30981</v>
      </c>
      <c r="O267" s="9">
        <f t="shared" si="34"/>
        <v>0.26340580018194648</v>
      </c>
      <c r="P267" s="1" t="str">
        <f t="shared" si="38"/>
        <v>MY</v>
      </c>
      <c r="Q267" s="1" t="str">
        <f t="shared" si="37"/>
        <v/>
      </c>
      <c r="R267" s="1" t="str">
        <f t="shared" si="30"/>
        <v>NCP</v>
      </c>
      <c r="S267" s="1" t="str">
        <f t="shared" si="35"/>
        <v>BJP</v>
      </c>
      <c r="T267" s="1" t="str">
        <f t="shared" si="36"/>
        <v/>
      </c>
    </row>
    <row r="268" spans="1:20" x14ac:dyDescent="0.25">
      <c r="A268" s="17"/>
      <c r="B268" s="3">
        <v>256</v>
      </c>
      <c r="C268" t="s">
        <v>228</v>
      </c>
      <c r="D268" t="s">
        <v>259</v>
      </c>
      <c r="E268" t="s">
        <v>777</v>
      </c>
      <c r="F268" t="s">
        <v>262</v>
      </c>
      <c r="G268" s="2" t="s">
        <v>778</v>
      </c>
      <c r="H268" s="12" t="s">
        <v>777</v>
      </c>
      <c r="I268" t="s">
        <v>259</v>
      </c>
      <c r="J268">
        <v>130486</v>
      </c>
      <c r="K268" t="s">
        <v>1185</v>
      </c>
      <c r="L268" t="s">
        <v>263</v>
      </c>
      <c r="M268">
        <v>86839</v>
      </c>
      <c r="N268">
        <v>43647</v>
      </c>
      <c r="O268" s="9">
        <f t="shared" si="34"/>
        <v>0.33449565470625203</v>
      </c>
      <c r="P268" s="1" t="str">
        <f t="shared" si="38"/>
        <v>MY</v>
      </c>
      <c r="Q268" s="1" t="str">
        <f t="shared" si="37"/>
        <v/>
      </c>
      <c r="R268" s="1" t="str">
        <f t="shared" si="30"/>
        <v>NCP</v>
      </c>
      <c r="S268" s="1" t="str">
        <f t="shared" si="35"/>
        <v>BJP</v>
      </c>
      <c r="T268" s="1" t="str">
        <f t="shared" si="36"/>
        <v/>
      </c>
    </row>
    <row r="269" spans="1:20" x14ac:dyDescent="0.25">
      <c r="A269" s="17"/>
      <c r="B269" s="3">
        <v>257</v>
      </c>
      <c r="C269" t="s">
        <v>229</v>
      </c>
      <c r="D269" t="s">
        <v>265</v>
      </c>
      <c r="E269" t="s">
        <v>779</v>
      </c>
      <c r="F269" t="s">
        <v>262</v>
      </c>
      <c r="G269" t="s">
        <v>780</v>
      </c>
      <c r="H269" s="12" t="s">
        <v>779</v>
      </c>
      <c r="I269" t="s">
        <v>260</v>
      </c>
      <c r="J269">
        <v>101487</v>
      </c>
      <c r="K269" t="s">
        <v>780</v>
      </c>
      <c r="L269" t="s">
        <v>259</v>
      </c>
      <c r="M269">
        <v>95255</v>
      </c>
      <c r="N269">
        <v>6232</v>
      </c>
      <c r="O269" s="9">
        <f t="shared" si="34"/>
        <v>6.1406879698877689E-2</v>
      </c>
      <c r="P269" s="1" t="str">
        <f t="shared" si="38"/>
        <v>MVA</v>
      </c>
      <c r="Q269" s="1" t="str">
        <f t="shared" si="37"/>
        <v/>
      </c>
      <c r="R269" s="1" t="str">
        <f t="shared" ref="R269:R300" si="39">IF(AND(F269="UBT",I269="SS"),"UBT",I269)</f>
        <v>SS</v>
      </c>
      <c r="S269" s="1" t="str">
        <f t="shared" si="35"/>
        <v>NCP</v>
      </c>
      <c r="T269" s="1" t="str">
        <f t="shared" si="36"/>
        <v/>
      </c>
    </row>
    <row r="270" spans="1:20" x14ac:dyDescent="0.25">
      <c r="A270" s="17"/>
      <c r="B270" s="3">
        <v>258</v>
      </c>
      <c r="C270" t="s">
        <v>230</v>
      </c>
      <c r="D270" t="s">
        <v>263</v>
      </c>
      <c r="E270" t="s">
        <v>781</v>
      </c>
      <c r="F270" t="s">
        <v>262</v>
      </c>
      <c r="G270" s="2" t="s">
        <v>782</v>
      </c>
      <c r="H270" s="12" t="s">
        <v>781</v>
      </c>
      <c r="I270" t="s">
        <v>263</v>
      </c>
      <c r="J270">
        <v>91469</v>
      </c>
      <c r="K270" t="s">
        <v>1186</v>
      </c>
      <c r="L270" t="s">
        <v>842</v>
      </c>
      <c r="M270">
        <v>88426</v>
      </c>
      <c r="N270">
        <v>3043</v>
      </c>
      <c r="O270" s="9">
        <f t="shared" si="34"/>
        <v>3.3268101761252444E-2</v>
      </c>
      <c r="P270" s="1" t="str">
        <f t="shared" si="38"/>
        <v>MY</v>
      </c>
      <c r="Q270" s="1" t="str">
        <f t="shared" si="37"/>
        <v>Close</v>
      </c>
      <c r="R270" s="1" t="str">
        <f t="shared" si="39"/>
        <v>BJP</v>
      </c>
      <c r="S270" s="1" t="str">
        <f t="shared" si="35"/>
        <v>Ind</v>
      </c>
      <c r="T270" s="1" t="str">
        <f t="shared" si="36"/>
        <v/>
      </c>
    </row>
    <row r="271" spans="1:20" x14ac:dyDescent="0.25">
      <c r="A271" s="17"/>
      <c r="B271" s="3">
        <v>259</v>
      </c>
      <c r="C271" t="s">
        <v>231</v>
      </c>
      <c r="D271" t="s">
        <v>263</v>
      </c>
      <c r="E271" s="2" t="s">
        <v>783</v>
      </c>
      <c r="F271" t="s">
        <v>262</v>
      </c>
      <c r="G271" s="2" t="s">
        <v>784</v>
      </c>
      <c r="H271" s="12" t="s">
        <v>1187</v>
      </c>
      <c r="I271" t="s">
        <v>259</v>
      </c>
      <c r="J271">
        <v>100509</v>
      </c>
      <c r="K271" t="s">
        <v>783</v>
      </c>
      <c r="L271" t="s">
        <v>842</v>
      </c>
      <c r="M271">
        <v>51294</v>
      </c>
      <c r="N271">
        <v>49215</v>
      </c>
      <c r="O271" s="9">
        <f t="shared" si="34"/>
        <v>0.48965764259917022</v>
      </c>
      <c r="P271" s="1" t="str">
        <f t="shared" si="38"/>
        <v>MY</v>
      </c>
      <c r="Q271" s="1" t="str">
        <f t="shared" si="37"/>
        <v/>
      </c>
      <c r="R271" s="1" t="str">
        <f t="shared" si="39"/>
        <v>NCP</v>
      </c>
      <c r="S271" s="1" t="str">
        <f t="shared" si="35"/>
        <v>Ind</v>
      </c>
      <c r="T271" s="1" t="str">
        <f t="shared" si="36"/>
        <v/>
      </c>
    </row>
    <row r="272" spans="1:20" x14ac:dyDescent="0.25">
      <c r="A272" s="17"/>
      <c r="B272" s="3">
        <v>260</v>
      </c>
      <c r="C272" t="s">
        <v>232</v>
      </c>
      <c r="D272" t="s">
        <v>263</v>
      </c>
      <c r="E272" s="2" t="s">
        <v>785</v>
      </c>
      <c r="F272" t="s">
        <v>264</v>
      </c>
      <c r="G272" t="s">
        <v>786</v>
      </c>
      <c r="H272" s="12" t="s">
        <v>786</v>
      </c>
      <c r="I272" t="s">
        <v>264</v>
      </c>
      <c r="J272">
        <v>92296</v>
      </c>
      <c r="K272" t="s">
        <v>1188</v>
      </c>
      <c r="L272" t="s">
        <v>263</v>
      </c>
      <c r="M272">
        <v>83166</v>
      </c>
      <c r="N272">
        <v>9130</v>
      </c>
      <c r="O272" s="9">
        <f t="shared" si="34"/>
        <v>9.8920863309352514E-2</v>
      </c>
      <c r="P272" s="1" t="str">
        <f t="shared" si="38"/>
        <v>MVA</v>
      </c>
      <c r="Q272" s="1" t="str">
        <f t="shared" si="37"/>
        <v/>
      </c>
      <c r="R272" s="1" t="str">
        <f t="shared" si="39"/>
        <v>INC</v>
      </c>
      <c r="S272" s="1" t="str">
        <f t="shared" si="35"/>
        <v>BJP</v>
      </c>
      <c r="T272" s="1" t="str">
        <f t="shared" si="36"/>
        <v/>
      </c>
    </row>
    <row r="273" spans="1:20" x14ac:dyDescent="0.25">
      <c r="A273" s="17"/>
      <c r="B273" s="3">
        <v>261</v>
      </c>
      <c r="C273" t="s">
        <v>233</v>
      </c>
      <c r="D273" t="s">
        <v>265</v>
      </c>
      <c r="E273" t="s">
        <v>787</v>
      </c>
      <c r="F273" t="s">
        <v>841</v>
      </c>
      <c r="G273" s="2" t="s">
        <v>788</v>
      </c>
      <c r="H273" s="12" t="s">
        <v>787</v>
      </c>
      <c r="I273" t="s">
        <v>260</v>
      </c>
      <c r="J273">
        <v>106266</v>
      </c>
      <c r="K273" t="s">
        <v>1189</v>
      </c>
      <c r="L273" t="s">
        <v>259</v>
      </c>
      <c r="M273">
        <v>92091</v>
      </c>
      <c r="N273">
        <v>14175</v>
      </c>
      <c r="O273" s="9">
        <f t="shared" si="34"/>
        <v>0.13339167748856642</v>
      </c>
      <c r="P273" s="1" t="str">
        <f t="shared" si="38"/>
        <v>MVA</v>
      </c>
      <c r="Q273" s="1" t="str">
        <f t="shared" si="37"/>
        <v/>
      </c>
      <c r="R273" s="1" t="str">
        <f t="shared" si="39"/>
        <v>UBT</v>
      </c>
      <c r="S273" s="1" t="str">
        <f t="shared" si="35"/>
        <v>NCP</v>
      </c>
      <c r="T273" s="1" t="str">
        <f t="shared" si="36"/>
        <v>Invalid</v>
      </c>
    </row>
    <row r="274" spans="1:20" s="7" customFormat="1" x14ac:dyDescent="0.25">
      <c r="A274" s="17"/>
      <c r="B274" s="4">
        <v>262</v>
      </c>
      <c r="C274" t="s">
        <v>227</v>
      </c>
      <c r="D274" s="5" t="s">
        <v>263</v>
      </c>
      <c r="E274" s="5" t="s">
        <v>789</v>
      </c>
      <c r="F274" s="5" t="s">
        <v>841</v>
      </c>
      <c r="G274" s="6" t="s">
        <v>790</v>
      </c>
      <c r="H274" s="12" t="s">
        <v>789</v>
      </c>
      <c r="I274" t="s">
        <v>263</v>
      </c>
      <c r="J274">
        <v>118005</v>
      </c>
      <c r="K274" t="s">
        <v>1190</v>
      </c>
      <c r="L274" t="s">
        <v>259</v>
      </c>
      <c r="M274">
        <v>74581</v>
      </c>
      <c r="N274">
        <v>43424</v>
      </c>
      <c r="O274" s="9">
        <f t="shared" si="34"/>
        <v>0.3679844074403627</v>
      </c>
      <c r="P274" s="1" t="str">
        <f t="shared" si="38"/>
        <v>MY</v>
      </c>
      <c r="Q274" s="1" t="str">
        <f t="shared" si="37"/>
        <v/>
      </c>
      <c r="R274" s="1" t="str">
        <f t="shared" si="39"/>
        <v>BJP</v>
      </c>
      <c r="S274" s="1" t="str">
        <f t="shared" si="35"/>
        <v>NCP</v>
      </c>
      <c r="T274" s="1" t="str">
        <f t="shared" si="36"/>
        <v>Invalid</v>
      </c>
    </row>
    <row r="275" spans="1:20" x14ac:dyDescent="0.25">
      <c r="A275" s="17" t="s">
        <v>234</v>
      </c>
      <c r="B275" s="3">
        <v>263</v>
      </c>
      <c r="C275" t="s">
        <v>235</v>
      </c>
      <c r="D275" t="s">
        <v>265</v>
      </c>
      <c r="E275" t="s">
        <v>791</v>
      </c>
      <c r="F275" t="s">
        <v>841</v>
      </c>
      <c r="G275" s="2" t="s">
        <v>792</v>
      </c>
      <c r="H275" s="12" t="s">
        <v>791</v>
      </c>
      <c r="I275" t="s">
        <v>260</v>
      </c>
      <c r="J275">
        <v>95364</v>
      </c>
      <c r="K275" t="s">
        <v>1191</v>
      </c>
      <c r="L275" t="s">
        <v>259</v>
      </c>
      <c r="M275">
        <v>81786</v>
      </c>
      <c r="N275">
        <v>13578</v>
      </c>
      <c r="O275" s="9">
        <f t="shared" si="34"/>
        <v>0.14238077261859822</v>
      </c>
      <c r="P275" s="1" t="str">
        <f t="shared" si="38"/>
        <v>MVA</v>
      </c>
      <c r="Q275" s="1" t="str">
        <f t="shared" si="37"/>
        <v/>
      </c>
      <c r="R275" s="1" t="str">
        <f t="shared" si="39"/>
        <v>UBT</v>
      </c>
      <c r="S275" s="1" t="str">
        <f t="shared" si="35"/>
        <v>NCP</v>
      </c>
      <c r="T275" s="1" t="str">
        <f t="shared" si="36"/>
        <v>Invalid</v>
      </c>
    </row>
    <row r="276" spans="1:20" x14ac:dyDescent="0.25">
      <c r="A276" s="17"/>
      <c r="B276" s="3">
        <v>264</v>
      </c>
      <c r="C276" t="s">
        <v>236</v>
      </c>
      <c r="D276" t="s">
        <v>265</v>
      </c>
      <c r="E276" s="2" t="s">
        <v>793</v>
      </c>
      <c r="F276" t="s">
        <v>841</v>
      </c>
      <c r="G276" t="s">
        <v>794</v>
      </c>
      <c r="H276" s="12" t="s">
        <v>794</v>
      </c>
      <c r="I276" t="s">
        <v>260</v>
      </c>
      <c r="J276">
        <v>95364</v>
      </c>
      <c r="K276" t="s">
        <v>1192</v>
      </c>
      <c r="L276" t="s">
        <v>259</v>
      </c>
      <c r="M276">
        <v>52297</v>
      </c>
      <c r="N276">
        <v>26451</v>
      </c>
      <c r="O276" s="9">
        <f t="shared" si="34"/>
        <v>0.27736881842204608</v>
      </c>
      <c r="P276" s="1" t="str">
        <f t="shared" si="38"/>
        <v>MVA</v>
      </c>
      <c r="Q276" s="1" t="str">
        <f t="shared" si="37"/>
        <v/>
      </c>
      <c r="R276" s="1" t="str">
        <f t="shared" si="39"/>
        <v>UBT</v>
      </c>
      <c r="S276" s="1" t="str">
        <f t="shared" si="35"/>
        <v>NCP</v>
      </c>
      <c r="T276" s="1" t="str">
        <f t="shared" si="36"/>
        <v>Invalid</v>
      </c>
    </row>
    <row r="277" spans="1:20" x14ac:dyDescent="0.25">
      <c r="A277" s="17"/>
      <c r="B277" s="3">
        <v>265</v>
      </c>
      <c r="C277" t="s">
        <v>237</v>
      </c>
      <c r="D277" t="s">
        <v>259</v>
      </c>
      <c r="E277" t="s">
        <v>795</v>
      </c>
      <c r="F277" t="s">
        <v>262</v>
      </c>
      <c r="G277" s="2" t="s">
        <v>796</v>
      </c>
      <c r="H277" s="12" t="s">
        <v>1193</v>
      </c>
      <c r="I277" t="s">
        <v>259</v>
      </c>
      <c r="J277">
        <v>101578</v>
      </c>
      <c r="K277" t="s">
        <v>1194</v>
      </c>
      <c r="L277" t="s">
        <v>260</v>
      </c>
      <c r="M277">
        <v>71654</v>
      </c>
      <c r="N277">
        <v>29924</v>
      </c>
      <c r="O277" s="9">
        <f t="shared" si="34"/>
        <v>0.29459134852034891</v>
      </c>
      <c r="P277" s="1" t="str">
        <f t="shared" si="38"/>
        <v>MY</v>
      </c>
      <c r="Q277" s="1" t="str">
        <f t="shared" si="37"/>
        <v/>
      </c>
      <c r="R277" s="1" t="str">
        <f t="shared" si="39"/>
        <v>NCP</v>
      </c>
      <c r="S277" s="1" t="str">
        <f t="shared" si="35"/>
        <v>SS</v>
      </c>
      <c r="T277" s="1" t="str">
        <f t="shared" si="36"/>
        <v/>
      </c>
    </row>
    <row r="278" spans="1:20" x14ac:dyDescent="0.25">
      <c r="A278" s="17"/>
      <c r="B278" s="3">
        <v>266</v>
      </c>
      <c r="C278" t="s">
        <v>234</v>
      </c>
      <c r="D278" t="s">
        <v>265</v>
      </c>
      <c r="E278" t="s">
        <v>797</v>
      </c>
      <c r="F278" t="s">
        <v>841</v>
      </c>
      <c r="G278" s="2" t="s">
        <v>798</v>
      </c>
      <c r="H278" s="12" t="s">
        <v>797</v>
      </c>
      <c r="I278" t="s">
        <v>260</v>
      </c>
      <c r="J278">
        <v>118484</v>
      </c>
      <c r="K278" t="s">
        <v>1195</v>
      </c>
      <c r="L278" t="s">
        <v>259</v>
      </c>
      <c r="M278">
        <v>31149</v>
      </c>
      <c r="N278">
        <v>87335</v>
      </c>
      <c r="O278" s="9">
        <f t="shared" si="34"/>
        <v>0.73710374396542988</v>
      </c>
      <c r="P278" s="1" t="str">
        <f t="shared" si="38"/>
        <v>MVA</v>
      </c>
      <c r="Q278" s="1" t="str">
        <f t="shared" si="37"/>
        <v/>
      </c>
      <c r="R278" s="1" t="str">
        <f t="shared" si="39"/>
        <v>UBT</v>
      </c>
      <c r="S278" s="1" t="str">
        <f t="shared" si="35"/>
        <v>NCP</v>
      </c>
      <c r="T278" s="1" t="str">
        <f t="shared" si="36"/>
        <v>Invalid</v>
      </c>
    </row>
    <row r="279" spans="1:20" s="7" customFormat="1" x14ac:dyDescent="0.25">
      <c r="A279" s="17"/>
      <c r="B279" s="4">
        <v>267</v>
      </c>
      <c r="C279" t="s">
        <v>238</v>
      </c>
      <c r="D279" s="5" t="s">
        <v>265</v>
      </c>
      <c r="E279" s="6" t="s">
        <v>799</v>
      </c>
      <c r="F279" s="5" t="s">
        <v>841</v>
      </c>
      <c r="G279" s="5" t="s">
        <v>800</v>
      </c>
      <c r="H279" s="12" t="s">
        <v>800</v>
      </c>
      <c r="I279" t="s">
        <v>260</v>
      </c>
      <c r="J279">
        <v>65433</v>
      </c>
      <c r="K279" t="s">
        <v>1196</v>
      </c>
      <c r="L279" t="s">
        <v>264</v>
      </c>
      <c r="M279">
        <v>53557</v>
      </c>
      <c r="N279">
        <v>11876</v>
      </c>
      <c r="O279" s="9">
        <f t="shared" si="34"/>
        <v>0.18149863218865098</v>
      </c>
      <c r="P279" s="1" t="str">
        <f t="shared" si="38"/>
        <v>MVA</v>
      </c>
      <c r="Q279" s="1" t="str">
        <f t="shared" si="37"/>
        <v/>
      </c>
      <c r="R279" s="1" t="str">
        <f t="shared" si="39"/>
        <v>UBT</v>
      </c>
      <c r="S279" s="1" t="str">
        <f t="shared" si="35"/>
        <v>INC</v>
      </c>
      <c r="T279" s="1" t="str">
        <f t="shared" si="36"/>
        <v>Invalid</v>
      </c>
    </row>
    <row r="280" spans="1:20" x14ac:dyDescent="0.25">
      <c r="A280" s="17" t="s">
        <v>239</v>
      </c>
      <c r="B280" s="3">
        <v>268</v>
      </c>
      <c r="C280" t="s">
        <v>240</v>
      </c>
      <c r="D280" t="s">
        <v>263</v>
      </c>
      <c r="E280" t="s">
        <v>801</v>
      </c>
      <c r="F280" t="s">
        <v>841</v>
      </c>
      <c r="G280" s="2" t="s">
        <v>802</v>
      </c>
      <c r="H280" s="12" t="s">
        <v>801</v>
      </c>
      <c r="I280" t="s">
        <v>263</v>
      </c>
      <c r="J280">
        <v>84504</v>
      </c>
      <c r="K280" t="s">
        <v>1197</v>
      </c>
      <c r="L280" t="s">
        <v>260</v>
      </c>
      <c r="M280">
        <v>56388</v>
      </c>
      <c r="N280">
        <v>28116</v>
      </c>
      <c r="O280" s="9">
        <f t="shared" si="34"/>
        <v>0.33271797784720247</v>
      </c>
      <c r="P280" s="1" t="str">
        <f t="shared" si="38"/>
        <v>MY</v>
      </c>
      <c r="Q280" s="1" t="str">
        <f t="shared" si="37"/>
        <v/>
      </c>
      <c r="R280" s="1" t="str">
        <f t="shared" si="39"/>
        <v>BJP</v>
      </c>
      <c r="S280" s="1" t="str">
        <f t="shared" si="35"/>
        <v>UBT</v>
      </c>
      <c r="T280" s="1" t="str">
        <f t="shared" si="36"/>
        <v>Invalid</v>
      </c>
    </row>
    <row r="281" spans="1:20" x14ac:dyDescent="0.25">
      <c r="A281" s="17"/>
      <c r="B281" s="3">
        <v>269</v>
      </c>
      <c r="C281" t="s">
        <v>241</v>
      </c>
      <c r="D281" t="s">
        <v>265</v>
      </c>
      <c r="E281" t="s">
        <v>803</v>
      </c>
      <c r="F281" t="s">
        <v>841</v>
      </c>
      <c r="G281" t="s">
        <v>804</v>
      </c>
      <c r="H281" s="12" t="s">
        <v>804</v>
      </c>
      <c r="I281" t="s">
        <v>260</v>
      </c>
      <c r="J281">
        <v>69168</v>
      </c>
      <c r="K281" t="s">
        <v>1198</v>
      </c>
      <c r="L281" t="s">
        <v>842</v>
      </c>
      <c r="M281">
        <v>54819</v>
      </c>
      <c r="N281">
        <v>14349</v>
      </c>
      <c r="O281" s="9">
        <f t="shared" si="34"/>
        <v>0.20745142262317834</v>
      </c>
      <c r="P281" s="1" t="str">
        <f t="shared" si="38"/>
        <v>MVA</v>
      </c>
      <c r="Q281" s="1" t="str">
        <f t="shared" si="37"/>
        <v/>
      </c>
      <c r="R281" s="1" t="str">
        <f t="shared" si="39"/>
        <v>UBT</v>
      </c>
      <c r="S281" s="1" t="str">
        <f t="shared" si="35"/>
        <v>Ind</v>
      </c>
      <c r="T281" s="1" t="str">
        <f t="shared" si="36"/>
        <v>Invalid</v>
      </c>
    </row>
    <row r="282" spans="1:20" s="7" customFormat="1" x14ac:dyDescent="0.25">
      <c r="A282" s="17"/>
      <c r="B282" s="4">
        <v>270</v>
      </c>
      <c r="C282" t="s">
        <v>242</v>
      </c>
      <c r="D282" s="5" t="s">
        <v>265</v>
      </c>
      <c r="E282" s="5" t="s">
        <v>805</v>
      </c>
      <c r="F282" s="5" t="s">
        <v>841</v>
      </c>
      <c r="G282" s="6" t="s">
        <v>806</v>
      </c>
      <c r="H282" s="12" t="s">
        <v>1199</v>
      </c>
      <c r="I282" t="s">
        <v>260</v>
      </c>
      <c r="J282">
        <v>69784</v>
      </c>
      <c r="K282" t="s">
        <v>1200</v>
      </c>
      <c r="L282" t="s">
        <v>842</v>
      </c>
      <c r="M282">
        <v>56556</v>
      </c>
      <c r="N282">
        <v>13228</v>
      </c>
      <c r="O282" s="9">
        <f t="shared" si="34"/>
        <v>0.18955634529405022</v>
      </c>
      <c r="P282" s="1" t="str">
        <f t="shared" si="38"/>
        <v>MVA</v>
      </c>
      <c r="Q282" s="1" t="str">
        <f t="shared" si="37"/>
        <v/>
      </c>
      <c r="R282" s="1" t="str">
        <f t="shared" si="39"/>
        <v>UBT</v>
      </c>
      <c r="S282" s="1" t="str">
        <f t="shared" si="35"/>
        <v>Ind</v>
      </c>
      <c r="T282" s="1" t="str">
        <f t="shared" si="36"/>
        <v>Invalid</v>
      </c>
    </row>
    <row r="283" spans="1:20" x14ac:dyDescent="0.25">
      <c r="A283" s="17" t="s">
        <v>243</v>
      </c>
      <c r="B283" s="3">
        <v>271</v>
      </c>
      <c r="C283" t="s">
        <v>244</v>
      </c>
      <c r="D283" t="s">
        <v>259</v>
      </c>
      <c r="E283" t="s">
        <v>807</v>
      </c>
      <c r="F283" t="s">
        <v>262</v>
      </c>
      <c r="G283" s="2" t="s">
        <v>1247</v>
      </c>
      <c r="H283" s="12" t="s">
        <v>1201</v>
      </c>
      <c r="I283" t="s">
        <v>259</v>
      </c>
      <c r="J283">
        <v>55558</v>
      </c>
      <c r="K283" t="s">
        <v>1202</v>
      </c>
      <c r="L283" t="s">
        <v>842</v>
      </c>
      <c r="M283">
        <v>51173</v>
      </c>
      <c r="N283">
        <v>4385</v>
      </c>
      <c r="O283" s="9">
        <f t="shared" si="34"/>
        <v>7.892652723280176E-2</v>
      </c>
      <c r="P283" s="1" t="str">
        <f t="shared" si="38"/>
        <v>MY</v>
      </c>
      <c r="Q283" s="1" t="str">
        <f t="shared" si="37"/>
        <v/>
      </c>
      <c r="R283" s="1" t="str">
        <f t="shared" si="39"/>
        <v>NCP</v>
      </c>
      <c r="S283" s="1" t="str">
        <f t="shared" si="35"/>
        <v>Ind</v>
      </c>
      <c r="T283" s="1" t="str">
        <f t="shared" si="36"/>
        <v/>
      </c>
    </row>
    <row r="284" spans="1:20" x14ac:dyDescent="0.25">
      <c r="A284" s="17"/>
      <c r="B284" s="3">
        <v>272</v>
      </c>
      <c r="C284" t="s">
        <v>245</v>
      </c>
      <c r="D284" t="s">
        <v>265</v>
      </c>
      <c r="E284" t="s">
        <v>808</v>
      </c>
      <c r="F284" t="s">
        <v>841</v>
      </c>
      <c r="G284" s="2" t="s">
        <v>809</v>
      </c>
      <c r="H284" s="12" t="s">
        <v>808</v>
      </c>
      <c r="I284" t="s">
        <v>260</v>
      </c>
      <c r="J284">
        <v>105881</v>
      </c>
      <c r="K284" t="s">
        <v>1203</v>
      </c>
      <c r="L284" t="s">
        <v>259</v>
      </c>
      <c r="M284">
        <v>87451</v>
      </c>
      <c r="N284">
        <v>18430</v>
      </c>
      <c r="O284" s="9">
        <f t="shared" si="34"/>
        <v>0.17406333525372825</v>
      </c>
      <c r="P284" s="1" t="str">
        <f t="shared" si="38"/>
        <v>MVA</v>
      </c>
      <c r="Q284" s="1" t="str">
        <f t="shared" si="37"/>
        <v/>
      </c>
      <c r="R284" s="1" t="str">
        <f t="shared" si="39"/>
        <v>UBT</v>
      </c>
      <c r="S284" s="1" t="str">
        <f t="shared" si="35"/>
        <v>NCP</v>
      </c>
      <c r="T284" s="1" t="str">
        <f t="shared" si="36"/>
        <v>Invalid</v>
      </c>
    </row>
    <row r="285" spans="1:20" x14ac:dyDescent="0.25">
      <c r="A285" s="17"/>
      <c r="B285" s="3">
        <v>273</v>
      </c>
      <c r="C285" t="s">
        <v>246</v>
      </c>
      <c r="D285" t="s">
        <v>259</v>
      </c>
      <c r="E285" t="s">
        <v>810</v>
      </c>
      <c r="F285" t="s">
        <v>262</v>
      </c>
      <c r="G285" s="2" t="s">
        <v>811</v>
      </c>
      <c r="H285" s="12" t="s">
        <v>810</v>
      </c>
      <c r="I285" t="s">
        <v>259</v>
      </c>
      <c r="J285">
        <v>116436</v>
      </c>
      <c r="K285" t="s">
        <v>1204</v>
      </c>
      <c r="L285" t="s">
        <v>842</v>
      </c>
      <c r="M285">
        <v>88303</v>
      </c>
      <c r="N285">
        <v>28133</v>
      </c>
      <c r="O285" s="9">
        <f t="shared" si="34"/>
        <v>0.24161771273489299</v>
      </c>
      <c r="P285" s="1" t="str">
        <f t="shared" si="38"/>
        <v>MY</v>
      </c>
      <c r="Q285" s="1" t="str">
        <f t="shared" si="37"/>
        <v/>
      </c>
      <c r="R285" s="1" t="str">
        <f t="shared" si="39"/>
        <v>NCP</v>
      </c>
      <c r="S285" s="1" t="str">
        <f t="shared" si="35"/>
        <v>Ind</v>
      </c>
      <c r="T285" s="1" t="str">
        <f t="shared" si="36"/>
        <v/>
      </c>
    </row>
    <row r="286" spans="1:20" x14ac:dyDescent="0.25">
      <c r="A286" s="17"/>
      <c r="B286" s="3">
        <v>274</v>
      </c>
      <c r="C286" t="s">
        <v>247</v>
      </c>
      <c r="D286" t="s">
        <v>263</v>
      </c>
      <c r="E286" t="s">
        <v>812</v>
      </c>
      <c r="F286" t="s">
        <v>264</v>
      </c>
      <c r="G286" t="s">
        <v>813</v>
      </c>
      <c r="H286" s="12" t="s">
        <v>813</v>
      </c>
      <c r="I286" t="s">
        <v>264</v>
      </c>
      <c r="J286">
        <v>140103</v>
      </c>
      <c r="K286" t="s">
        <v>812</v>
      </c>
      <c r="L286" t="s">
        <v>263</v>
      </c>
      <c r="M286">
        <v>97394</v>
      </c>
      <c r="N286">
        <v>42709</v>
      </c>
      <c r="O286" s="9">
        <f t="shared" si="34"/>
        <v>0.30484001056365673</v>
      </c>
      <c r="P286" s="1" t="str">
        <f t="shared" si="38"/>
        <v>MVA</v>
      </c>
      <c r="Q286" s="1" t="str">
        <f t="shared" si="37"/>
        <v/>
      </c>
      <c r="R286" s="1" t="str">
        <f t="shared" si="39"/>
        <v>INC</v>
      </c>
      <c r="S286" s="1" t="str">
        <f t="shared" si="35"/>
        <v>BJP</v>
      </c>
      <c r="T286" s="1" t="str">
        <f t="shared" si="36"/>
        <v/>
      </c>
    </row>
    <row r="287" spans="1:20" x14ac:dyDescent="0.25">
      <c r="A287" s="17"/>
      <c r="B287" s="3">
        <v>275</v>
      </c>
      <c r="C287" t="s">
        <v>248</v>
      </c>
      <c r="D287" t="s">
        <v>265</v>
      </c>
      <c r="E287" t="s">
        <v>814</v>
      </c>
      <c r="F287" t="s">
        <v>264</v>
      </c>
      <c r="G287" s="2" t="s">
        <v>455</v>
      </c>
      <c r="H287" s="12" t="s">
        <v>1205</v>
      </c>
      <c r="I287" t="s">
        <v>264</v>
      </c>
      <c r="J287">
        <v>135675</v>
      </c>
      <c r="K287" t="s">
        <v>814</v>
      </c>
      <c r="L287" t="s">
        <v>260</v>
      </c>
      <c r="M287">
        <v>113014</v>
      </c>
      <c r="N287">
        <v>22661</v>
      </c>
      <c r="O287" s="9">
        <f t="shared" si="34"/>
        <v>0.16702413856642712</v>
      </c>
      <c r="P287" s="1" t="str">
        <f t="shared" si="38"/>
        <v>MVA</v>
      </c>
      <c r="Q287" s="1" t="str">
        <f t="shared" si="37"/>
        <v/>
      </c>
      <c r="R287" s="1" t="str">
        <f t="shared" si="39"/>
        <v>INC</v>
      </c>
      <c r="S287" s="1" t="str">
        <f t="shared" si="35"/>
        <v>SS</v>
      </c>
      <c r="T287" s="1" t="str">
        <f t="shared" si="36"/>
        <v/>
      </c>
    </row>
    <row r="288" spans="1:20" x14ac:dyDescent="0.25">
      <c r="A288" s="17"/>
      <c r="B288" s="3">
        <v>276</v>
      </c>
      <c r="C288" t="s">
        <v>249</v>
      </c>
      <c r="D288" t="s">
        <v>265</v>
      </c>
      <c r="E288" t="s">
        <v>815</v>
      </c>
      <c r="F288" t="s">
        <v>842</v>
      </c>
      <c r="G288" s="2" t="s">
        <v>816</v>
      </c>
      <c r="H288" s="12" t="s">
        <v>1206</v>
      </c>
      <c r="I288" t="s">
        <v>264</v>
      </c>
      <c r="J288">
        <v>91053</v>
      </c>
      <c r="K288" t="s">
        <v>815</v>
      </c>
      <c r="L288" t="s">
        <v>260</v>
      </c>
      <c r="M288">
        <v>75854</v>
      </c>
      <c r="N288">
        <v>15199</v>
      </c>
      <c r="O288" s="9">
        <f t="shared" si="34"/>
        <v>0.16692475810791518</v>
      </c>
      <c r="P288" s="1" t="str">
        <f t="shared" si="38"/>
        <v>MVA</v>
      </c>
      <c r="Q288" s="1" t="str">
        <f t="shared" si="37"/>
        <v/>
      </c>
      <c r="R288" s="1" t="str">
        <f t="shared" si="39"/>
        <v>INC</v>
      </c>
      <c r="S288" s="1" t="str">
        <f t="shared" si="35"/>
        <v>SS</v>
      </c>
      <c r="T288" s="1" t="str">
        <f t="shared" si="36"/>
        <v/>
      </c>
    </row>
    <row r="289" spans="1:20" x14ac:dyDescent="0.25">
      <c r="A289" s="17"/>
      <c r="B289" s="3">
        <v>277</v>
      </c>
      <c r="C289" t="s">
        <v>250</v>
      </c>
      <c r="D289" t="s">
        <v>817</v>
      </c>
      <c r="E289" t="s">
        <v>818</v>
      </c>
      <c r="F289" t="s">
        <v>841</v>
      </c>
      <c r="G289" t="s">
        <v>819</v>
      </c>
      <c r="H289" s="12" t="s">
        <v>818</v>
      </c>
      <c r="I289" t="s">
        <v>817</v>
      </c>
      <c r="J289">
        <v>124868</v>
      </c>
      <c r="K289" t="s">
        <v>819</v>
      </c>
      <c r="L289" t="s">
        <v>260</v>
      </c>
      <c r="M289">
        <v>97005</v>
      </c>
      <c r="N289">
        <v>27863</v>
      </c>
      <c r="O289" s="9">
        <f t="shared" si="34"/>
        <v>0.22313963545504054</v>
      </c>
      <c r="P289" s="1" t="str">
        <f t="shared" si="38"/>
        <v>MVA</v>
      </c>
      <c r="Q289" s="1" t="str">
        <f t="shared" si="37"/>
        <v/>
      </c>
      <c r="R289" s="1" t="str">
        <f t="shared" si="39"/>
        <v>JSS</v>
      </c>
      <c r="S289" s="1" t="str">
        <f t="shared" si="35"/>
        <v>UBT</v>
      </c>
      <c r="T289" s="1" t="str">
        <f t="shared" si="36"/>
        <v>Invalid</v>
      </c>
    </row>
    <row r="290" spans="1:20" x14ac:dyDescent="0.25">
      <c r="A290" s="17"/>
      <c r="B290" s="3">
        <v>278</v>
      </c>
      <c r="C290" t="s">
        <v>1207</v>
      </c>
      <c r="D290" t="s">
        <v>817</v>
      </c>
      <c r="E290" s="2" t="s">
        <v>820</v>
      </c>
      <c r="F290" t="s">
        <v>264</v>
      </c>
      <c r="G290" t="s">
        <v>821</v>
      </c>
      <c r="H290" s="12" t="s">
        <v>821</v>
      </c>
      <c r="I290" t="s">
        <v>264</v>
      </c>
      <c r="J290">
        <v>73720</v>
      </c>
      <c r="K290" t="s">
        <v>1208</v>
      </c>
      <c r="L290" t="s">
        <v>260</v>
      </c>
      <c r="M290">
        <v>66950</v>
      </c>
      <c r="N290">
        <v>6770</v>
      </c>
      <c r="O290" s="9">
        <f t="shared" si="34"/>
        <v>9.1833966359196967E-2</v>
      </c>
      <c r="P290" s="1" t="str">
        <f t="shared" si="38"/>
        <v>MVA</v>
      </c>
      <c r="Q290" s="1" t="str">
        <f t="shared" si="37"/>
        <v/>
      </c>
      <c r="R290" s="1" t="str">
        <f t="shared" si="39"/>
        <v>INC</v>
      </c>
      <c r="S290" s="1" t="str">
        <f t="shared" si="35"/>
        <v>SS</v>
      </c>
      <c r="T290" s="1" t="str">
        <f t="shared" si="36"/>
        <v/>
      </c>
    </row>
    <row r="291" spans="1:20" x14ac:dyDescent="0.25">
      <c r="A291" s="17"/>
      <c r="B291" s="3">
        <v>279</v>
      </c>
      <c r="C291" t="s">
        <v>251</v>
      </c>
      <c r="D291" t="s">
        <v>263</v>
      </c>
      <c r="E291" s="2" t="s">
        <v>822</v>
      </c>
      <c r="F291" t="s">
        <v>262</v>
      </c>
      <c r="G291" s="2" t="s">
        <v>823</v>
      </c>
      <c r="H291" s="12" t="s">
        <v>1209</v>
      </c>
      <c r="I291" t="s">
        <v>842</v>
      </c>
      <c r="J291">
        <v>116886</v>
      </c>
      <c r="K291" t="s">
        <v>1210</v>
      </c>
      <c r="L291" t="s">
        <v>263</v>
      </c>
      <c r="M291">
        <v>67076</v>
      </c>
      <c r="N291">
        <v>49810</v>
      </c>
      <c r="O291" s="9">
        <f t="shared" si="34"/>
        <v>0.42614171072669094</v>
      </c>
      <c r="P291" s="1" t="str">
        <f t="shared" si="38"/>
        <v>MVA</v>
      </c>
      <c r="Q291" s="1" t="str">
        <f t="shared" si="37"/>
        <v/>
      </c>
      <c r="R291" s="1" t="str">
        <f t="shared" si="39"/>
        <v>Ind</v>
      </c>
      <c r="S291" s="1" t="str">
        <f t="shared" si="35"/>
        <v>BJP</v>
      </c>
      <c r="T291" s="1" t="str">
        <f t="shared" si="36"/>
        <v/>
      </c>
    </row>
    <row r="292" spans="1:20" s="7" customFormat="1" x14ac:dyDescent="0.25">
      <c r="A292" s="17"/>
      <c r="B292" s="4">
        <v>280</v>
      </c>
      <c r="C292" t="s">
        <v>252</v>
      </c>
      <c r="D292" s="5" t="s">
        <v>824</v>
      </c>
      <c r="E292" s="5" t="s">
        <v>825</v>
      </c>
      <c r="F292" s="5" t="s">
        <v>264</v>
      </c>
      <c r="G292" s="6" t="s">
        <v>1235</v>
      </c>
      <c r="H292" s="12" t="s">
        <v>1211</v>
      </c>
      <c r="I292" t="s">
        <v>842</v>
      </c>
      <c r="J292">
        <v>90038</v>
      </c>
      <c r="K292" t="s">
        <v>1212</v>
      </c>
      <c r="L292" t="s">
        <v>260</v>
      </c>
      <c r="M292">
        <v>62214</v>
      </c>
      <c r="N292">
        <v>27824</v>
      </c>
      <c r="O292" s="9">
        <f t="shared" si="34"/>
        <v>0.3090250783002732</v>
      </c>
      <c r="P292" s="1" t="str">
        <f t="shared" si="38"/>
        <v>MVA</v>
      </c>
      <c r="Q292" s="1" t="str">
        <f t="shared" si="37"/>
        <v/>
      </c>
      <c r="R292" s="1" t="str">
        <f t="shared" si="39"/>
        <v>Ind</v>
      </c>
      <c r="S292" s="1" t="str">
        <f t="shared" si="35"/>
        <v>SS</v>
      </c>
      <c r="T292" s="1" t="str">
        <f t="shared" si="36"/>
        <v/>
      </c>
    </row>
    <row r="293" spans="1:20" x14ac:dyDescent="0.25">
      <c r="A293" s="17" t="s">
        <v>253</v>
      </c>
      <c r="B293" s="3">
        <v>281</v>
      </c>
      <c r="C293" t="s">
        <v>1213</v>
      </c>
      <c r="D293" t="s">
        <v>263</v>
      </c>
      <c r="E293" t="s">
        <v>826</v>
      </c>
      <c r="F293" t="s">
        <v>841</v>
      </c>
      <c r="G293" s="2" t="s">
        <v>827</v>
      </c>
      <c r="H293" s="12" t="s">
        <v>826</v>
      </c>
      <c r="I293" t="s">
        <v>263</v>
      </c>
      <c r="J293">
        <v>96369</v>
      </c>
      <c r="K293" t="s">
        <v>1214</v>
      </c>
      <c r="L293" t="s">
        <v>914</v>
      </c>
      <c r="M293">
        <v>65971</v>
      </c>
      <c r="N293">
        <v>30398</v>
      </c>
      <c r="O293" s="9">
        <f t="shared" si="34"/>
        <v>0.31543338625491602</v>
      </c>
      <c r="P293" s="1" t="str">
        <f t="shared" si="38"/>
        <v>MY</v>
      </c>
      <c r="Q293" s="1" t="str">
        <f t="shared" si="37"/>
        <v/>
      </c>
      <c r="R293" s="1" t="str">
        <f t="shared" si="39"/>
        <v>BJP</v>
      </c>
      <c r="S293" s="1" t="str">
        <f t="shared" si="35"/>
        <v>SWP</v>
      </c>
      <c r="T293" s="1" t="str">
        <f t="shared" si="36"/>
        <v>Invalid</v>
      </c>
    </row>
    <row r="294" spans="1:20" x14ac:dyDescent="0.25">
      <c r="A294" s="17"/>
      <c r="B294" s="3">
        <v>282</v>
      </c>
      <c r="C294" t="s">
        <v>253</v>
      </c>
      <c r="D294" t="s">
        <v>263</v>
      </c>
      <c r="E294" t="s">
        <v>828</v>
      </c>
      <c r="F294" t="s">
        <v>264</v>
      </c>
      <c r="G294" s="2" t="s">
        <v>1236</v>
      </c>
      <c r="H294" s="12" t="s">
        <v>828</v>
      </c>
      <c r="I294" t="s">
        <v>263</v>
      </c>
      <c r="J294">
        <v>93636</v>
      </c>
      <c r="K294" t="s">
        <v>829</v>
      </c>
      <c r="L294" t="s">
        <v>264</v>
      </c>
      <c r="M294">
        <v>86697</v>
      </c>
      <c r="N294">
        <v>6939</v>
      </c>
      <c r="O294" s="9">
        <f t="shared" si="34"/>
        <v>7.4106113033448676E-2</v>
      </c>
      <c r="P294" s="1" t="str">
        <f t="shared" si="38"/>
        <v>MY</v>
      </c>
      <c r="Q294" s="1" t="str">
        <f t="shared" si="37"/>
        <v/>
      </c>
      <c r="R294" s="1" t="str">
        <f t="shared" si="39"/>
        <v>BJP</v>
      </c>
      <c r="S294" s="1" t="str">
        <f t="shared" si="35"/>
        <v>INC</v>
      </c>
      <c r="T294" s="1" t="str">
        <f t="shared" si="36"/>
        <v/>
      </c>
    </row>
    <row r="295" spans="1:20" x14ac:dyDescent="0.25">
      <c r="A295" s="17"/>
      <c r="B295" s="3">
        <v>283</v>
      </c>
      <c r="C295" t="s">
        <v>254</v>
      </c>
      <c r="D295" t="s">
        <v>259</v>
      </c>
      <c r="E295" s="2" t="s">
        <v>830</v>
      </c>
      <c r="F295" t="s">
        <v>262</v>
      </c>
      <c r="G295" t="s">
        <v>831</v>
      </c>
      <c r="H295" s="12" t="s">
        <v>831</v>
      </c>
      <c r="I295" t="s">
        <v>259</v>
      </c>
      <c r="J295">
        <v>115563</v>
      </c>
      <c r="K295" t="s">
        <v>1215</v>
      </c>
      <c r="L295" t="s">
        <v>842</v>
      </c>
      <c r="M295">
        <v>43394</v>
      </c>
      <c r="N295">
        <v>72169</v>
      </c>
      <c r="O295" s="9">
        <f t="shared" si="34"/>
        <v>0.62449919091750816</v>
      </c>
      <c r="P295" s="1" t="str">
        <f t="shared" si="38"/>
        <v>MY</v>
      </c>
      <c r="Q295" s="1" t="str">
        <f t="shared" si="37"/>
        <v/>
      </c>
      <c r="R295" s="1" t="str">
        <f t="shared" si="39"/>
        <v>NCP</v>
      </c>
      <c r="S295" s="1" t="str">
        <f t="shared" si="35"/>
        <v>Ind</v>
      </c>
      <c r="T295" s="1" t="str">
        <f t="shared" si="36"/>
        <v/>
      </c>
    </row>
    <row r="296" spans="1:20" x14ac:dyDescent="0.25">
      <c r="A296" s="17"/>
      <c r="B296" s="3">
        <v>284</v>
      </c>
      <c r="C296" t="s">
        <v>255</v>
      </c>
      <c r="D296" t="s">
        <v>263</v>
      </c>
      <c r="E296" s="2" t="s">
        <v>832</v>
      </c>
      <c r="F296" t="s">
        <v>262</v>
      </c>
      <c r="G296" t="s">
        <v>833</v>
      </c>
      <c r="H296" s="12" t="s">
        <v>833</v>
      </c>
      <c r="I296" t="s">
        <v>259</v>
      </c>
      <c r="J296">
        <v>101933</v>
      </c>
      <c r="K296" t="s">
        <v>1216</v>
      </c>
      <c r="L296" t="s">
        <v>263</v>
      </c>
      <c r="M296">
        <v>76002</v>
      </c>
      <c r="N296">
        <v>25931</v>
      </c>
      <c r="O296" s="9">
        <f t="shared" si="34"/>
        <v>0.25439259121187446</v>
      </c>
      <c r="P296" s="1" t="str">
        <f t="shared" si="38"/>
        <v>MY</v>
      </c>
      <c r="Q296" s="1" t="str">
        <f t="shared" si="37"/>
        <v/>
      </c>
      <c r="R296" s="1" t="str">
        <f t="shared" si="39"/>
        <v>NCP</v>
      </c>
      <c r="S296" s="1" t="str">
        <f t="shared" si="35"/>
        <v>BJP</v>
      </c>
      <c r="T296" s="1" t="str">
        <f t="shared" si="36"/>
        <v/>
      </c>
    </row>
    <row r="297" spans="1:20" x14ac:dyDescent="0.25">
      <c r="A297" s="17"/>
      <c r="B297" s="3">
        <v>285</v>
      </c>
      <c r="C297" t="s">
        <v>256</v>
      </c>
      <c r="D297" t="s">
        <v>263</v>
      </c>
      <c r="E297" s="2" t="s">
        <v>1231</v>
      </c>
      <c r="F297" t="s">
        <v>264</v>
      </c>
      <c r="G297" t="s">
        <v>834</v>
      </c>
      <c r="H297" s="12" t="s">
        <v>834</v>
      </c>
      <c r="I297" t="s">
        <v>264</v>
      </c>
      <c r="J297">
        <v>171497</v>
      </c>
      <c r="K297" t="s">
        <v>1160</v>
      </c>
      <c r="L297" t="s">
        <v>1160</v>
      </c>
      <c r="M297">
        <v>20631</v>
      </c>
      <c r="N297">
        <v>150866</v>
      </c>
      <c r="O297" s="9">
        <f t="shared" si="34"/>
        <v>0.87970051954261586</v>
      </c>
      <c r="P297" s="1" t="str">
        <f t="shared" si="38"/>
        <v>MVA</v>
      </c>
      <c r="Q297" s="1" t="str">
        <f t="shared" si="37"/>
        <v/>
      </c>
      <c r="R297" s="1" t="str">
        <f t="shared" si="39"/>
        <v>INC</v>
      </c>
      <c r="S297" s="1" t="str">
        <f t="shared" si="35"/>
        <v>NOTA</v>
      </c>
      <c r="T297" s="1" t="str">
        <f t="shared" si="36"/>
        <v/>
      </c>
    </row>
    <row r="298" spans="1:20" x14ac:dyDescent="0.25">
      <c r="A298" s="17"/>
      <c r="B298" s="3">
        <v>286</v>
      </c>
      <c r="C298" t="s">
        <v>257</v>
      </c>
      <c r="D298" t="s">
        <v>265</v>
      </c>
      <c r="E298" s="2" t="s">
        <v>835</v>
      </c>
      <c r="F298" t="s">
        <v>262</v>
      </c>
      <c r="G298" s="2" t="s">
        <v>836</v>
      </c>
      <c r="H298" s="12" t="s">
        <v>1217</v>
      </c>
      <c r="I298" t="s">
        <v>260</v>
      </c>
      <c r="J298">
        <v>116974</v>
      </c>
      <c r="K298" t="s">
        <v>1218</v>
      </c>
      <c r="L298" t="s">
        <v>842</v>
      </c>
      <c r="M298">
        <v>90683</v>
      </c>
      <c r="N298">
        <v>26291</v>
      </c>
      <c r="O298" s="9">
        <f t="shared" si="34"/>
        <v>0.22475934823123087</v>
      </c>
      <c r="P298" s="1" t="str">
        <f t="shared" si="38"/>
        <v>MVA</v>
      </c>
      <c r="Q298" s="1" t="str">
        <f t="shared" si="37"/>
        <v/>
      </c>
      <c r="R298" s="1" t="str">
        <f t="shared" si="39"/>
        <v>SS</v>
      </c>
      <c r="S298" s="1" t="str">
        <f t="shared" si="35"/>
        <v>Ind</v>
      </c>
      <c r="T298" s="1" t="str">
        <f t="shared" si="36"/>
        <v/>
      </c>
    </row>
    <row r="299" spans="1:20" x14ac:dyDescent="0.25">
      <c r="A299" s="17"/>
      <c r="B299" s="3">
        <v>287</v>
      </c>
      <c r="C299" t="s">
        <v>258</v>
      </c>
      <c r="D299" t="s">
        <v>259</v>
      </c>
      <c r="E299" t="s">
        <v>837</v>
      </c>
      <c r="F299" t="s">
        <v>262</v>
      </c>
      <c r="G299" s="2" t="s">
        <v>838</v>
      </c>
      <c r="H299" s="12" t="s">
        <v>1219</v>
      </c>
      <c r="I299" t="s">
        <v>259</v>
      </c>
      <c r="J299">
        <v>128371</v>
      </c>
      <c r="K299" t="s">
        <v>1220</v>
      </c>
      <c r="L299" t="s">
        <v>260</v>
      </c>
      <c r="M299">
        <v>65839</v>
      </c>
      <c r="N299">
        <v>62532</v>
      </c>
      <c r="O299" s="9">
        <f t="shared" si="34"/>
        <v>0.48711936496560748</v>
      </c>
      <c r="P299" s="1" t="str">
        <f t="shared" si="38"/>
        <v>MY</v>
      </c>
      <c r="Q299" s="1" t="str">
        <f t="shared" si="37"/>
        <v/>
      </c>
      <c r="R299" s="1" t="str">
        <f t="shared" si="39"/>
        <v>NCP</v>
      </c>
      <c r="S299" s="1" t="str">
        <f t="shared" si="35"/>
        <v>SS</v>
      </c>
      <c r="T299" s="1" t="str">
        <f t="shared" si="36"/>
        <v/>
      </c>
    </row>
    <row r="300" spans="1:20" s="7" customFormat="1" x14ac:dyDescent="0.25">
      <c r="A300" s="17"/>
      <c r="B300" s="4">
        <v>288</v>
      </c>
      <c r="C300" s="5" t="s">
        <v>0</v>
      </c>
      <c r="D300" s="5" t="s">
        <v>263</v>
      </c>
      <c r="E300" s="5" t="s">
        <v>839</v>
      </c>
      <c r="F300" s="5" t="s">
        <v>264</v>
      </c>
      <c r="G300" s="5" t="s">
        <v>1232</v>
      </c>
      <c r="H300" s="12" t="s">
        <v>1232</v>
      </c>
      <c r="I300" t="s">
        <v>264</v>
      </c>
      <c r="J300">
        <v>87184</v>
      </c>
      <c r="K300" t="s">
        <v>1221</v>
      </c>
      <c r="L300" t="s">
        <v>263</v>
      </c>
      <c r="M300">
        <v>52510</v>
      </c>
      <c r="N300">
        <v>34674</v>
      </c>
      <c r="O300" s="9">
        <f t="shared" si="34"/>
        <v>0.39771058909891721</v>
      </c>
      <c r="P300" s="1" t="str">
        <f t="shared" si="38"/>
        <v>MVA</v>
      </c>
      <c r="Q300" s="1" t="str">
        <f t="shared" si="37"/>
        <v/>
      </c>
      <c r="R300" s="1" t="str">
        <f t="shared" si="39"/>
        <v>INC</v>
      </c>
      <c r="S300" s="1" t="str">
        <f t="shared" si="35"/>
        <v>BJP</v>
      </c>
      <c r="T300" s="1" t="str">
        <f t="shared" si="36"/>
        <v/>
      </c>
    </row>
    <row r="301" spans="1:20" x14ac:dyDescent="0.25">
      <c r="G301" s="2"/>
    </row>
    <row r="302" spans="1:20" x14ac:dyDescent="0.25">
      <c r="G302" s="2"/>
      <c r="N302" s="1" t="s">
        <v>848</v>
      </c>
      <c r="P302" s="1">
        <f>COUNTIF(P2:P300,"MVA")</f>
        <v>116</v>
      </c>
      <c r="Q302" s="1">
        <f>COUNTIF(Q2:Q300,"Close")</f>
        <v>31</v>
      </c>
      <c r="R302" s="1">
        <f>COUNTIF(R2:R300,"UBT")</f>
        <v>46</v>
      </c>
      <c r="S302" s="1">
        <f>COUNTIF(S2:S300,"UBT")</f>
        <v>12</v>
      </c>
    </row>
    <row r="303" spans="1:20" x14ac:dyDescent="0.25">
      <c r="C303" s="1" t="s">
        <v>263</v>
      </c>
      <c r="D303" s="1">
        <f>COUNTIF(D2:D300,"BJP")</f>
        <v>149</v>
      </c>
      <c r="E303" s="1" t="s">
        <v>841</v>
      </c>
      <c r="F303" s="1">
        <f>COUNTIF(F2:F300,"UBT")</f>
        <v>94</v>
      </c>
      <c r="G303" s="2"/>
      <c r="N303" s="1" t="s">
        <v>849</v>
      </c>
      <c r="P303" s="1">
        <f>COUNTIF(P2:P300,"MY")</f>
        <v>159</v>
      </c>
    </row>
    <row r="304" spans="1:20" x14ac:dyDescent="0.25">
      <c r="C304" s="1" t="s">
        <v>265</v>
      </c>
      <c r="D304" s="1">
        <f>COUNTIF(D2:D300,"SHS")</f>
        <v>81</v>
      </c>
      <c r="E304" s="1" t="s">
        <v>262</v>
      </c>
      <c r="F304" s="1">
        <f>COUNTIF(F2:F300,"INC")</f>
        <v>101</v>
      </c>
      <c r="G304" s="2"/>
    </row>
    <row r="305" spans="3:7" x14ac:dyDescent="0.25">
      <c r="C305" s="1" t="s">
        <v>259</v>
      </c>
      <c r="D305" s="1">
        <f>COUNTIF(D2:D300,"NCP")</f>
        <v>59</v>
      </c>
      <c r="E305" s="1" t="s">
        <v>264</v>
      </c>
      <c r="F305" s="1">
        <f>COUNTIF(F2:F300,"SP")</f>
        <v>88</v>
      </c>
      <c r="G305" s="2"/>
    </row>
    <row r="306" spans="3:7" x14ac:dyDescent="0.25">
      <c r="D306" s="1">
        <f>SUM(D303:D305)</f>
        <v>289</v>
      </c>
      <c r="F306" s="1">
        <f>SUM(F303:F305)</f>
        <v>283</v>
      </c>
      <c r="G306" s="2"/>
    </row>
    <row r="307" spans="3:7" x14ac:dyDescent="0.25">
      <c r="G307" s="2"/>
    </row>
    <row r="308" spans="3:7" x14ac:dyDescent="0.25">
      <c r="G308" s="2"/>
    </row>
    <row r="309" spans="3:7" x14ac:dyDescent="0.25">
      <c r="G309" s="2"/>
    </row>
    <row r="310" spans="3:7" x14ac:dyDescent="0.25">
      <c r="G310" s="2"/>
    </row>
    <row r="311" spans="3:7" x14ac:dyDescent="0.25">
      <c r="G311" s="2"/>
    </row>
    <row r="312" spans="3:7" x14ac:dyDescent="0.25">
      <c r="G312" s="2"/>
    </row>
    <row r="313" spans="3:7" x14ac:dyDescent="0.25">
      <c r="G313" s="2"/>
    </row>
    <row r="314" spans="3:7" x14ac:dyDescent="0.25">
      <c r="G314" s="2"/>
    </row>
    <row r="315" spans="3:7" x14ac:dyDescent="0.25">
      <c r="G315" s="2"/>
    </row>
    <row r="316" spans="3:7" x14ac:dyDescent="0.25">
      <c r="G316" s="2"/>
    </row>
    <row r="317" spans="3:7" x14ac:dyDescent="0.25">
      <c r="G317" s="2"/>
    </row>
    <row r="318" spans="3:7" x14ac:dyDescent="0.25">
      <c r="G318" s="2"/>
    </row>
    <row r="319" spans="3:7" x14ac:dyDescent="0.25">
      <c r="G319" s="2"/>
    </row>
    <row r="320" spans="3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</sheetData>
  <mergeCells count="63">
    <mergeCell ref="A267:A274"/>
    <mergeCell ref="A275:A279"/>
    <mergeCell ref="A280:A282"/>
    <mergeCell ref="A283:A292"/>
    <mergeCell ref="A293:A300"/>
    <mergeCell ref="E263:E264"/>
    <mergeCell ref="A237:A244"/>
    <mergeCell ref="B239:B240"/>
    <mergeCell ref="C239:C240"/>
    <mergeCell ref="E239:E240"/>
    <mergeCell ref="B241:B242"/>
    <mergeCell ref="C241:C242"/>
    <mergeCell ref="A245:A250"/>
    <mergeCell ref="A251:A254"/>
    <mergeCell ref="A255:A266"/>
    <mergeCell ref="B263:B264"/>
    <mergeCell ref="C263:C264"/>
    <mergeCell ref="B209:B210"/>
    <mergeCell ref="C209:C210"/>
    <mergeCell ref="A224:A236"/>
    <mergeCell ref="B228:B229"/>
    <mergeCell ref="C228:C229"/>
    <mergeCell ref="A202:A223"/>
    <mergeCell ref="A135:A140"/>
    <mergeCell ref="A141:A158"/>
    <mergeCell ref="A159:A184"/>
    <mergeCell ref="A185:A194"/>
    <mergeCell ref="A195:A201"/>
    <mergeCell ref="C127:C128"/>
    <mergeCell ref="B132:B133"/>
    <mergeCell ref="C132:C133"/>
    <mergeCell ref="A97:A99"/>
    <mergeCell ref="A100:A103"/>
    <mergeCell ref="A104:A108"/>
    <mergeCell ref="A109:A117"/>
    <mergeCell ref="A118:A134"/>
    <mergeCell ref="B127:B128"/>
    <mergeCell ref="A88:A96"/>
    <mergeCell ref="A48:A51"/>
    <mergeCell ref="A52:A64"/>
    <mergeCell ref="B52:B53"/>
    <mergeCell ref="C52:C53"/>
    <mergeCell ref="A65:A67"/>
    <mergeCell ref="A68:A71"/>
    <mergeCell ref="A72:A74"/>
    <mergeCell ref="A75:A80"/>
    <mergeCell ref="A81:A87"/>
    <mergeCell ref="A31:A35"/>
    <mergeCell ref="A36:A38"/>
    <mergeCell ref="A39:A47"/>
    <mergeCell ref="B46:B47"/>
    <mergeCell ref="C46:C47"/>
    <mergeCell ref="A3:A6"/>
    <mergeCell ref="A7:A11"/>
    <mergeCell ref="A12:A22"/>
    <mergeCell ref="A23:A30"/>
    <mergeCell ref="B26:B27"/>
    <mergeCell ref="A1:A2"/>
    <mergeCell ref="B1:C2"/>
    <mergeCell ref="D1:E1"/>
    <mergeCell ref="F1:G1"/>
    <mergeCell ref="D2:E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9021-2A79-4EE5-95A0-7842BB65E740}">
  <dimension ref="C2:H10"/>
  <sheetViews>
    <sheetView tabSelected="1" workbookViewId="0">
      <selection activeCell="G10" sqref="G10"/>
    </sheetView>
  </sheetViews>
  <sheetFormatPr defaultRowHeight="15" x14ac:dyDescent="0.25"/>
  <cols>
    <col min="3" max="3" width="12.140625" bestFit="1" customWidth="1"/>
    <col min="4" max="4" width="12.140625" customWidth="1"/>
  </cols>
  <sheetData>
    <row r="2" spans="3:8" x14ac:dyDescent="0.25">
      <c r="E2" t="s">
        <v>848</v>
      </c>
      <c r="F2" t="s">
        <v>849</v>
      </c>
    </row>
    <row r="3" spans="3:8" x14ac:dyDescent="0.25">
      <c r="C3" t="s">
        <v>1266</v>
      </c>
      <c r="D3">
        <v>62</v>
      </c>
      <c r="E3">
        <v>32</v>
      </c>
      <c r="F3">
        <v>21</v>
      </c>
      <c r="G3">
        <f>SUM(E3:F3)</f>
        <v>53</v>
      </c>
    </row>
    <row r="4" spans="3:8" x14ac:dyDescent="0.25">
      <c r="C4" t="s">
        <v>1267</v>
      </c>
      <c r="D4">
        <v>46</v>
      </c>
      <c r="E4">
        <v>22</v>
      </c>
      <c r="F4">
        <v>19</v>
      </c>
      <c r="G4">
        <f>SUM(E4:F4)</f>
        <v>41</v>
      </c>
    </row>
    <row r="5" spans="3:8" x14ac:dyDescent="0.25">
      <c r="C5" t="s">
        <v>1268</v>
      </c>
      <c r="D5">
        <v>70</v>
      </c>
      <c r="E5">
        <v>34</v>
      </c>
      <c r="F5">
        <v>30</v>
      </c>
      <c r="G5">
        <f t="shared" ref="G5:G8" si="0">SUM(E5:F5)</f>
        <v>64</v>
      </c>
      <c r="H5" t="s">
        <v>1272</v>
      </c>
    </row>
    <row r="6" spans="3:8" x14ac:dyDescent="0.25">
      <c r="C6" t="s">
        <v>1269</v>
      </c>
      <c r="G6">
        <f t="shared" si="0"/>
        <v>0</v>
      </c>
    </row>
    <row r="7" spans="3:8" x14ac:dyDescent="0.25">
      <c r="C7" t="s">
        <v>1270</v>
      </c>
      <c r="G7">
        <f t="shared" si="0"/>
        <v>0</v>
      </c>
    </row>
    <row r="8" spans="3:8" x14ac:dyDescent="0.25">
      <c r="C8" t="s">
        <v>1271</v>
      </c>
      <c r="G8">
        <f t="shared" si="0"/>
        <v>0</v>
      </c>
    </row>
    <row r="10" spans="3:8" x14ac:dyDescent="0.25">
      <c r="D10">
        <f>SUM(D3:D9)</f>
        <v>178</v>
      </c>
      <c r="E10">
        <f t="shared" ref="E10:F10" si="1">SUM(E3:E9)</f>
        <v>88</v>
      </c>
      <c r="F10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Chaitannya Mahatme</dc:creator>
  <cp:lastModifiedBy>Chaitannya Mahatme</cp:lastModifiedBy>
  <dcterms:created xsi:type="dcterms:W3CDTF">2024-11-06T10:37:17Z</dcterms:created>
  <dcterms:modified xsi:type="dcterms:W3CDTF">2024-11-20T07:31:20Z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993bd6-1ede-4830-9dba-3224251d6855_Enabled">
    <vt:lpwstr>true</vt:lpwstr>
  </property>
  <property fmtid="{D5CDD505-2E9C-101B-9397-08002B2CF9AE}" pid="3" name="MSIP_Label_40993bd6-1ede-4830-9dba-3224251d6855_SetDate">
    <vt:lpwstr>2024-11-06T10:50:55Z</vt:lpwstr>
  </property>
  <property fmtid="{D5CDD505-2E9C-101B-9397-08002B2CF9AE}" pid="4" name="MSIP_Label_40993bd6-1ede-4830-9dba-3224251d6855_Method">
    <vt:lpwstr>Privileged</vt:lpwstr>
  </property>
  <property fmtid="{D5CDD505-2E9C-101B-9397-08002B2CF9AE}" pid="5" name="MSIP_Label_40993bd6-1ede-4830-9dba-3224251d6855_Name">
    <vt:lpwstr>Business</vt:lpwstr>
  </property>
  <property fmtid="{D5CDD505-2E9C-101B-9397-08002B2CF9AE}" pid="6" name="MSIP_Label_40993bd6-1ede-4830-9dba-3224251d6855_SiteId">
    <vt:lpwstr>311b3378-8e8a-4b5e-a33f-e80a3d8ba60a</vt:lpwstr>
  </property>
  <property fmtid="{D5CDD505-2E9C-101B-9397-08002B2CF9AE}" pid="7" name="MSIP_Label_40993bd6-1ede-4830-9dba-3224251d6855_ActionId">
    <vt:lpwstr>aee6f055-57a6-4bb6-8b42-1067d96ffd47</vt:lpwstr>
  </property>
  <property fmtid="{D5CDD505-2E9C-101B-9397-08002B2CF9AE}" pid="8" name="MSIP_Label_40993bd6-1ede-4830-9dba-3224251d6855_ContentBits">
    <vt:lpwstr>0</vt:lpwstr>
  </property>
</Properties>
</file>