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da600567d7c6ad/Desktop/Data Science/Advanced Excel/"/>
    </mc:Choice>
  </mc:AlternateContent>
  <xr:revisionPtr revIDLastSave="55" documentId="8_{624D07AD-2164-45B3-8B23-8FE46C46EDFF}" xr6:coauthVersionLast="47" xr6:coauthVersionMax="47" xr10:uidLastSave="{C10E2DEB-B665-4FCB-83A7-9DA11F6F6D78}"/>
  <bookViews>
    <workbookView xWindow="-108" yWindow="-108" windowWidth="23256" windowHeight="12456" firstSheet="2" activeTab="8" xr2:uid="{934F9284-BBAF-42B6-9277-A51C6D547D79}"/>
  </bookViews>
  <sheets>
    <sheet name="Sony Data" sheetId="2" r:id="rId1"/>
    <sheet name="LG Data" sheetId="3" r:id="rId2"/>
    <sheet name="Master Table" sheetId="1" r:id="rId3"/>
    <sheet name="Consilidate data" sheetId="4" r:id="rId4"/>
    <sheet name="Revenue calculate" sheetId="5" r:id="rId5"/>
    <sheet name="Sum_shortcut" sheetId="6" r:id="rId6"/>
    <sheet name="Xlookup" sheetId="7" r:id="rId7"/>
    <sheet name="Sheet2" sheetId="8" r:id="rId8"/>
    <sheet name="Sheet1" sheetId="9" r:id="rId9"/>
  </sheets>
  <definedNames>
    <definedName name="Feb">Sum_shortcut!$C$2:A1048576</definedName>
    <definedName name="Jan_range">Sum_shortcut!$B$1:A1048576</definedName>
    <definedName name="Mar">Sum_shortcut!$D$2:A1048576</definedName>
    <definedName name="_xlnm.Print_Area" localSheetId="5">Sum_shortcut!$A$1:$E$23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7" l="1"/>
  <c r="P33" i="6"/>
  <c r="A2" i="1" a="1"/>
  <c r="A2" i="1" s="1"/>
  <c r="A24" i="1" a="1"/>
  <c r="A24" i="1" s="1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G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<sst xmlns="http://schemas.openxmlformats.org/spreadsheetml/2006/main" count="639" uniqueCount="237">
  <si>
    <t>ProductID</t>
  </si>
  <si>
    <t>Product Name</t>
  </si>
  <si>
    <t>Category</t>
  </si>
  <si>
    <t>Units Sold</t>
  </si>
  <si>
    <t>Unit Price (₹)</t>
  </si>
  <si>
    <t>Revenue (₹)</t>
  </si>
  <si>
    <t>Sale Date</t>
  </si>
  <si>
    <t>P‑SONY‑001</t>
  </si>
  <si>
    <t>Sony WH‑1000XM5 Headphones</t>
  </si>
  <si>
    <t>Headphones</t>
  </si>
  <si>
    <t>29 990</t>
  </si>
  <si>
    <t>1 349 550</t>
  </si>
  <si>
    <t>2025‑02‑14</t>
  </si>
  <si>
    <t>P‑SONY‑002</t>
  </si>
  <si>
    <t>Sony Bravia 55″ OLED TV</t>
  </si>
  <si>
    <t>Television</t>
  </si>
  <si>
    <t>1 29 990</t>
  </si>
  <si>
    <t>1 559 880</t>
  </si>
  <si>
    <t>2025‑02‑20</t>
  </si>
  <si>
    <t>P‑SONY‑003</t>
  </si>
  <si>
    <t>Sony Alpha A7 IV Camera</t>
  </si>
  <si>
    <t>Camera</t>
  </si>
  <si>
    <t>2 09 990</t>
  </si>
  <si>
    <t>1 679 920</t>
  </si>
  <si>
    <t>2025‑03‑05</t>
  </si>
  <si>
    <t>P‑SONY‑004</t>
  </si>
  <si>
    <t>PlayStation 5 Console</t>
  </si>
  <si>
    <t>Console</t>
  </si>
  <si>
    <t>49 990</t>
  </si>
  <si>
    <t>1 499 700</t>
  </si>
  <si>
    <t>2025‑03‑18</t>
  </si>
  <si>
    <t>P‑SONY‑005</t>
  </si>
  <si>
    <t>Sony X‑Series Bluetooth Speaker</t>
  </si>
  <si>
    <t>Speaker</t>
  </si>
  <si>
    <t>17 990</t>
  </si>
  <si>
    <t>899 500</t>
  </si>
  <si>
    <t>2025‑04‑01</t>
  </si>
  <si>
    <t>P‑SONY‑006</t>
  </si>
  <si>
    <t>Sony Xperia 1 VI Smartphone</t>
  </si>
  <si>
    <t>Smartphone</t>
  </si>
  <si>
    <t>84 990</t>
  </si>
  <si>
    <t>1 529 820</t>
  </si>
  <si>
    <t>2025‑04‑15</t>
  </si>
  <si>
    <t>P‑SONY‑007</t>
  </si>
  <si>
    <t>Sony WF‑1000XM5 Earbuds</t>
  </si>
  <si>
    <t>Earbuds</t>
  </si>
  <si>
    <t>19 990</t>
  </si>
  <si>
    <t>1 199 400</t>
  </si>
  <si>
    <t>2025‑05‑02</t>
  </si>
  <si>
    <t>P‑SONY‑008</t>
  </si>
  <si>
    <t>Sony SRS‑NB10 Neckband Speaker</t>
  </si>
  <si>
    <t>Wearable Audio</t>
  </si>
  <si>
    <t>11 990</t>
  </si>
  <si>
    <t>299 750</t>
  </si>
  <si>
    <t>2025‑05‑19</t>
  </si>
  <si>
    <t>P‑LG‑001</t>
  </si>
  <si>
    <t>LG Gram 16 Laptop</t>
  </si>
  <si>
    <t>Laptop</t>
  </si>
  <si>
    <t>1 59 999</t>
  </si>
  <si>
    <t>2 399 985</t>
  </si>
  <si>
    <t>2025‑02‑10</t>
  </si>
  <si>
    <t>P‑LG‑002</t>
  </si>
  <si>
    <t>LG OLED evo C4 65″ TV</t>
  </si>
  <si>
    <t>1 79 990</t>
  </si>
  <si>
    <t>1 799 900</t>
  </si>
  <si>
    <t>2025‑02‑22</t>
  </si>
  <si>
    <t>P‑LG‑003</t>
  </si>
  <si>
    <t>LG TONE Free Fit TF8 Earbuds</t>
  </si>
  <si>
    <t>13 990</t>
  </si>
  <si>
    <t>559 600</t>
  </si>
  <si>
    <t>2025‑03‑09</t>
  </si>
  <si>
    <t>P‑LG‑004</t>
  </si>
  <si>
    <t>LG UltraGear 27″ Gaming Monitor</t>
  </si>
  <si>
    <t>Monitor</t>
  </si>
  <si>
    <t>659 780</t>
  </si>
  <si>
    <t>2025‑03‑27</t>
  </si>
  <si>
    <t>P‑LG‑005</t>
  </si>
  <si>
    <t>LG CordZero A9 Vacuum</t>
  </si>
  <si>
    <t>Appliance</t>
  </si>
  <si>
    <t>899 820</t>
  </si>
  <si>
    <t>2025‑04‑08</t>
  </si>
  <si>
    <t>P‑LG‑006</t>
  </si>
  <si>
    <t>LG InstaView Refrigerator</t>
  </si>
  <si>
    <t>2 49 990</t>
  </si>
  <si>
    <t>1 249 950</t>
  </si>
  <si>
    <t>2025‑04‑20</t>
  </si>
  <si>
    <t>P‑LG‑007</t>
  </si>
  <si>
    <t>LG Dual Inverter 1.5 T AC</t>
  </si>
  <si>
    <t>41 990</t>
  </si>
  <si>
    <t>503 880</t>
  </si>
  <si>
    <t>2025‑05‑06</t>
  </si>
  <si>
    <t>P‑LG‑008</t>
  </si>
  <si>
    <t>LG Velvet 2 Pro Smartphone</t>
  </si>
  <si>
    <t>59 990</t>
  </si>
  <si>
    <t>1 199 800</t>
  </si>
  <si>
    <t>2025‑05‑21</t>
  </si>
  <si>
    <t>ctrl+t</t>
  </si>
  <si>
    <t>Table Format</t>
  </si>
  <si>
    <t>Jan</t>
  </si>
  <si>
    <t>Apples (kg)</t>
  </si>
  <si>
    <t>Whole‑wheat Bread</t>
  </si>
  <si>
    <t>Milk (litres)</t>
  </si>
  <si>
    <t>Basmati Rice (kg)</t>
  </si>
  <si>
    <t>Eggs (dozen)</t>
  </si>
  <si>
    <t>Cheddar Cheese (kg)</t>
  </si>
  <si>
    <t>Feb</t>
  </si>
  <si>
    <t>Bananas (kg)</t>
  </si>
  <si>
    <t>Brown Bread</t>
  </si>
  <si>
    <t>Almond Milk (l)</t>
  </si>
  <si>
    <t>Jasmine Rice (kg)</t>
  </si>
  <si>
    <t>Mozzarella (kg)</t>
  </si>
  <si>
    <t>Mar</t>
  </si>
  <si>
    <t>Oranges (kg)</t>
  </si>
  <si>
    <t>Multigrain Bread</t>
  </si>
  <si>
    <t>Soy Milk (l)</t>
  </si>
  <si>
    <t>Sona Masoori Rice (kg)</t>
  </si>
  <si>
    <t>Feta Cheese (kg)</t>
  </si>
  <si>
    <t>Greek Yogurt (kg)</t>
  </si>
  <si>
    <t>Apr</t>
  </si>
  <si>
    <t>Mangoes (kg)</t>
  </si>
  <si>
    <t>Rye Bread</t>
  </si>
  <si>
    <t>Coconut Milk (l)</t>
  </si>
  <si>
    <t>Brown Rice (kg)</t>
  </si>
  <si>
    <t>Paneer (kg)</t>
  </si>
  <si>
    <t>Items</t>
  </si>
  <si>
    <t>45 pcs</t>
  </si>
  <si>
    <t>12 pcs</t>
  </si>
  <si>
    <t>8 pcs</t>
  </si>
  <si>
    <t>30 pcs</t>
  </si>
  <si>
    <t>290 /pcs</t>
  </si>
  <si>
    <t>120  /pcs</t>
  </si>
  <si>
    <t>290  /pcs</t>
  </si>
  <si>
    <t>490  /pcs</t>
  </si>
  <si>
    <t>alt=</t>
  </si>
  <si>
    <t>sum</t>
  </si>
  <si>
    <t>alt+HBA</t>
  </si>
  <si>
    <t>Border</t>
  </si>
  <si>
    <t>alt+HH</t>
  </si>
  <si>
    <t>Heading Color</t>
  </si>
  <si>
    <t>Formula ==&gt;name manager</t>
  </si>
  <si>
    <t>alt+NCB</t>
  </si>
  <si>
    <t>Delivery tracker</t>
  </si>
  <si>
    <t>alt+hmc</t>
  </si>
  <si>
    <t>Order ID</t>
  </si>
  <si>
    <t>Status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</si>
  <si>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</si>
  <si>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</si>
  <si>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</si>
  <si>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</si>
  <si>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</si>
  <si>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</si>
  <si>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</si>
  <si>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</si>
  <si>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</si>
  <si>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</si>
  <si>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ORD011</t>
  </si>
  <si>
    <t>ORD012</t>
  </si>
  <si>
    <t>ORD013</t>
  </si>
  <si>
    <t>ORD014</t>
  </si>
  <si>
    <t>ORD015</t>
  </si>
  <si>
    <t>ORD016</t>
  </si>
  <si>
    <t>ORD017</t>
  </si>
  <si>
    <t>ORD018</t>
  </si>
  <si>
    <t>ORD019</t>
  </si>
  <si>
    <t>ORD020</t>
  </si>
  <si>
    <t>Preparing </t>
  </si>
  <si>
    <t>Pickup</t>
  </si>
  <si>
    <t>Shipped </t>
  </si>
  <si>
    <t>DS</t>
  </si>
  <si>
    <t>P</t>
  </si>
  <si>
    <t>-</t>
  </si>
  <si>
    <t>D</t>
  </si>
  <si>
    <t>Rohit Gikwd</t>
  </si>
  <si>
    <t>Kjl rgde</t>
  </si>
  <si>
    <t>dity Gikwd</t>
  </si>
  <si>
    <t>Mihir Kmble</t>
  </si>
  <si>
    <t>Krtik Mndhre</t>
  </si>
  <si>
    <t>bhishek Bobde</t>
  </si>
  <si>
    <t xml:space="preserve">Gouri Slve 
</t>
  </si>
  <si>
    <t xml:space="preserve">Mdhuri Spre
</t>
  </si>
  <si>
    <t xml:space="preserve">Myuri Spre
</t>
  </si>
  <si>
    <t>ctrl+g==blanks==&gt;type A==ctrl+enter</t>
  </si>
  <si>
    <t>fn+ctrl+up arrow</t>
  </si>
  <si>
    <t>Move to sheet</t>
  </si>
  <si>
    <t>ctrl +space</t>
  </si>
  <si>
    <t>To select Entire Column</t>
  </si>
  <si>
    <t>To select Entire Row</t>
  </si>
  <si>
    <t>shift+space</t>
  </si>
  <si>
    <t>Fill down</t>
  </si>
  <si>
    <t>ctrl+d</t>
  </si>
  <si>
    <t>ctrl+r</t>
  </si>
  <si>
    <t>Fill right</t>
  </si>
  <si>
    <t>ctrl+alt+v</t>
  </si>
  <si>
    <t>paste special</t>
  </si>
  <si>
    <t>Sort ascending</t>
  </si>
  <si>
    <t>Alt + A + S + A</t>
  </si>
  <si>
    <t>Sort descending</t>
  </si>
  <si>
    <t>Alt + A + S + D</t>
  </si>
  <si>
    <t>Insert Pivot Table</t>
  </si>
  <si>
    <t>Alt + N + V</t>
  </si>
  <si>
    <t>Refresh Pivot Table</t>
  </si>
  <si>
    <t>Alt + F5</t>
  </si>
  <si>
    <t>Enter current date</t>
  </si>
  <si>
    <t>Ctrl + ;</t>
  </si>
  <si>
    <t>Enter current time</t>
  </si>
  <si>
    <t>Ctrl + Shift + ;</t>
  </si>
  <si>
    <t>Delete row</t>
  </si>
  <si>
    <r>
      <t>Ctrl + -</t>
    </r>
    <r>
      <rPr>
        <sz val="11"/>
        <color theme="1"/>
        <rFont val="Aptos Narrow"/>
        <family val="2"/>
        <scheme val="minor"/>
      </rPr>
      <t xml:space="preserve"> (choose row)</t>
    </r>
  </si>
  <si>
    <t>Insert row</t>
  </si>
  <si>
    <t>Ctrl + Shift + +</t>
  </si>
  <si>
    <t>Clear contents</t>
  </si>
  <si>
    <t>Delete</t>
  </si>
  <si>
    <t>Spell check</t>
  </si>
  <si>
    <t>F7</t>
  </si>
  <si>
    <t>merge and center</t>
  </si>
  <si>
    <t>text wrap</t>
  </si>
  <si>
    <t>alt+hw</t>
  </si>
  <si>
    <t>P‑SONY‑100</t>
  </si>
  <si>
    <t>Phone</t>
  </si>
  <si>
    <t>phone</t>
  </si>
  <si>
    <t>Type 1st row mannually====45*29990==&gt;ctrl+e==&gt;replace = with =</t>
  </si>
  <si>
    <t>Bold</t>
  </si>
  <si>
    <t>Crl+B</t>
  </si>
  <si>
    <t>Italic</t>
  </si>
  <si>
    <t>Crtl+i</t>
  </si>
  <si>
    <t>I am learning excel tricks</t>
  </si>
  <si>
    <t>A</t>
  </si>
  <si>
    <t>checkbox</t>
  </si>
  <si>
    <t>yes</t>
  </si>
  <si>
    <t>no</t>
  </si>
  <si>
    <t>Column1</t>
  </si>
  <si>
    <t>in previous excel we have done this:=Vstack()</t>
  </si>
  <si>
    <t>2025‑04‑16</t>
  </si>
  <si>
    <t>1 529 821</t>
  </si>
  <si>
    <t>PHONE</t>
  </si>
  <si>
    <t xml:space="preserve">    </t>
  </si>
  <si>
    <t>10-07-202510-07-2025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</si>
</sst>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5" borderId="1" xfId="0" applyFont="1" applyFill="1" applyBorder="1"/>
    <xf numFmtId="0" fontId="0" fillId="0" borderId="0" xfId="0" applyAlignment="1">
      <alignment vertical="center" wrapText="1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0" fillId="9" borderId="1" xfId="0" applyFill="1" applyBorder="1"/>
    <xf numFmtId="14" fontId="0" fillId="0" borderId="0" xfId="0" applyNumberFormat="1"/>
    <xf numFmtId="20" fontId="0" fillId="0" borderId="0" xfId="0" applyNumberFormat="1"/>
    <xf numFmtId="0" fontId="2" fillId="10" borderId="15" xfId="0" applyFont="1" applyFill="1" applyBorder="1"/>
    <xf numFmtId="0" fontId="2" fillId="10" borderId="0" xfId="0" applyFont="1" applyFill="1"/>
    <xf numFmtId="0" fontId="2" fillId="10" borderId="16" xfId="0" applyFont="1" applyFill="1" applyBorder="1"/>
    <xf numFmtId="0" fontId="0" fillId="0" borderId="0" xfId="1" applyNumberFormat="1" applyFont="1"/>
    <xf numFmtId="0" fontId="0" fillId="0" borderId="0" xfId="0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24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069E7-EA1E-4F03-A00E-F5A58F818D8A}" name="mytable1" displayName="mytable1" ref="A1:G12" totalsRowShown="0" headerRowDxfId="23" dataDxfId="21" headerRowBorderDxfId="22" tableBorderDxfId="20" totalsRowBorderDxfId="19">
  <autoFilter ref="A1:G12" xr:uid="{F12069E7-EA1E-4F03-A00E-F5A58F818D8A}"/>
  <tableColumns count="7">
    <tableColumn id="1" xr3:uid="{56183540-BA6A-4828-8649-D7B0585A827D}" name="ProductID" dataDxfId="18"/>
    <tableColumn id="2" xr3:uid="{67778191-934C-456C-AE90-35D75F0C120C}" name="Product Name" dataDxfId="17"/>
    <tableColumn id="3" xr3:uid="{C7985A74-CD64-49D9-8B70-9A1D8982060D}" name="Category" dataDxfId="16"/>
    <tableColumn id="4" xr3:uid="{9A121165-0D37-4BD2-81A6-3DB44E737B7C}" name="Units Sold" dataDxfId="15"/>
    <tableColumn id="5" xr3:uid="{CE379FB9-CC12-4315-A36B-EE490E6DD27D}" name="Unit Price (₹)" dataDxfId="14"/>
    <tableColumn id="6" xr3:uid="{5DDE118D-A5A0-4AB7-95F4-B69778EAC48F}" name="Revenue (₹)" dataDxfId="13"/>
    <tableColumn id="7" xr3:uid="{366F942D-958F-456D-850C-A3F3E244C8C7}" name="Sale Dat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18C18D-AE86-40B1-AE07-87C6516FB2F3}" name="Table4" displayName="Table4" ref="A17:G29" totalsRowShown="0">
  <autoFilter ref="A17:G29" xr:uid="{DD18C18D-AE86-40B1-AE07-87C6516FB2F3}"/>
  <tableColumns count="7">
    <tableColumn id="1" xr3:uid="{0106F713-89A4-4092-81DE-DE8F75F51810}" name="ProductID"/>
    <tableColumn id="2" xr3:uid="{65944D43-B9E0-4C8C-B63B-1ED0D0744E2B}" name="Product Name"/>
    <tableColumn id="3" xr3:uid="{4A3DB3CB-22A0-4DFB-8344-F73F195C762E}" name="Category"/>
    <tableColumn id="4" xr3:uid="{FA1CED60-BBCA-4107-AA8B-BB9F218B7478}" name="Units Sold"/>
    <tableColumn id="5" xr3:uid="{DB3C2B06-D421-4310-A233-45519DA96BF1}" name="Unit Price (₹)"/>
    <tableColumn id="6" xr3:uid="{5DE34A5E-DFC2-42CB-9D14-D1C5026D4373}" name="Revenue (₹)"/>
    <tableColumn id="7" xr3:uid="{9B5683D8-4854-48AD-8317-DDD1CD457778}" name="Sale 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9F3EFF-9BB8-40AF-BB6B-021EF27D0662}" name="Table7" displayName="Table7" ref="I17:P28" totalsRowShown="0">
  <autoFilter ref="I17:P28" xr:uid="{899F3EFF-9BB8-40AF-BB6B-021EF27D0662}"/>
  <tableColumns count="8">
    <tableColumn id="1" xr3:uid="{B5679D63-039D-4CCD-8509-DA4F775F811F}" name="ProductID"/>
    <tableColumn id="2" xr3:uid="{493AEF8A-A0A4-4DA2-BAC6-497F059B8C76}" name="Product Name"/>
    <tableColumn id="3" xr3:uid="{F8965AB1-2080-4F2A-BB03-945BAA214452}" name="Category"/>
    <tableColumn id="4" xr3:uid="{CE8D28EA-1EF0-448E-A6E9-9A6251013F55}" name="Units Sold"/>
    <tableColumn id="5" xr3:uid="{776D4D32-DF3D-405B-9EAE-64B912B5E1D4}" name="Unit Price (₹)"/>
    <tableColumn id="6" xr3:uid="{03A85D20-4468-4A3F-B143-59FD2FFC6575}" name="Revenue (₹)"/>
    <tableColumn id="7" xr3:uid="{054642D4-3B8F-4FD3-9736-B783370B0937}" name="Sale Date"/>
    <tableColumn id="8" xr3:uid="{5389233E-EEAE-4409-B6CA-A901C296A6D4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617291-9334-44B8-82C0-10921F58B157}" name="mytable2" displayName="mytable2" ref="A1:G9" totalsRowShown="0" headerRowDxfId="11" dataDxfId="9" headerRowBorderDxfId="10" tableBorderDxfId="8" totalsRowBorderDxfId="7">
  <autoFilter ref="A1:G9" xr:uid="{94617291-9334-44B8-82C0-10921F58B157}"/>
  <tableColumns count="7">
    <tableColumn id="1" xr3:uid="{20DD4DBA-B62A-4D88-A18B-C2DB90E75569}" name="ProductID" dataDxfId="6"/>
    <tableColumn id="2" xr3:uid="{A62208BB-4DD4-4617-9481-60E95F32A6C4}" name="Product Name" dataDxfId="5"/>
    <tableColumn id="3" xr3:uid="{FDB4D95D-F0DF-4A3B-BD21-E1F094E24F25}" name="Category" dataDxfId="4"/>
    <tableColumn id="4" xr3:uid="{A2C3FB71-5E1C-4B3E-B061-D6CA8CCA05AE}" name="Units Sold" dataDxfId="3"/>
    <tableColumn id="5" xr3:uid="{BA95F048-C301-4635-9E90-95C5EE5449D1}" name="Unit Price (₹)" dataDxfId="2"/>
    <tableColumn id="6" xr3:uid="{C2BD8717-CA48-4807-BCA9-F7DED9B89E95}" name="Revenue (₹)" dataDxfId="1"/>
    <tableColumn id="7" xr3:uid="{CB7B5B32-8264-4695-8206-3DDFA4EA910A}" name="Sale 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5855-ADDC-43D8-B1DD-F58670979364}">
  <dimension ref="A1:P29"/>
  <sheetViews>
    <sheetView topLeftCell="C1" workbookViewId="0">
      <selection activeCell="J24" sqref="J24"/>
    </sheetView>
  </sheetViews>
  <sheetFormatPr defaultRowHeight="14.4"/>
  <cols>
    <col min="1" max="1" width="11.44140625" bestFit="1" customWidth="1"/>
    <col min="2" max="2" width="29.21875" bestFit="1" customWidth="1"/>
    <col min="3" max="3" width="13.77734375" bestFit="1" customWidth="1"/>
    <col min="4" max="4" width="11.44140625" customWidth="1"/>
    <col min="5" max="5" width="13.88671875" customWidth="1"/>
    <col min="6" max="6" width="12.6640625" customWidth="1"/>
    <col min="7" max="7" width="10.88671875" customWidth="1"/>
    <col min="9" max="9" width="11.21875" customWidth="1"/>
    <col min="10" max="10" width="14.88671875" customWidth="1"/>
    <col min="11" max="11" width="10.21875" customWidth="1"/>
    <col min="12" max="12" width="11.44140625" customWidth="1"/>
    <col min="13" max="13" width="13.88671875" customWidth="1"/>
    <col min="14" max="14" width="12.6640625" customWidth="1"/>
    <col min="15" max="15" width="10.88671875" customWidth="1"/>
    <col min="16" max="16" width="10.33203125" customWidth="1"/>
  </cols>
  <sheetData>
    <row r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11">
      <c r="A2" s="6" t="s">
        <v>7</v>
      </c>
      <c r="B2" s="5" t="s">
        <v>8</v>
      </c>
      <c r="C2" s="5" t="s">
        <v>9</v>
      </c>
      <c r="D2" s="5">
        <v>45</v>
      </c>
      <c r="E2" s="5" t="s">
        <v>10</v>
      </c>
      <c r="F2" s="5" t="s">
        <v>11</v>
      </c>
      <c r="G2" s="7" t="s">
        <v>12</v>
      </c>
    </row>
    <row r="3" spans="1:11">
      <c r="A3" s="6" t="s">
        <v>13</v>
      </c>
      <c r="B3" s="5" t="s">
        <v>14</v>
      </c>
      <c r="C3" s="5" t="s">
        <v>15</v>
      </c>
      <c r="D3" s="5">
        <v>12</v>
      </c>
      <c r="E3" s="5" t="s">
        <v>16</v>
      </c>
      <c r="F3" s="5" t="s">
        <v>17</v>
      </c>
      <c r="G3" s="7" t="s">
        <v>18</v>
      </c>
    </row>
    <row r="4" spans="1:11">
      <c r="A4" s="6" t="s">
        <v>19</v>
      </c>
      <c r="B4" s="5" t="s">
        <v>20</v>
      </c>
      <c r="C4" s="5" t="s">
        <v>21</v>
      </c>
      <c r="D4" s="5">
        <v>8</v>
      </c>
      <c r="E4" s="5" t="s">
        <v>22</v>
      </c>
      <c r="F4" s="5" t="s">
        <v>23</v>
      </c>
      <c r="G4" s="7" t="s">
        <v>24</v>
      </c>
    </row>
    <row r="5" spans="1:11">
      <c r="A5" s="6" t="s">
        <v>25</v>
      </c>
      <c r="B5" s="5" t="s">
        <v>26</v>
      </c>
      <c r="C5" s="5" t="s">
        <v>27</v>
      </c>
      <c r="D5" s="5">
        <v>30</v>
      </c>
      <c r="E5" s="5"/>
      <c r="F5" s="5" t="s">
        <v>29</v>
      </c>
      <c r="G5" s="7" t="s">
        <v>30</v>
      </c>
    </row>
    <row r="6" spans="1:11">
      <c r="A6" s="6" t="s">
        <v>31</v>
      </c>
      <c r="B6" s="5" t="s">
        <v>32</v>
      </c>
      <c r="C6" s="5" t="s">
        <v>33</v>
      </c>
      <c r="D6" s="5">
        <v>50</v>
      </c>
      <c r="E6" s="5" t="s">
        <v>34</v>
      </c>
      <c r="F6" s="5" t="s">
        <v>35</v>
      </c>
      <c r="G6" s="7" t="s">
        <v>36</v>
      </c>
    </row>
    <row r="7" spans="1:11">
      <c r="A7" s="6" t="s">
        <v>37</v>
      </c>
      <c r="B7" s="5" t="s">
        <v>38</v>
      </c>
      <c r="C7" s="5" t="s">
        <v>39</v>
      </c>
      <c r="D7" s="5">
        <v>18</v>
      </c>
      <c r="E7" s="5" t="s">
        <v>40</v>
      </c>
      <c r="F7" s="5" t="s">
        <v>41</v>
      </c>
      <c r="G7" s="7" t="s">
        <v>42</v>
      </c>
    </row>
    <row r="8" spans="1:11">
      <c r="A8" s="6" t="s">
        <v>43</v>
      </c>
      <c r="B8" s="5" t="s">
        <v>44</v>
      </c>
      <c r="C8" s="5" t="s">
        <v>45</v>
      </c>
      <c r="D8" s="5">
        <v>60</v>
      </c>
      <c r="E8" s="5" t="s">
        <v>46</v>
      </c>
      <c r="F8" s="5" t="s">
        <v>47</v>
      </c>
      <c r="G8" s="7" t="s">
        <v>48</v>
      </c>
      <c r="J8" s="2" t="s">
        <v>96</v>
      </c>
      <c r="K8" s="2" t="s">
        <v>97</v>
      </c>
    </row>
    <row r="9" spans="1:11">
      <c r="A9" s="11" t="s">
        <v>49</v>
      </c>
      <c r="B9" s="12" t="s">
        <v>50</v>
      </c>
      <c r="C9" s="12" t="s">
        <v>51</v>
      </c>
      <c r="D9" s="12">
        <v>25</v>
      </c>
      <c r="E9" s="12" t="s">
        <v>52</v>
      </c>
      <c r="F9" s="12" t="s">
        <v>53</v>
      </c>
      <c r="G9" s="13" t="s">
        <v>54</v>
      </c>
    </row>
    <row r="10" spans="1:11">
      <c r="A10" s="11" t="s">
        <v>37</v>
      </c>
      <c r="B10" s="12" t="s">
        <v>38</v>
      </c>
      <c r="C10" s="12" t="s">
        <v>39</v>
      </c>
      <c r="D10" s="12">
        <v>18</v>
      </c>
      <c r="E10" s="12" t="s">
        <v>40</v>
      </c>
      <c r="F10" s="12" t="s">
        <v>41</v>
      </c>
      <c r="G10" s="13" t="s">
        <v>42</v>
      </c>
    </row>
    <row r="11" spans="1:11">
      <c r="A11" s="11" t="s">
        <v>217</v>
      </c>
      <c r="B11" s="12" t="s">
        <v>38</v>
      </c>
      <c r="C11" s="12" t="s">
        <v>39</v>
      </c>
      <c r="D11" s="12">
        <v>18</v>
      </c>
      <c r="E11" s="12" t="s">
        <v>40</v>
      </c>
      <c r="F11" s="12" t="s">
        <v>41</v>
      </c>
      <c r="G11" s="13" t="s">
        <v>42</v>
      </c>
    </row>
    <row r="12" spans="1:11">
      <c r="A12" s="11" t="s">
        <v>217</v>
      </c>
      <c r="B12" s="12" t="s">
        <v>38</v>
      </c>
      <c r="C12" s="12" t="s">
        <v>218</v>
      </c>
      <c r="D12" s="12">
        <v>18</v>
      </c>
      <c r="E12" s="12" t="s">
        <v>40</v>
      </c>
      <c r="F12" s="12" t="s">
        <v>41</v>
      </c>
      <c r="G12" s="13" t="s">
        <v>42</v>
      </c>
    </row>
    <row r="17" spans="1:16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0</v>
      </c>
      <c r="J17" t="s">
        <v>1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  <c r="P17" t="s">
        <v>230</v>
      </c>
    </row>
    <row r="18" spans="1:16">
      <c r="A18" t="s">
        <v>7</v>
      </c>
      <c r="B18" t="s">
        <v>8</v>
      </c>
      <c r="C18" t="s">
        <v>9</v>
      </c>
      <c r="D18">
        <v>45</v>
      </c>
      <c r="E18" t="s">
        <v>10</v>
      </c>
      <c r="F18" t="s">
        <v>11</v>
      </c>
      <c r="G18" t="s">
        <v>12</v>
      </c>
      <c r="I18" t="s">
        <v>7</v>
      </c>
      <c r="J18" t="s">
        <v>8</v>
      </c>
      <c r="K18" t="s">
        <v>9</v>
      </c>
      <c r="L18">
        <v>45</v>
      </c>
      <c r="M18" t="s">
        <v>10</v>
      </c>
      <c r="N18" t="s">
        <v>11</v>
      </c>
      <c r="O18" t="s">
        <v>12</v>
      </c>
    </row>
    <row r="19" spans="1:16">
      <c r="A19" t="s">
        <v>13</v>
      </c>
      <c r="B19" t="s">
        <v>14</v>
      </c>
      <c r="C19" t="s">
        <v>15</v>
      </c>
      <c r="D19">
        <v>12</v>
      </c>
      <c r="E19" t="s">
        <v>16</v>
      </c>
      <c r="F19" t="s">
        <v>17</v>
      </c>
      <c r="G19" t="s">
        <v>18</v>
      </c>
      <c r="I19" t="s">
        <v>13</v>
      </c>
      <c r="J19" t="s">
        <v>14</v>
      </c>
      <c r="K19" t="s">
        <v>15</v>
      </c>
      <c r="L19">
        <v>12</v>
      </c>
      <c r="M19" t="s">
        <v>16</v>
      </c>
      <c r="N19" t="s">
        <v>17</v>
      </c>
      <c r="O19" t="s">
        <v>18</v>
      </c>
    </row>
    <row r="20" spans="1:16">
      <c r="A20" t="s">
        <v>19</v>
      </c>
      <c r="B20" t="s">
        <v>20</v>
      </c>
      <c r="C20" t="s">
        <v>21</v>
      </c>
      <c r="D20">
        <v>8</v>
      </c>
      <c r="E20" t="s">
        <v>22</v>
      </c>
      <c r="F20" t="s">
        <v>23</v>
      </c>
      <c r="G20" t="s">
        <v>24</v>
      </c>
      <c r="I20" t="s">
        <v>19</v>
      </c>
      <c r="J20" t="s">
        <v>20</v>
      </c>
      <c r="K20" t="s">
        <v>21</v>
      </c>
      <c r="L20">
        <v>8</v>
      </c>
      <c r="M20" t="s">
        <v>22</v>
      </c>
      <c r="N20" t="s">
        <v>23</v>
      </c>
      <c r="O20" t="s">
        <v>24</v>
      </c>
    </row>
    <row r="21" spans="1:16">
      <c r="A21" t="s">
        <v>25</v>
      </c>
      <c r="B21" t="s">
        <v>26</v>
      </c>
      <c r="C21" t="s">
        <v>27</v>
      </c>
      <c r="D21">
        <v>30</v>
      </c>
      <c r="E21" t="s">
        <v>28</v>
      </c>
      <c r="F21" t="s">
        <v>29</v>
      </c>
      <c r="G21" t="s">
        <v>30</v>
      </c>
      <c r="I21" t="s">
        <v>25</v>
      </c>
      <c r="J21" t="s">
        <v>26</v>
      </c>
      <c r="K21" t="s">
        <v>27</v>
      </c>
      <c r="L21">
        <v>30</v>
      </c>
      <c r="M21" t="s">
        <v>28</v>
      </c>
      <c r="N21" t="s">
        <v>29</v>
      </c>
      <c r="O21" t="s">
        <v>30</v>
      </c>
    </row>
    <row r="22" spans="1:16">
      <c r="A22" t="s">
        <v>31</v>
      </c>
      <c r="B22" t="s">
        <v>32</v>
      </c>
      <c r="C22" t="s">
        <v>33</v>
      </c>
      <c r="D22">
        <v>50</v>
      </c>
      <c r="E22" t="s">
        <v>34</v>
      </c>
      <c r="F22" t="s">
        <v>35</v>
      </c>
      <c r="G22" t="s">
        <v>36</v>
      </c>
      <c r="I22" t="s">
        <v>31</v>
      </c>
      <c r="J22" t="s">
        <v>32</v>
      </c>
      <c r="K22" t="s">
        <v>33</v>
      </c>
      <c r="L22">
        <v>50</v>
      </c>
      <c r="M22" t="s">
        <v>34</v>
      </c>
      <c r="N22" t="s">
        <v>35</v>
      </c>
      <c r="O22" t="s">
        <v>36</v>
      </c>
    </row>
    <row r="23" spans="1:16">
      <c r="A23" t="s">
        <v>37</v>
      </c>
      <c r="B23" t="s">
        <v>38</v>
      </c>
      <c r="C23" t="s">
        <v>39</v>
      </c>
      <c r="D23">
        <v>18</v>
      </c>
      <c r="E23" t="s">
        <v>40</v>
      </c>
      <c r="F23" t="s">
        <v>41</v>
      </c>
      <c r="G23" t="s">
        <v>42</v>
      </c>
      <c r="I23" t="s">
        <v>37</v>
      </c>
      <c r="J23" t="s">
        <v>38</v>
      </c>
      <c r="K23" t="s">
        <v>39</v>
      </c>
      <c r="L23">
        <v>18</v>
      </c>
      <c r="M23" t="s">
        <v>40</v>
      </c>
      <c r="N23" t="s">
        <v>41</v>
      </c>
      <c r="O23" t="s">
        <v>42</v>
      </c>
    </row>
    <row r="24" spans="1:16">
      <c r="A24" t="s">
        <v>43</v>
      </c>
      <c r="B24" t="s">
        <v>44</v>
      </c>
      <c r="C24" t="s">
        <v>45</v>
      </c>
      <c r="D24">
        <v>60</v>
      </c>
      <c r="E24" t="s">
        <v>46</v>
      </c>
      <c r="F24" t="s">
        <v>47</v>
      </c>
      <c r="G24" t="s">
        <v>48</v>
      </c>
      <c r="I24" t="s">
        <v>43</v>
      </c>
      <c r="J24" t="s">
        <v>44</v>
      </c>
      <c r="K24" t="s">
        <v>45</v>
      </c>
      <c r="L24">
        <v>60</v>
      </c>
      <c r="M24" t="s">
        <v>46</v>
      </c>
      <c r="N24" t="s">
        <v>47</v>
      </c>
      <c r="O24" t="s">
        <v>48</v>
      </c>
    </row>
    <row r="25" spans="1:16">
      <c r="A25" t="s">
        <v>49</v>
      </c>
      <c r="B25" t="s">
        <v>50</v>
      </c>
      <c r="C25" t="s">
        <v>51</v>
      </c>
      <c r="D25">
        <v>25</v>
      </c>
      <c r="E25" t="s">
        <v>52</v>
      </c>
      <c r="F25" t="s">
        <v>53</v>
      </c>
      <c r="G25" t="s">
        <v>54</v>
      </c>
      <c r="I25" t="s">
        <v>49</v>
      </c>
      <c r="J25" t="s">
        <v>50</v>
      </c>
      <c r="K25" t="s">
        <v>51</v>
      </c>
      <c r="L25">
        <v>25</v>
      </c>
      <c r="M25" t="s">
        <v>52</v>
      </c>
      <c r="N25" t="s">
        <v>53</v>
      </c>
      <c r="O25" t="s">
        <v>54</v>
      </c>
    </row>
    <row r="26" spans="1:16">
      <c r="A26" t="s">
        <v>37</v>
      </c>
      <c r="B26" t="s">
        <v>38</v>
      </c>
      <c r="C26" t="s">
        <v>39</v>
      </c>
      <c r="D26">
        <v>18</v>
      </c>
      <c r="E26" t="s">
        <v>40</v>
      </c>
      <c r="F26" t="s">
        <v>41</v>
      </c>
      <c r="G26" t="s">
        <v>42</v>
      </c>
      <c r="I26" t="s">
        <v>37</v>
      </c>
      <c r="J26" t="s">
        <v>38</v>
      </c>
      <c r="K26" t="s">
        <v>39</v>
      </c>
      <c r="L26">
        <v>18</v>
      </c>
      <c r="M26" t="s">
        <v>40</v>
      </c>
      <c r="N26" t="s">
        <v>41</v>
      </c>
      <c r="O26" t="s">
        <v>42</v>
      </c>
    </row>
    <row r="27" spans="1:16">
      <c r="A27" t="s">
        <v>217</v>
      </c>
      <c r="B27" t="s">
        <v>38</v>
      </c>
      <c r="C27" t="s">
        <v>39</v>
      </c>
      <c r="D27">
        <v>18</v>
      </c>
      <c r="E27" t="s">
        <v>40</v>
      </c>
      <c r="F27" t="s">
        <v>41</v>
      </c>
      <c r="G27" t="s">
        <v>42</v>
      </c>
      <c r="I27" t="s">
        <v>217</v>
      </c>
      <c r="J27" t="s">
        <v>38</v>
      </c>
      <c r="K27" t="s">
        <v>39</v>
      </c>
      <c r="L27">
        <v>18</v>
      </c>
      <c r="M27" t="s">
        <v>40</v>
      </c>
      <c r="N27" t="s">
        <v>41</v>
      </c>
      <c r="O27" t="s">
        <v>42</v>
      </c>
    </row>
    <row r="28" spans="1:16">
      <c r="A28" t="s">
        <v>217</v>
      </c>
      <c r="B28" t="s">
        <v>38</v>
      </c>
      <c r="C28" t="s">
        <v>39</v>
      </c>
      <c r="D28">
        <v>18</v>
      </c>
      <c r="E28" t="s">
        <v>40</v>
      </c>
      <c r="F28" t="s">
        <v>41</v>
      </c>
      <c r="G28" t="s">
        <v>42</v>
      </c>
      <c r="I28" t="s">
        <v>217</v>
      </c>
      <c r="J28" t="s">
        <v>38</v>
      </c>
      <c r="K28" t="s">
        <v>218</v>
      </c>
      <c r="L28">
        <v>18</v>
      </c>
      <c r="M28" t="s">
        <v>40</v>
      </c>
      <c r="N28" t="s">
        <v>41</v>
      </c>
      <c r="O28" t="s">
        <v>42</v>
      </c>
    </row>
    <row r="29" spans="1:16">
      <c r="C29" t="s">
        <v>234</v>
      </c>
      <c r="D29" t="s">
        <v>235</v>
      </c>
      <c r="F29" t="s">
        <v>233</v>
      </c>
      <c r="G29" t="s">
        <v>232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0A5-2A22-4B29-8543-5A13C21FD391}">
  <dimension ref="A1:G9"/>
  <sheetViews>
    <sheetView workbookViewId="0">
      <selection activeCell="B16" sqref="B16"/>
    </sheetView>
  </sheetViews>
  <sheetFormatPr defaultRowHeight="14.4"/>
  <cols>
    <col min="1" max="1" width="11.21875" customWidth="1"/>
    <col min="2" max="2" width="28" bestFit="1" customWidth="1"/>
    <col min="3" max="3" width="10.77734375" bestFit="1" customWidth="1"/>
    <col min="4" max="4" width="11.44140625" customWidth="1"/>
    <col min="5" max="5" width="13.88671875" customWidth="1"/>
    <col min="6" max="6" width="12.6640625" customWidth="1"/>
    <col min="7" max="7" width="10.88671875" customWidth="1"/>
  </cols>
  <sheetData>
    <row r="1" spans="1: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>
      <c r="A2" s="6" t="s">
        <v>55</v>
      </c>
      <c r="B2" s="5" t="s">
        <v>56</v>
      </c>
      <c r="C2" s="5" t="s">
        <v>57</v>
      </c>
      <c r="D2" s="5">
        <v>15</v>
      </c>
      <c r="E2" s="5" t="s">
        <v>58</v>
      </c>
      <c r="F2" s="5" t="s">
        <v>59</v>
      </c>
      <c r="G2" s="7" t="s">
        <v>60</v>
      </c>
    </row>
    <row r="3" spans="1:7">
      <c r="A3" s="6" t="s">
        <v>61</v>
      </c>
      <c r="B3" s="5" t="s">
        <v>62</v>
      </c>
      <c r="C3" s="5" t="s">
        <v>15</v>
      </c>
      <c r="D3" s="5">
        <v>10</v>
      </c>
      <c r="E3" s="5" t="s">
        <v>63</v>
      </c>
      <c r="F3" s="5" t="s">
        <v>64</v>
      </c>
      <c r="G3" s="7" t="s">
        <v>65</v>
      </c>
    </row>
    <row r="4" spans="1:7">
      <c r="A4" s="6" t="s">
        <v>66</v>
      </c>
      <c r="B4" s="5" t="s">
        <v>67</v>
      </c>
      <c r="C4" s="5" t="s">
        <v>45</v>
      </c>
      <c r="D4" s="5">
        <v>40</v>
      </c>
      <c r="E4" s="5" t="s">
        <v>68</v>
      </c>
      <c r="F4" s="5" t="s">
        <v>69</v>
      </c>
      <c r="G4" s="7" t="s">
        <v>70</v>
      </c>
    </row>
    <row r="5" spans="1:7">
      <c r="A5" s="6" t="s">
        <v>71</v>
      </c>
      <c r="B5" s="5" t="s">
        <v>72</v>
      </c>
      <c r="C5" s="5" t="s">
        <v>73</v>
      </c>
      <c r="D5" s="5">
        <v>22</v>
      </c>
      <c r="E5" s="5" t="s">
        <v>10</v>
      </c>
      <c r="F5" s="5" t="s">
        <v>74</v>
      </c>
      <c r="G5" s="7" t="s">
        <v>75</v>
      </c>
    </row>
    <row r="6" spans="1:7">
      <c r="A6" s="6" t="s">
        <v>76</v>
      </c>
      <c r="B6" s="5" t="s">
        <v>77</v>
      </c>
      <c r="C6" s="5" t="s">
        <v>78</v>
      </c>
      <c r="D6" s="5">
        <v>18</v>
      </c>
      <c r="E6" s="5" t="s">
        <v>28</v>
      </c>
      <c r="F6" s="5" t="s">
        <v>79</v>
      </c>
      <c r="G6" s="7" t="s">
        <v>80</v>
      </c>
    </row>
    <row r="7" spans="1:7">
      <c r="A7" s="6" t="s">
        <v>81</v>
      </c>
      <c r="B7" s="5" t="s">
        <v>82</v>
      </c>
      <c r="C7" s="5" t="s">
        <v>78</v>
      </c>
      <c r="D7" s="5">
        <v>5</v>
      </c>
      <c r="E7" s="5" t="s">
        <v>83</v>
      </c>
      <c r="F7" s="5" t="s">
        <v>84</v>
      </c>
      <c r="G7" s="7" t="s">
        <v>85</v>
      </c>
    </row>
    <row r="8" spans="1:7">
      <c r="A8" s="6" t="s">
        <v>86</v>
      </c>
      <c r="B8" s="5" t="s">
        <v>87</v>
      </c>
      <c r="C8" s="5" t="s">
        <v>78</v>
      </c>
      <c r="D8" s="5">
        <v>12</v>
      </c>
      <c r="E8" s="5" t="s">
        <v>88</v>
      </c>
      <c r="F8" s="5" t="s">
        <v>89</v>
      </c>
      <c r="G8" s="7" t="s">
        <v>90</v>
      </c>
    </row>
    <row r="9" spans="1:7">
      <c r="A9" s="11" t="s">
        <v>91</v>
      </c>
      <c r="B9" s="12" t="s">
        <v>92</v>
      </c>
      <c r="C9" s="12" t="s">
        <v>219</v>
      </c>
      <c r="D9" s="12">
        <v>20</v>
      </c>
      <c r="E9" s="12" t="s">
        <v>93</v>
      </c>
      <c r="F9" s="12" t="s">
        <v>94</v>
      </c>
      <c r="G9" s="13" t="s">
        <v>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D2B4-CF33-41CB-B30E-D601D97C6C95}">
  <dimension ref="A1:K42"/>
  <sheetViews>
    <sheetView workbookViewId="0">
      <selection activeCell="A2" sqref="A2"/>
    </sheetView>
  </sheetViews>
  <sheetFormatPr defaultRowHeight="14.4"/>
  <cols>
    <col min="1" max="1" width="11.44140625" bestFit="1" customWidth="1"/>
    <col min="2" max="2" width="29.21875" bestFit="1" customWidth="1"/>
    <col min="3" max="3" width="13.77734375" bestFit="1" customWidth="1"/>
    <col min="4" max="4" width="9.5546875" bestFit="1" customWidth="1"/>
    <col min="5" max="5" width="12" bestFit="1" customWidth="1"/>
    <col min="6" max="6" width="10.77734375" bestFit="1" customWidth="1"/>
    <col min="7" max="7" width="10.33203125" bestFit="1" customWidth="1"/>
  </cols>
  <sheetData>
    <row r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11">
      <c r="A2" t="str" cm="1">
        <f t="array" ref="A2:G20">_xlfn.VSTACK(mytable1[],mytable2[])</f>
        <v>P‑SONY‑001</v>
      </c>
      <c r="B2" t="str">
        <v>Sony WH‑1000XM5 Headphones</v>
      </c>
      <c r="C2" t="str">
        <v>Headphones</v>
      </c>
      <c r="D2">
        <v>45</v>
      </c>
      <c r="E2" t="str">
        <v>29 990</v>
      </c>
      <c r="F2" t="str">
        <v>1 349 550</v>
      </c>
      <c r="G2" t="str">
        <v>2025‑02‑14</v>
      </c>
    </row>
    <row r="3" spans="1:11">
      <c r="A3" t="str">
        <v>P‑SONY‑002</v>
      </c>
      <c r="B3" t="str">
        <v>Sony Bravia 55″ OLED TV</v>
      </c>
      <c r="C3" t="str">
        <v>Television</v>
      </c>
      <c r="D3">
        <v>12</v>
      </c>
      <c r="E3" t="str">
        <v>1 29 990</v>
      </c>
      <c r="F3" t="str">
        <v>1 559 880</v>
      </c>
      <c r="G3" t="str">
        <v>2025‑02‑20</v>
      </c>
    </row>
    <row r="4" spans="1:11">
      <c r="A4" t="str">
        <v>P‑SONY‑003</v>
      </c>
      <c r="B4" t="str">
        <v>Sony Alpha A7 IV Camera</v>
      </c>
      <c r="C4" t="str">
        <v>Camera</v>
      </c>
      <c r="D4">
        <v>8</v>
      </c>
      <c r="E4" t="str">
        <v>2 09 990</v>
      </c>
      <c r="F4" t="str">
        <v>1 679 920</v>
      </c>
      <c r="G4" t="str">
        <v>2025‑03‑05</v>
      </c>
    </row>
    <row r="5" spans="1:11">
      <c r="A5" t="str">
        <v>P‑SONY‑004</v>
      </c>
      <c r="B5" t="str">
        <v>PlayStation 5 Console</v>
      </c>
      <c r="C5" t="str">
        <v>Console</v>
      </c>
      <c r="D5">
        <v>30</v>
      </c>
      <c r="E5">
        <v>0</v>
      </c>
      <c r="F5" t="str">
        <v>1 499 700</v>
      </c>
      <c r="G5" t="str">
        <v>2025‑03‑18</v>
      </c>
    </row>
    <row r="6" spans="1:11">
      <c r="A6" t="str">
        <v>P‑SONY‑005</v>
      </c>
      <c r="B6" t="str">
        <v>Sony X‑Series Bluetooth Speaker</v>
      </c>
      <c r="C6" t="str">
        <v>Speaker</v>
      </c>
      <c r="D6">
        <v>50</v>
      </c>
      <c r="E6" t="str">
        <v>17 990</v>
      </c>
      <c r="F6" t="str">
        <v>899 500</v>
      </c>
      <c r="G6" t="str">
        <v>2025‑04‑01</v>
      </c>
    </row>
    <row r="7" spans="1:11">
      <c r="A7" t="str">
        <v>P‑SONY‑006</v>
      </c>
      <c r="B7" t="str">
        <v>Sony Xperia 1 VI Smartphone</v>
      </c>
      <c r="C7" t="str">
        <v>Smartphone</v>
      </c>
      <c r="D7">
        <v>18</v>
      </c>
      <c r="E7" t="str">
        <v>84 990</v>
      </c>
      <c r="F7" t="str">
        <v>1 529 820</v>
      </c>
      <c r="G7" t="str">
        <v>2025‑04‑15</v>
      </c>
      <c r="K7" t="s">
        <v>231</v>
      </c>
    </row>
    <row r="8" spans="1:11">
      <c r="A8" t="str">
        <v>P‑SONY‑007</v>
      </c>
      <c r="B8" t="str">
        <v>Sony WF‑1000XM5 Earbuds</v>
      </c>
      <c r="C8" t="str">
        <v>Earbuds</v>
      </c>
      <c r="D8">
        <v>60</v>
      </c>
      <c r="E8" t="str">
        <v>19 990</v>
      </c>
      <c r="F8" t="str">
        <v>1 199 400</v>
      </c>
      <c r="G8" t="str">
        <v>2025‑05‑02</v>
      </c>
    </row>
    <row r="9" spans="1:11">
      <c r="A9" t="str">
        <v>P‑SONY‑008</v>
      </c>
      <c r="B9" t="str">
        <v>Sony SRS‑NB10 Neckband Speaker</v>
      </c>
      <c r="C9" t="str">
        <v>Wearable Audio</v>
      </c>
      <c r="D9">
        <v>25</v>
      </c>
      <c r="E9" t="str">
        <v>11 990</v>
      </c>
      <c r="F9" t="str">
        <v>299 750</v>
      </c>
      <c r="G9" t="str">
        <v>2025‑05‑19</v>
      </c>
    </row>
    <row r="10" spans="1:11">
      <c r="A10" t="str">
        <v>P‑SONY‑006</v>
      </c>
      <c r="B10" t="str">
        <v>Sony Xperia 1 VI Smartphone</v>
      </c>
      <c r="C10" t="str">
        <v>Smartphone</v>
      </c>
      <c r="D10">
        <v>18</v>
      </c>
      <c r="E10" t="str">
        <v>84 990</v>
      </c>
      <c r="F10" t="str">
        <v>1 529 820</v>
      </c>
      <c r="G10" t="str">
        <v>2025‑04‑15</v>
      </c>
    </row>
    <row r="11" spans="1:11">
      <c r="A11" t="str">
        <v>P‑SONY‑100</v>
      </c>
      <c r="B11" t="str">
        <v>Sony Xperia 1 VI Smartphone</v>
      </c>
      <c r="C11" t="str">
        <v>Smartphone</v>
      </c>
      <c r="D11">
        <v>18</v>
      </c>
      <c r="E11" t="str">
        <v>84 990</v>
      </c>
      <c r="F11" t="str">
        <v>1 529 820</v>
      </c>
      <c r="G11" t="str">
        <v>2025‑04‑15</v>
      </c>
    </row>
    <row r="12" spans="1:11">
      <c r="A12" t="str">
        <v>P‑SONY‑100</v>
      </c>
      <c r="B12" t="str">
        <v>Sony Xperia 1 VI Smartphone</v>
      </c>
      <c r="C12" t="str">
        <v>Phone</v>
      </c>
      <c r="D12">
        <v>18</v>
      </c>
      <c r="E12" t="str">
        <v>84 990</v>
      </c>
      <c r="F12" t="str">
        <v>1 529 820</v>
      </c>
      <c r="G12" t="str">
        <v>2025‑04‑15</v>
      </c>
    </row>
    <row r="13" spans="1:11">
      <c r="A13" t="str">
        <v>P‑LG‑001</v>
      </c>
      <c r="B13" t="str">
        <v>LG Gram 16 Laptop</v>
      </c>
      <c r="C13" t="str">
        <v>Laptop</v>
      </c>
      <c r="D13">
        <v>15</v>
      </c>
      <c r="E13" t="str">
        <v>1 59 999</v>
      </c>
      <c r="F13" t="str">
        <v>2 399 985</v>
      </c>
      <c r="G13" t="str">
        <v>2025‑02‑10</v>
      </c>
    </row>
    <row r="14" spans="1:11">
      <c r="A14" t="str">
        <v>P‑LG‑002</v>
      </c>
      <c r="B14" t="str">
        <v>LG OLED evo C4 65″ TV</v>
      </c>
      <c r="C14" t="str">
        <v>Television</v>
      </c>
      <c r="D14">
        <v>10</v>
      </c>
      <c r="E14" t="str">
        <v>1 79 990</v>
      </c>
      <c r="F14" t="str">
        <v>1 799 900</v>
      </c>
      <c r="G14" t="str">
        <v>2025‑02‑22</v>
      </c>
    </row>
    <row r="15" spans="1:11">
      <c r="A15" t="str">
        <v>P‑LG‑003</v>
      </c>
      <c r="B15" t="str">
        <v>LG TONE Free Fit TF8 Earbuds</v>
      </c>
      <c r="C15" t="str">
        <v>Earbuds</v>
      </c>
      <c r="D15">
        <v>40</v>
      </c>
      <c r="E15" t="str">
        <v>13 990</v>
      </c>
      <c r="F15" t="str">
        <v>559 600</v>
      </c>
      <c r="G15" t="str">
        <v>2025‑03‑09</v>
      </c>
    </row>
    <row r="16" spans="1:11">
      <c r="A16" t="str">
        <v>P‑LG‑004</v>
      </c>
      <c r="B16" t="str">
        <v>LG UltraGear 27″ Gaming Monitor</v>
      </c>
      <c r="C16" t="str">
        <v>Monitor</v>
      </c>
      <c r="D16">
        <v>22</v>
      </c>
      <c r="E16" t="str">
        <v>29 990</v>
      </c>
      <c r="F16" t="str">
        <v>659 780</v>
      </c>
      <c r="G16" t="str">
        <v>2025‑03‑27</v>
      </c>
    </row>
    <row r="17" spans="1:7">
      <c r="A17" t="str">
        <v>P‑LG‑005</v>
      </c>
      <c r="B17" t="str">
        <v>LG CordZero A9 Vacuum</v>
      </c>
      <c r="C17" t="str">
        <v>Appliance</v>
      </c>
      <c r="D17">
        <v>18</v>
      </c>
      <c r="E17" t="str">
        <v>49 990</v>
      </c>
      <c r="F17" t="str">
        <v>899 820</v>
      </c>
      <c r="G17" t="str">
        <v>2025‑04‑08</v>
      </c>
    </row>
    <row r="18" spans="1:7">
      <c r="A18" t="str">
        <v>P‑LG‑006</v>
      </c>
      <c r="B18" t="str">
        <v>LG InstaView Refrigerator</v>
      </c>
      <c r="C18" t="str">
        <v>Appliance</v>
      </c>
      <c r="D18">
        <v>5</v>
      </c>
      <c r="E18" t="str">
        <v>2 49 990</v>
      </c>
      <c r="F18" t="str">
        <v>1 249 950</v>
      </c>
      <c r="G18" t="str">
        <v>2025‑04‑20</v>
      </c>
    </row>
    <row r="19" spans="1:7">
      <c r="A19" t="str">
        <v>P‑LG‑007</v>
      </c>
      <c r="B19" t="str">
        <v>LG Dual Inverter 1.5 T AC</v>
      </c>
      <c r="C19" t="str">
        <v>Appliance</v>
      </c>
      <c r="D19">
        <v>12</v>
      </c>
      <c r="E19" t="str">
        <v>41 990</v>
      </c>
      <c r="F19" t="str">
        <v>503 880</v>
      </c>
      <c r="G19" t="str">
        <v>2025‑05‑06</v>
      </c>
    </row>
    <row r="20" spans="1:7">
      <c r="A20" t="str">
        <v>P‑LG‑008</v>
      </c>
      <c r="B20" t="str">
        <v>LG Velvet 2 Pro Smartphone</v>
      </c>
      <c r="C20" t="str">
        <v>phone</v>
      </c>
      <c r="D20">
        <v>20</v>
      </c>
      <c r="E20" t="str">
        <v>59 990</v>
      </c>
      <c r="F20" t="str">
        <v>1 199 800</v>
      </c>
      <c r="G20" t="str">
        <v>2025‑05‑21</v>
      </c>
    </row>
    <row r="24" spans="1:7">
      <c r="A24" t="str" cm="1">
        <f t="array" ref="A24:G42">_xlfn.VSTACK(mytable1[],mytable2[])</f>
        <v>P‑SONY‑001</v>
      </c>
      <c r="B24" t="str">
        <v>Sony WH‑1000XM5 Headphones</v>
      </c>
      <c r="C24" t="str">
        <v>Headphones</v>
      </c>
      <c r="D24">
        <v>45</v>
      </c>
      <c r="E24" t="str">
        <v>29 990</v>
      </c>
      <c r="F24" t="str">
        <v>1 349 550</v>
      </c>
      <c r="G24" t="str">
        <v>2025‑02‑14</v>
      </c>
    </row>
    <row r="25" spans="1:7">
      <c r="A25" t="str">
        <v>P‑SONY‑002</v>
      </c>
      <c r="B25" t="str">
        <v>Sony Bravia 55″ OLED TV</v>
      </c>
      <c r="C25" t="str">
        <v>Television</v>
      </c>
      <c r="D25">
        <v>12</v>
      </c>
      <c r="E25" t="str">
        <v>1 29 990</v>
      </c>
      <c r="F25" t="str">
        <v>1 559 880</v>
      </c>
      <c r="G25" t="str">
        <v>2025‑02‑20</v>
      </c>
    </row>
    <row r="26" spans="1:7">
      <c r="A26" t="str">
        <v>P‑SONY‑003</v>
      </c>
      <c r="B26" t="str">
        <v>Sony Alpha A7 IV Camera</v>
      </c>
      <c r="C26" t="str">
        <v>Camera</v>
      </c>
      <c r="D26">
        <v>8</v>
      </c>
      <c r="E26" t="str">
        <v>2 09 990</v>
      </c>
      <c r="F26" t="str">
        <v>1 679 920</v>
      </c>
      <c r="G26" t="str">
        <v>2025‑03‑05</v>
      </c>
    </row>
    <row r="27" spans="1:7">
      <c r="A27" t="str">
        <v>P‑SONY‑004</v>
      </c>
      <c r="B27" t="str">
        <v>PlayStation 5 Console</v>
      </c>
      <c r="C27" t="str">
        <v>Console</v>
      </c>
      <c r="D27">
        <v>30</v>
      </c>
      <c r="E27">
        <v>0</v>
      </c>
      <c r="F27" t="str">
        <v>1 499 700</v>
      </c>
      <c r="G27" t="str">
        <v>2025‑03‑18</v>
      </c>
    </row>
    <row r="28" spans="1:7">
      <c r="A28" t="str">
        <v>P‑SONY‑005</v>
      </c>
      <c r="B28" t="str">
        <v>Sony X‑Series Bluetooth Speaker</v>
      </c>
      <c r="C28" t="str">
        <v>Speaker</v>
      </c>
      <c r="D28">
        <v>50</v>
      </c>
      <c r="E28" t="str">
        <v>17 990</v>
      </c>
      <c r="F28" t="str">
        <v>899 500</v>
      </c>
      <c r="G28" t="str">
        <v>2025‑04‑01</v>
      </c>
    </row>
    <row r="29" spans="1:7">
      <c r="A29" t="str">
        <v>P‑SONY‑006</v>
      </c>
      <c r="B29" t="str">
        <v>Sony Xperia 1 VI Smartphone</v>
      </c>
      <c r="C29" t="str">
        <v>Smartphone</v>
      </c>
      <c r="D29">
        <v>18</v>
      </c>
      <c r="E29" t="str">
        <v>84 990</v>
      </c>
      <c r="F29" t="str">
        <v>1 529 820</v>
      </c>
      <c r="G29" t="str">
        <v>2025‑04‑15</v>
      </c>
    </row>
    <row r="30" spans="1:7">
      <c r="A30" t="str">
        <v>P‑SONY‑007</v>
      </c>
      <c r="B30" t="str">
        <v>Sony WF‑1000XM5 Earbuds</v>
      </c>
      <c r="C30" t="str">
        <v>Earbuds</v>
      </c>
      <c r="D30">
        <v>60</v>
      </c>
      <c r="E30" t="str">
        <v>19 990</v>
      </c>
      <c r="F30" t="str">
        <v>1 199 400</v>
      </c>
      <c r="G30" t="str">
        <v>2025‑05‑02</v>
      </c>
    </row>
    <row r="31" spans="1:7">
      <c r="A31" t="str">
        <v>P‑SONY‑008</v>
      </c>
      <c r="B31" t="str">
        <v>Sony SRS‑NB10 Neckband Speaker</v>
      </c>
      <c r="C31" t="str">
        <v>Wearable Audio</v>
      </c>
      <c r="D31">
        <v>25</v>
      </c>
      <c r="E31" t="str">
        <v>11 990</v>
      </c>
      <c r="F31" t="str">
        <v>299 750</v>
      </c>
      <c r="G31" t="str">
        <v>2025‑05‑19</v>
      </c>
    </row>
    <row r="32" spans="1:7">
      <c r="A32" t="str">
        <v>P‑SONY‑006</v>
      </c>
      <c r="B32" t="str">
        <v>Sony Xperia 1 VI Smartphone</v>
      </c>
      <c r="C32" t="str">
        <v>Smartphone</v>
      </c>
      <c r="D32">
        <v>18</v>
      </c>
      <c r="E32" t="str">
        <v>84 990</v>
      </c>
      <c r="F32" t="str">
        <v>1 529 820</v>
      </c>
      <c r="G32" t="str">
        <v>2025‑04‑15</v>
      </c>
    </row>
    <row r="33" spans="1:7">
      <c r="A33" t="str">
        <v>P‑SONY‑100</v>
      </c>
      <c r="B33" t="str">
        <v>Sony Xperia 1 VI Smartphone</v>
      </c>
      <c r="C33" t="str">
        <v>Smartphone</v>
      </c>
      <c r="D33">
        <v>18</v>
      </c>
      <c r="E33" t="str">
        <v>84 990</v>
      </c>
      <c r="F33" t="str">
        <v>1 529 820</v>
      </c>
      <c r="G33" t="str">
        <v>2025‑04‑15</v>
      </c>
    </row>
    <row r="34" spans="1:7">
      <c r="A34" t="str">
        <v>P‑SONY‑100</v>
      </c>
      <c r="B34" t="str">
        <v>Sony Xperia 1 VI Smartphone</v>
      </c>
      <c r="C34" t="str">
        <v>Phone</v>
      </c>
      <c r="D34">
        <v>18</v>
      </c>
      <c r="E34" t="str">
        <v>84 990</v>
      </c>
      <c r="F34" t="str">
        <v>1 529 820</v>
      </c>
      <c r="G34" t="str">
        <v>2025‑04‑15</v>
      </c>
    </row>
    <row r="35" spans="1:7">
      <c r="A35" t="str">
        <v>P‑LG‑001</v>
      </c>
      <c r="B35" t="str">
        <v>LG Gram 16 Laptop</v>
      </c>
      <c r="C35" t="str">
        <v>Laptop</v>
      </c>
      <c r="D35">
        <v>15</v>
      </c>
      <c r="E35" t="str">
        <v>1 59 999</v>
      </c>
      <c r="F35" t="str">
        <v>2 399 985</v>
      </c>
      <c r="G35" t="str">
        <v>2025‑02‑10</v>
      </c>
    </row>
    <row r="36" spans="1:7">
      <c r="A36" t="str">
        <v>P‑LG‑002</v>
      </c>
      <c r="B36" t="str">
        <v>LG OLED evo C4 65″ TV</v>
      </c>
      <c r="C36" t="str">
        <v>Television</v>
      </c>
      <c r="D36">
        <v>10</v>
      </c>
      <c r="E36" t="str">
        <v>1 79 990</v>
      </c>
      <c r="F36" t="str">
        <v>1 799 900</v>
      </c>
      <c r="G36" t="str">
        <v>2025‑02‑22</v>
      </c>
    </row>
    <row r="37" spans="1:7">
      <c r="A37" t="str">
        <v>P‑LG‑003</v>
      </c>
      <c r="B37" t="str">
        <v>LG TONE Free Fit TF8 Earbuds</v>
      </c>
      <c r="C37" t="str">
        <v>Earbuds</v>
      </c>
      <c r="D37">
        <v>40</v>
      </c>
      <c r="E37" t="str">
        <v>13 990</v>
      </c>
      <c r="F37" t="str">
        <v>559 600</v>
      </c>
      <c r="G37" t="str">
        <v>2025‑03‑09</v>
      </c>
    </row>
    <row r="38" spans="1:7">
      <c r="A38" t="str">
        <v>P‑LG‑004</v>
      </c>
      <c r="B38" t="str">
        <v>LG UltraGear 27″ Gaming Monitor</v>
      </c>
      <c r="C38" t="str">
        <v>Monitor</v>
      </c>
      <c r="D38">
        <v>22</v>
      </c>
      <c r="E38" t="str">
        <v>29 990</v>
      </c>
      <c r="F38" t="str">
        <v>659 780</v>
      </c>
      <c r="G38" t="str">
        <v>2025‑03‑27</v>
      </c>
    </row>
    <row r="39" spans="1:7">
      <c r="A39" t="str">
        <v>P‑LG‑005</v>
      </c>
      <c r="B39" t="str">
        <v>LG CordZero A9 Vacuum</v>
      </c>
      <c r="C39" t="str">
        <v>Appliance</v>
      </c>
      <c r="D39">
        <v>18</v>
      </c>
      <c r="E39" t="str">
        <v>49 990</v>
      </c>
      <c r="F39" t="str">
        <v>899 820</v>
      </c>
      <c r="G39" t="str">
        <v>2025‑04‑08</v>
      </c>
    </row>
    <row r="40" spans="1:7">
      <c r="A40" t="str">
        <v>P‑LG‑006</v>
      </c>
      <c r="B40" t="str">
        <v>LG InstaView Refrigerator</v>
      </c>
      <c r="C40" t="str">
        <v>Appliance</v>
      </c>
      <c r="D40">
        <v>5</v>
      </c>
      <c r="E40" t="str">
        <v>2 49 990</v>
      </c>
      <c r="F40" t="str">
        <v>1 249 950</v>
      </c>
      <c r="G40" t="str">
        <v>2025‑04‑20</v>
      </c>
    </row>
    <row r="41" spans="1:7">
      <c r="A41" t="str">
        <v>P‑LG‑007</v>
      </c>
      <c r="B41" t="str">
        <v>LG Dual Inverter 1.5 T AC</v>
      </c>
      <c r="C41" t="str">
        <v>Appliance</v>
      </c>
      <c r="D41">
        <v>12</v>
      </c>
      <c r="E41" t="str">
        <v>41 990</v>
      </c>
      <c r="F41" t="str">
        <v>503 880</v>
      </c>
      <c r="G41" t="str">
        <v>2025‑05‑06</v>
      </c>
    </row>
    <row r="42" spans="1:7">
      <c r="A42" t="str">
        <v>P‑LG‑008</v>
      </c>
      <c r="B42" t="str">
        <v>LG Velvet 2 Pro Smartphone</v>
      </c>
      <c r="C42" t="str">
        <v>phone</v>
      </c>
      <c r="D42">
        <v>20</v>
      </c>
      <c r="E42" t="str">
        <v>59 990</v>
      </c>
      <c r="F42" t="str">
        <v>1 199 800</v>
      </c>
      <c r="G42" t="str">
        <v>2025‑05‑21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9BF4-04C0-4D07-A43C-3CC2C0875989}">
  <dimension ref="B1:K45"/>
  <sheetViews>
    <sheetView zoomScale="86" zoomScaleNormal="86" workbookViewId="0">
      <selection activeCell="K12" sqref="K12"/>
    </sheetView>
  </sheetViews>
  <sheetFormatPr defaultRowHeight="14.4"/>
  <cols>
    <col min="2" max="2" width="20.33203125" customWidth="1"/>
    <col min="3" max="3" width="10.77734375" customWidth="1"/>
    <col min="6" max="6" width="14.5546875" customWidth="1"/>
    <col min="7" max="7" width="14.77734375" bestFit="1" customWidth="1"/>
    <col min="8" max="8" width="8.33203125" customWidth="1"/>
  </cols>
  <sheetData>
    <row r="1" spans="2:11">
      <c r="B1" s="16" t="s">
        <v>124</v>
      </c>
      <c r="C1" s="16" t="s">
        <v>98</v>
      </c>
      <c r="D1" s="16" t="s">
        <v>105</v>
      </c>
      <c r="E1" s="16" t="s">
        <v>111</v>
      </c>
      <c r="F1" s="16" t="s">
        <v>118</v>
      </c>
    </row>
    <row r="2" spans="2:11">
      <c r="B2" s="38" t="s">
        <v>99</v>
      </c>
      <c r="C2" s="38">
        <v>120</v>
      </c>
      <c r="D2" s="38"/>
      <c r="E2" s="38"/>
      <c r="F2" s="38"/>
    </row>
    <row r="3" spans="2:11">
      <c r="B3" s="39" t="s">
        <v>100</v>
      </c>
      <c r="C3" s="39">
        <v>75</v>
      </c>
      <c r="D3" s="39"/>
      <c r="E3" s="39"/>
      <c r="F3" s="39"/>
    </row>
    <row r="4" spans="2:11">
      <c r="B4" s="39" t="s">
        <v>101</v>
      </c>
      <c r="C4" s="39">
        <v>210</v>
      </c>
      <c r="D4" s="39"/>
      <c r="E4" s="39"/>
      <c r="F4" s="39"/>
    </row>
    <row r="5" spans="2:11">
      <c r="B5" s="39" t="s">
        <v>102</v>
      </c>
      <c r="C5" s="39">
        <v>60</v>
      </c>
      <c r="D5" s="39"/>
      <c r="E5" s="39"/>
      <c r="F5" s="39"/>
    </row>
    <row r="6" spans="2:11">
      <c r="B6" s="39" t="s">
        <v>106</v>
      </c>
      <c r="C6" s="39"/>
      <c r="D6" s="39">
        <v>140</v>
      </c>
      <c r="E6" s="39"/>
      <c r="F6" s="39"/>
    </row>
    <row r="7" spans="2:11">
      <c r="B7" s="39" t="s">
        <v>107</v>
      </c>
      <c r="C7" s="39"/>
      <c r="D7" s="39">
        <v>68</v>
      </c>
      <c r="E7" s="39"/>
      <c r="F7" s="39"/>
    </row>
    <row r="8" spans="2:11">
      <c r="B8" s="39" t="s">
        <v>108</v>
      </c>
      <c r="C8" s="39"/>
      <c r="D8" s="39">
        <v>180</v>
      </c>
      <c r="E8" s="39"/>
      <c r="F8" s="39"/>
    </row>
    <row r="9" spans="2:11">
      <c r="B9" s="39" t="s">
        <v>109</v>
      </c>
      <c r="C9" s="39"/>
      <c r="D9" s="39">
        <v>55</v>
      </c>
      <c r="E9" s="39"/>
      <c r="F9" s="39"/>
    </row>
    <row r="10" spans="2:11">
      <c r="B10" s="39" t="s">
        <v>112</v>
      </c>
      <c r="C10" s="39"/>
      <c r="D10" s="39"/>
      <c r="E10" s="39">
        <v>130</v>
      </c>
      <c r="F10" s="39"/>
    </row>
    <row r="11" spans="2:11">
      <c r="B11" s="39" t="s">
        <v>113</v>
      </c>
      <c r="C11" s="39"/>
      <c r="D11" s="39"/>
      <c r="E11" s="39">
        <v>80</v>
      </c>
      <c r="F11" s="39"/>
    </row>
    <row r="12" spans="2:11">
      <c r="B12" s="39" t="s">
        <v>114</v>
      </c>
      <c r="C12" s="39"/>
      <c r="D12" s="39"/>
      <c r="E12" s="39">
        <v>195</v>
      </c>
      <c r="F12" s="39"/>
      <c r="K12" s="41"/>
    </row>
    <row r="13" spans="2:11">
      <c r="B13" s="39" t="s">
        <v>115</v>
      </c>
      <c r="C13" s="39"/>
      <c r="D13" s="39"/>
      <c r="E13" s="39">
        <v>70</v>
      </c>
      <c r="F13" s="39"/>
    </row>
    <row r="14" spans="2:11">
      <c r="B14" s="39" t="s">
        <v>119</v>
      </c>
      <c r="C14" s="39"/>
      <c r="D14" s="39"/>
      <c r="E14" s="39"/>
      <c r="F14" s="39">
        <v>150</v>
      </c>
    </row>
    <row r="15" spans="2:11">
      <c r="B15" s="39" t="s">
        <v>120</v>
      </c>
      <c r="C15" s="39"/>
      <c r="D15" s="39"/>
      <c r="E15" s="39"/>
      <c r="F15" s="39">
        <v>72</v>
      </c>
    </row>
    <row r="16" spans="2:11">
      <c r="B16" s="39" t="s">
        <v>121</v>
      </c>
      <c r="C16" s="39"/>
      <c r="D16" s="39"/>
      <c r="E16" s="39"/>
      <c r="F16" s="39">
        <v>165</v>
      </c>
    </row>
    <row r="17" spans="2:8">
      <c r="B17" s="39" t="s">
        <v>122</v>
      </c>
      <c r="C17" s="39"/>
      <c r="D17" s="39"/>
      <c r="E17" s="39"/>
      <c r="F17" s="39">
        <v>62</v>
      </c>
    </row>
    <row r="18" spans="2:8">
      <c r="B18" s="39" t="s">
        <v>103</v>
      </c>
      <c r="C18" s="39">
        <v>95</v>
      </c>
      <c r="D18" s="39">
        <v>110</v>
      </c>
      <c r="E18" s="39">
        <v>100</v>
      </c>
      <c r="F18" s="39">
        <v>98</v>
      </c>
    </row>
    <row r="19" spans="2:8">
      <c r="B19" s="39" t="s">
        <v>104</v>
      </c>
      <c r="C19" s="39">
        <v>32</v>
      </c>
      <c r="D19" s="39"/>
      <c r="E19" s="39"/>
      <c r="F19" s="39"/>
    </row>
    <row r="20" spans="2:8">
      <c r="B20" s="39" t="s">
        <v>110</v>
      </c>
      <c r="C20" s="39"/>
      <c r="D20" s="39">
        <v>28</v>
      </c>
      <c r="E20" s="39"/>
      <c r="F20" s="39"/>
    </row>
    <row r="21" spans="2:8">
      <c r="B21" s="39" t="s">
        <v>116</v>
      </c>
      <c r="C21" s="39"/>
      <c r="D21" s="39"/>
      <c r="E21" s="39">
        <v>30</v>
      </c>
      <c r="F21" s="39"/>
    </row>
    <row r="22" spans="2:8">
      <c r="B22" s="39" t="s">
        <v>117</v>
      </c>
      <c r="C22" s="39"/>
      <c r="D22" s="39"/>
      <c r="E22" s="39">
        <v>42</v>
      </c>
      <c r="F22" s="39"/>
    </row>
    <row r="23" spans="2:8">
      <c r="B23" s="40" t="s">
        <v>123</v>
      </c>
      <c r="C23" s="40"/>
      <c r="D23" s="40"/>
      <c r="E23" s="40"/>
      <c r="F23" s="40">
        <v>35</v>
      </c>
    </row>
    <row r="28" spans="2:8">
      <c r="B28" s="15" t="s">
        <v>124</v>
      </c>
      <c r="C28" s="15" t="s">
        <v>98</v>
      </c>
      <c r="G28" s="15" t="s">
        <v>124</v>
      </c>
      <c r="H28" s="15" t="s">
        <v>105</v>
      </c>
    </row>
    <row r="29" spans="2:8">
      <c r="B29" s="5" t="s">
        <v>99</v>
      </c>
      <c r="C29" s="5">
        <v>120</v>
      </c>
      <c r="G29" s="5" t="s">
        <v>106</v>
      </c>
      <c r="H29" s="5">
        <v>140</v>
      </c>
    </row>
    <row r="30" spans="2:8">
      <c r="B30" s="5" t="s">
        <v>100</v>
      </c>
      <c r="C30" s="5">
        <v>75</v>
      </c>
      <c r="G30" s="5" t="s">
        <v>107</v>
      </c>
      <c r="H30" s="5">
        <v>68</v>
      </c>
    </row>
    <row r="31" spans="2:8">
      <c r="B31" s="5" t="s">
        <v>101</v>
      </c>
      <c r="C31" s="5">
        <v>210</v>
      </c>
      <c r="G31" s="5" t="s">
        <v>108</v>
      </c>
      <c r="H31" s="5">
        <v>180</v>
      </c>
    </row>
    <row r="32" spans="2:8">
      <c r="B32" s="5" t="s">
        <v>102</v>
      </c>
      <c r="C32" s="5">
        <v>60</v>
      </c>
      <c r="G32" s="5" t="s">
        <v>109</v>
      </c>
      <c r="H32" s="5">
        <v>55</v>
      </c>
    </row>
    <row r="33" spans="2:8">
      <c r="B33" s="5" t="s">
        <v>103</v>
      </c>
      <c r="C33" s="5">
        <v>95</v>
      </c>
      <c r="G33" s="5" t="s">
        <v>103</v>
      </c>
      <c r="H33" s="5">
        <v>110</v>
      </c>
    </row>
    <row r="34" spans="2:8">
      <c r="B34" s="5" t="s">
        <v>104</v>
      </c>
      <c r="C34" s="5">
        <v>32</v>
      </c>
      <c r="G34" s="5" t="s">
        <v>110</v>
      </c>
      <c r="H34" s="5">
        <v>28</v>
      </c>
    </row>
    <row r="38" spans="2:8">
      <c r="B38" s="15" t="s">
        <v>124</v>
      </c>
      <c r="C38" s="15" t="s">
        <v>111</v>
      </c>
      <c r="F38" s="15" t="s">
        <v>124</v>
      </c>
      <c r="G38" s="15" t="s">
        <v>118</v>
      </c>
    </row>
    <row r="39" spans="2:8">
      <c r="B39" s="5" t="s">
        <v>112</v>
      </c>
      <c r="C39" s="5">
        <v>130</v>
      </c>
      <c r="F39" s="5" t="s">
        <v>119</v>
      </c>
      <c r="G39" s="5">
        <v>150</v>
      </c>
    </row>
    <row r="40" spans="2:8">
      <c r="B40" s="5" t="s">
        <v>113</v>
      </c>
      <c r="C40" s="5">
        <v>80</v>
      </c>
      <c r="F40" s="5" t="s">
        <v>120</v>
      </c>
      <c r="G40" s="5">
        <v>72</v>
      </c>
    </row>
    <row r="41" spans="2:8">
      <c r="B41" s="5" t="s">
        <v>114</v>
      </c>
      <c r="C41" s="5">
        <v>195</v>
      </c>
      <c r="F41" s="5" t="s">
        <v>121</v>
      </c>
      <c r="G41" s="5">
        <v>165</v>
      </c>
    </row>
    <row r="42" spans="2:8">
      <c r="B42" s="5" t="s">
        <v>115</v>
      </c>
      <c r="C42" s="5">
        <v>70</v>
      </c>
      <c r="F42" s="5" t="s">
        <v>122</v>
      </c>
      <c r="G42" s="5">
        <v>62</v>
      </c>
    </row>
    <row r="43" spans="2:8">
      <c r="B43" s="5" t="s">
        <v>103</v>
      </c>
      <c r="C43" s="5">
        <v>100</v>
      </c>
      <c r="F43" s="5" t="s">
        <v>103</v>
      </c>
      <c r="G43" s="5">
        <v>98</v>
      </c>
    </row>
    <row r="44" spans="2:8">
      <c r="B44" s="5" t="s">
        <v>116</v>
      </c>
      <c r="C44" s="5">
        <v>30</v>
      </c>
      <c r="F44" s="5" t="s">
        <v>123</v>
      </c>
      <c r="G44" s="5">
        <v>35</v>
      </c>
    </row>
    <row r="45" spans="2:8">
      <c r="B45" s="5" t="s">
        <v>117</v>
      </c>
      <c r="C45" s="5">
        <v>42</v>
      </c>
    </row>
  </sheetData>
  <dataConsolidate topLabels="1">
    <dataRefs count="4">
      <dataRef ref="B28:C34" sheet="Consilidate data"/>
      <dataRef ref="G28:H34" sheet="Consilidate data"/>
      <dataRef ref="B38:C45" sheet="Consilidate data"/>
      <dataRef ref="F38:G44" sheet="Consilidate data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D4D8-54A6-485D-8924-3AA36F5D1F2D}">
  <dimension ref="A1:G5"/>
  <sheetViews>
    <sheetView workbookViewId="0">
      <selection activeCell="F2" sqref="F2"/>
    </sheetView>
  </sheetViews>
  <sheetFormatPr defaultRowHeight="14.4"/>
  <cols>
    <col min="1" max="1" width="11.44140625" bestFit="1" customWidth="1"/>
    <col min="2" max="2" width="27.21875" bestFit="1" customWidth="1"/>
    <col min="3" max="3" width="11.21875" bestFit="1" customWidth="1"/>
    <col min="4" max="4" width="12.88671875" customWidth="1"/>
    <col min="5" max="5" width="12" bestFit="1" customWidth="1"/>
    <col min="6" max="6" width="10.777343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>
      <c r="A2" s="4" t="s">
        <v>7</v>
      </c>
      <c r="B2" s="5" t="s">
        <v>8</v>
      </c>
      <c r="C2" s="5" t="s">
        <v>9</v>
      </c>
      <c r="D2" s="5" t="s">
        <v>125</v>
      </c>
      <c r="E2" s="5" t="s">
        <v>129</v>
      </c>
      <c r="F2" s="2"/>
      <c r="G2" s="2" t="s">
        <v>220</v>
      </c>
    </row>
    <row r="3" spans="1:7">
      <c r="A3" s="4" t="s">
        <v>13</v>
      </c>
      <c r="B3" s="5" t="s">
        <v>14</v>
      </c>
      <c r="C3" s="5" t="s">
        <v>15</v>
      </c>
      <c r="D3" s="5" t="s">
        <v>126</v>
      </c>
      <c r="E3" s="5" t="s">
        <v>130</v>
      </c>
      <c r="F3" s="2"/>
    </row>
    <row r="4" spans="1:7">
      <c r="A4" s="4" t="s">
        <v>19</v>
      </c>
      <c r="B4" s="5" t="s">
        <v>20</v>
      </c>
      <c r="C4" s="5" t="s">
        <v>21</v>
      </c>
      <c r="D4" s="5" t="s">
        <v>127</v>
      </c>
      <c r="E4" s="5" t="s">
        <v>131</v>
      </c>
      <c r="F4" s="2"/>
    </row>
    <row r="5" spans="1:7">
      <c r="A5" s="4" t="s">
        <v>25</v>
      </c>
      <c r="B5" s="5" t="s">
        <v>26</v>
      </c>
      <c r="C5" s="5" t="s">
        <v>27</v>
      </c>
      <c r="D5" s="5" t="s">
        <v>128</v>
      </c>
      <c r="E5" s="5" t="s">
        <v>132</v>
      </c>
      <c r="F5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4F51-694D-4332-AB18-8084AE0FB842}">
  <dimension ref="A1:P48"/>
  <sheetViews>
    <sheetView topLeftCell="A2" workbookViewId="0">
      <selection activeCell="I31" sqref="I30:I31"/>
    </sheetView>
  </sheetViews>
  <sheetFormatPr defaultRowHeight="14.4"/>
  <cols>
    <col min="1" max="1" width="19.33203125" bestFit="1" customWidth="1"/>
    <col min="2" max="2" width="7.77734375" bestFit="1" customWidth="1"/>
    <col min="3" max="4" width="4.109375" bestFit="1" customWidth="1"/>
    <col min="5" max="5" width="4" bestFit="1" customWidth="1"/>
    <col min="11" max="11" width="25.21875" customWidth="1"/>
    <col min="12" max="12" width="20.21875" customWidth="1"/>
    <col min="13" max="13" width="10.33203125" bestFit="1" customWidth="1"/>
    <col min="16" max="16" width="10.33203125" bestFit="1" customWidth="1"/>
  </cols>
  <sheetData>
    <row r="1" spans="1:14">
      <c r="A1" s="19" t="s">
        <v>124</v>
      </c>
      <c r="B1" s="19" t="s">
        <v>98</v>
      </c>
      <c r="C1" s="19" t="s">
        <v>105</v>
      </c>
      <c r="D1" s="19" t="s">
        <v>111</v>
      </c>
      <c r="E1" s="19" t="s">
        <v>118</v>
      </c>
    </row>
    <row r="2" spans="1:14">
      <c r="A2" s="35" t="s">
        <v>99</v>
      </c>
      <c r="B2" s="35">
        <v>120</v>
      </c>
      <c r="C2" s="35"/>
      <c r="D2" s="35"/>
      <c r="E2" s="35"/>
    </row>
    <row r="3" spans="1:14">
      <c r="A3" s="17" t="s">
        <v>100</v>
      </c>
      <c r="B3" s="17">
        <v>75</v>
      </c>
      <c r="C3" s="17"/>
      <c r="D3" s="17"/>
      <c r="E3" s="17"/>
      <c r="G3">
        <f>SUM(B2:B5)</f>
        <v>465</v>
      </c>
      <c r="K3" t="s">
        <v>223</v>
      </c>
      <c r="L3" t="s">
        <v>224</v>
      </c>
    </row>
    <row r="4" spans="1:14">
      <c r="A4" s="17" t="s">
        <v>101</v>
      </c>
      <c r="B4" s="17">
        <v>210</v>
      </c>
      <c r="C4" s="17"/>
      <c r="D4" s="17"/>
      <c r="E4" s="17"/>
      <c r="K4" t="s">
        <v>221</v>
      </c>
      <c r="L4" t="s">
        <v>222</v>
      </c>
    </row>
    <row r="5" spans="1:14">
      <c r="A5" s="17" t="s">
        <v>102</v>
      </c>
      <c r="B5" s="17">
        <v>60</v>
      </c>
      <c r="C5" s="17"/>
      <c r="D5" s="17"/>
      <c r="E5" s="17"/>
      <c r="K5" t="s">
        <v>134</v>
      </c>
      <c r="L5" t="s">
        <v>133</v>
      </c>
      <c r="N5" t="s">
        <v>139</v>
      </c>
    </row>
    <row r="6" spans="1:14">
      <c r="A6" s="17" t="s">
        <v>106</v>
      </c>
      <c r="B6" s="17"/>
      <c r="C6" s="17">
        <v>140</v>
      </c>
      <c r="D6" s="17"/>
      <c r="E6" s="17"/>
      <c r="K6" t="s">
        <v>136</v>
      </c>
      <c r="L6" t="s">
        <v>135</v>
      </c>
    </row>
    <row r="7" spans="1:14">
      <c r="A7" s="17" t="s">
        <v>107</v>
      </c>
      <c r="B7" s="17"/>
      <c r="C7" s="17">
        <v>68</v>
      </c>
      <c r="D7" s="17"/>
      <c r="E7" s="17"/>
      <c r="K7" t="s">
        <v>138</v>
      </c>
      <c r="L7" t="s">
        <v>137</v>
      </c>
    </row>
    <row r="8" spans="1:14">
      <c r="A8" s="32" t="s">
        <v>108</v>
      </c>
      <c r="B8" s="32"/>
      <c r="C8" s="32">
        <v>180</v>
      </c>
      <c r="D8" s="32"/>
      <c r="E8" s="17"/>
      <c r="K8" t="s">
        <v>214</v>
      </c>
      <c r="L8" t="s">
        <v>142</v>
      </c>
    </row>
    <row r="9" spans="1:14">
      <c r="A9" s="32" t="s">
        <v>109</v>
      </c>
      <c r="B9" s="32"/>
      <c r="C9" s="32">
        <v>55</v>
      </c>
      <c r="D9" s="32"/>
      <c r="E9" s="17"/>
      <c r="K9" t="s">
        <v>183</v>
      </c>
      <c r="L9" t="s">
        <v>182</v>
      </c>
    </row>
    <row r="10" spans="1:14">
      <c r="A10" s="32" t="s">
        <v>112</v>
      </c>
      <c r="B10" s="32"/>
      <c r="C10" s="32"/>
      <c r="D10" s="32">
        <v>130</v>
      </c>
      <c r="E10" s="17"/>
      <c r="K10" t="s">
        <v>185</v>
      </c>
      <c r="L10" t="s">
        <v>184</v>
      </c>
    </row>
    <row r="11" spans="1:14">
      <c r="A11" s="32" t="s">
        <v>113</v>
      </c>
      <c r="B11" s="32"/>
      <c r="C11" s="32"/>
      <c r="D11" s="32">
        <v>80</v>
      </c>
      <c r="E11" s="17"/>
      <c r="K11" t="s">
        <v>186</v>
      </c>
      <c r="L11" t="s">
        <v>187</v>
      </c>
    </row>
    <row r="12" spans="1:14">
      <c r="A12" s="32" t="s">
        <v>114</v>
      </c>
      <c r="B12" s="32"/>
      <c r="C12" s="32"/>
      <c r="D12" s="32">
        <v>195</v>
      </c>
      <c r="E12" s="17"/>
      <c r="K12" t="s">
        <v>188</v>
      </c>
      <c r="L12" t="s">
        <v>189</v>
      </c>
    </row>
    <row r="13" spans="1:14">
      <c r="A13" s="32" t="s">
        <v>115</v>
      </c>
      <c r="B13" s="32"/>
      <c r="C13" s="32"/>
      <c r="D13" s="32">
        <v>70</v>
      </c>
      <c r="E13" s="17"/>
      <c r="K13" t="s">
        <v>191</v>
      </c>
      <c r="L13" t="s">
        <v>190</v>
      </c>
    </row>
    <row r="14" spans="1:14">
      <c r="A14" s="32" t="s">
        <v>119</v>
      </c>
      <c r="B14" s="32"/>
      <c r="C14" s="32"/>
      <c r="D14" s="32"/>
      <c r="E14" s="17">
        <v>150</v>
      </c>
      <c r="K14" t="s">
        <v>193</v>
      </c>
      <c r="L14" t="s">
        <v>192</v>
      </c>
    </row>
    <row r="15" spans="1:14">
      <c r="A15" s="32" t="s">
        <v>120</v>
      </c>
      <c r="B15" s="32"/>
      <c r="C15" s="32"/>
      <c r="D15" s="32"/>
      <c r="E15" s="17">
        <v>72</v>
      </c>
      <c r="K15" s="2" t="s">
        <v>194</v>
      </c>
      <c r="L15" s="24" t="s">
        <v>195</v>
      </c>
    </row>
    <row r="16" spans="1:14">
      <c r="A16" s="33" t="s">
        <v>121</v>
      </c>
      <c r="B16" s="34"/>
      <c r="C16" s="32"/>
      <c r="D16" s="32"/>
      <c r="E16" s="17">
        <v>165</v>
      </c>
      <c r="K16" s="2" t="s">
        <v>196</v>
      </c>
      <c r="L16" s="24" t="s">
        <v>197</v>
      </c>
    </row>
    <row r="17" spans="1:16">
      <c r="A17" s="18" t="s">
        <v>122</v>
      </c>
      <c r="B17" s="18"/>
      <c r="C17" s="17"/>
      <c r="D17" s="17"/>
      <c r="E17" s="17">
        <v>62</v>
      </c>
      <c r="K17" s="2" t="s">
        <v>198</v>
      </c>
      <c r="L17" s="24" t="s">
        <v>199</v>
      </c>
    </row>
    <row r="18" spans="1:16">
      <c r="A18" s="17" t="s">
        <v>103</v>
      </c>
      <c r="B18" s="17">
        <v>95</v>
      </c>
      <c r="C18" s="17">
        <v>110</v>
      </c>
      <c r="D18" s="17">
        <v>100</v>
      </c>
      <c r="E18" s="17">
        <v>98</v>
      </c>
      <c r="K18" s="2" t="s">
        <v>200</v>
      </c>
      <c r="L18" s="24" t="s">
        <v>201</v>
      </c>
      <c r="P18">
        <v>4.7062268518518522</v>
      </c>
    </row>
    <row r="19" spans="1:16">
      <c r="A19" s="17" t="s">
        <v>104</v>
      </c>
      <c r="B19" s="17">
        <v>32</v>
      </c>
      <c r="C19" s="17"/>
      <c r="D19" s="17"/>
      <c r="E19" s="17"/>
      <c r="K19" s="20" t="s">
        <v>202</v>
      </c>
      <c r="L19" s="23" t="s">
        <v>203</v>
      </c>
      <c r="P19">
        <v>4.7062268518518522</v>
      </c>
    </row>
    <row r="20" spans="1:16">
      <c r="A20" s="17" t="s">
        <v>110</v>
      </c>
      <c r="B20" s="17"/>
      <c r="C20" s="17">
        <v>28</v>
      </c>
      <c r="D20" s="17"/>
      <c r="E20" s="17"/>
      <c r="K20" s="20" t="s">
        <v>204</v>
      </c>
      <c r="L20" s="23" t="s">
        <v>205</v>
      </c>
    </row>
    <row r="21" spans="1:16">
      <c r="A21" s="17" t="s">
        <v>116</v>
      </c>
      <c r="B21" s="17"/>
      <c r="C21" s="17"/>
      <c r="D21" s="17">
        <v>30</v>
      </c>
      <c r="E21" s="17"/>
      <c r="K21" s="20" t="s">
        <v>206</v>
      </c>
      <c r="L21" s="23" t="s">
        <v>207</v>
      </c>
      <c r="P21" t="s">
        <v>236</v>
      </c>
    </row>
    <row r="22" spans="1:16">
      <c r="A22" s="17" t="s">
        <v>117</v>
      </c>
      <c r="B22" s="17"/>
      <c r="C22" s="17"/>
      <c r="D22" s="17">
        <v>42</v>
      </c>
      <c r="E22" s="17"/>
      <c r="K22" s="20" t="s">
        <v>208</v>
      </c>
      <c r="L22" s="23" t="s">
        <v>209</v>
      </c>
    </row>
    <row r="23" spans="1:16">
      <c r="A23" s="17" t="s">
        <v>123</v>
      </c>
      <c r="B23" s="17"/>
      <c r="C23" s="17"/>
      <c r="D23" s="17"/>
      <c r="E23" s="17">
        <v>35</v>
      </c>
      <c r="K23" s="20" t="s">
        <v>210</v>
      </c>
      <c r="L23" s="23" t="s">
        <v>211</v>
      </c>
    </row>
    <row r="24" spans="1:16">
      <c r="K24" s="20" t="s">
        <v>212</v>
      </c>
      <c r="L24" s="23" t="s">
        <v>213</v>
      </c>
    </row>
    <row r="25" spans="1:16">
      <c r="K25" s="20" t="s">
        <v>215</v>
      </c>
      <c r="L25" s="23" t="s">
        <v>216</v>
      </c>
    </row>
    <row r="30" spans="1:16">
      <c r="G30" s="30"/>
      <c r="H30" s="31"/>
      <c r="I30" s="31"/>
      <c r="J30" s="31"/>
      <c r="K30" s="31"/>
    </row>
    <row r="31" spans="1:16">
      <c r="G31" s="31"/>
      <c r="H31" s="31"/>
      <c r="I31" s="31"/>
      <c r="J31" s="31"/>
      <c r="K31" s="31"/>
    </row>
    <row r="32" spans="1:16">
      <c r="G32" s="31"/>
      <c r="H32" s="31"/>
      <c r="I32" s="31"/>
      <c r="J32" s="31"/>
      <c r="K32" s="31"/>
    </row>
    <row r="33" spans="7:16">
      <c r="G33" s="31"/>
      <c r="H33" s="31"/>
      <c r="I33" s="31"/>
      <c r="J33" s="31"/>
      <c r="K33" s="31"/>
      <c r="P33" s="36">
        <f ca="1">TODAY()</f>
        <v>45848</v>
      </c>
    </row>
    <row r="34" spans="7:16">
      <c r="G34" s="31"/>
      <c r="H34" s="31"/>
      <c r="I34" s="31"/>
      <c r="J34" s="31"/>
      <c r="K34" s="31"/>
    </row>
    <row r="35" spans="7:16">
      <c r="G35" s="31"/>
      <c r="H35" s="31"/>
      <c r="I35" s="31"/>
      <c r="J35" s="31"/>
      <c r="K35" s="31"/>
      <c r="P35" s="29"/>
    </row>
    <row r="36" spans="7:16">
      <c r="G36" s="31"/>
      <c r="H36" s="31"/>
      <c r="I36" s="31"/>
      <c r="J36" s="31"/>
      <c r="K36" s="31"/>
      <c r="M36" s="36">
        <v>45841</v>
      </c>
    </row>
    <row r="39" spans="7:16">
      <c r="G39" s="42" t="s">
        <v>225</v>
      </c>
      <c r="H39" s="42"/>
      <c r="I39" s="42"/>
    </row>
    <row r="40" spans="7:16">
      <c r="G40" s="42"/>
      <c r="H40" s="42"/>
      <c r="I40" s="42"/>
      <c r="M40" s="37">
        <v>0.56180555555555556</v>
      </c>
    </row>
    <row r="42" spans="7:16">
      <c r="L42">
        <v>9</v>
      </c>
    </row>
    <row r="43" spans="7:16">
      <c r="L43">
        <v>8</v>
      </c>
    </row>
    <row r="44" spans="7:16">
      <c r="L44">
        <v>7</v>
      </c>
    </row>
    <row r="45" spans="7:16">
      <c r="L45">
        <v>5</v>
      </c>
    </row>
    <row r="46" spans="7:16">
      <c r="L46">
        <v>4</v>
      </c>
    </row>
    <row r="47" spans="7:16">
      <c r="L47">
        <v>2</v>
      </c>
    </row>
    <row r="48" spans="7:16">
      <c r="L48">
        <v>1</v>
      </c>
    </row>
  </sheetData>
  <sortState xmlns:xlrd2="http://schemas.microsoft.com/office/spreadsheetml/2017/richdata2" ref="L42:L50">
    <sortCondition descending="1" ref="L42:L50"/>
  </sortState>
  <mergeCells count="1">
    <mergeCell ref="G39:I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B04B-12C0-42AB-81DC-101A5DBF7D6C}">
  <dimension ref="B1:K23"/>
  <sheetViews>
    <sheetView workbookViewId="0">
      <selection activeCell="F4" sqref="F4"/>
    </sheetView>
  </sheetViews>
  <sheetFormatPr defaultRowHeight="14.4"/>
  <cols>
    <col min="2" max="2" width="8" bestFit="1" customWidth="1"/>
    <col min="3" max="3" width="21.6640625" bestFit="1" customWidth="1"/>
    <col min="4" max="4" width="19.33203125" bestFit="1" customWidth="1"/>
    <col min="5" max="5" width="20.5546875" bestFit="1" customWidth="1"/>
    <col min="6" max="6" width="16.33203125" customWidth="1"/>
  </cols>
  <sheetData>
    <row r="1" spans="2:11">
      <c r="B1" s="43" t="s">
        <v>141</v>
      </c>
      <c r="C1" s="44"/>
    </row>
    <row r="3" spans="2:11">
      <c r="B3" s="3" t="s">
        <v>143</v>
      </c>
      <c r="C3" s="3" t="s">
        <v>165</v>
      </c>
      <c r="D3" s="3" t="s">
        <v>166</v>
      </c>
      <c r="E3" s="3" t="s">
        <v>167</v>
      </c>
      <c r="F3" s="3" t="s">
        <v>144</v>
      </c>
      <c r="J3" t="s">
        <v>227</v>
      </c>
      <c r="K3" t="s">
        <v>140</v>
      </c>
    </row>
    <row r="4" spans="2:11">
      <c r="B4" s="5" t="s">
        <v>145</v>
      </c>
      <c r="C4" t="s">
        <v>229</v>
      </c>
      <c r="D4" t="s">
        <v>229</v>
      </c>
      <c r="E4" t="s">
        <v>228</v>
      </c>
      <c r="F4" t="str">
        <f>_xlfn.XLOOKUP("no",C4:E4,$C$3:$E$3,"Delivered")</f>
        <v>Preparing </v>
      </c>
    </row>
    <row r="5" spans="2:11">
      <c r="B5" s="5" t="s">
        <v>146</v>
      </c>
      <c r="C5" t="s">
        <v>229</v>
      </c>
      <c r="D5" t="s">
        <v>228</v>
      </c>
      <c r="E5" t="s">
        <v>228</v>
      </c>
      <c r="F5" t="str">
        <f t="shared" ref="F5:F23" si="0">_xlfn.XLOOKUP("no",C5:E5,$C$3:$E$3,"Delivered")</f>
        <v>Preparing </v>
      </c>
    </row>
    <row r="6" spans="2:11">
      <c r="B6" s="5" t="s">
        <v>147</v>
      </c>
      <c r="C6" t="s">
        <v>228</v>
      </c>
      <c r="D6" t="s">
        <v>229</v>
      </c>
      <c r="E6" t="s">
        <v>228</v>
      </c>
      <c r="F6" t="str">
        <f t="shared" si="0"/>
        <v>Pickup</v>
      </c>
    </row>
    <row r="7" spans="2:11">
      <c r="B7" s="5" t="s">
        <v>148</v>
      </c>
      <c r="C7" t="s">
        <v>228</v>
      </c>
      <c r="D7" t="s">
        <v>228</v>
      </c>
      <c r="E7" t="s">
        <v>228</v>
      </c>
      <c r="F7" t="str">
        <f t="shared" si="0"/>
        <v>Delivered</v>
      </c>
    </row>
    <row r="8" spans="2:11">
      <c r="B8" s="5" t="s">
        <v>149</v>
      </c>
      <c r="C8" t="s">
        <v>228</v>
      </c>
      <c r="D8" t="s">
        <v>228</v>
      </c>
      <c r="E8" t="s">
        <v>228</v>
      </c>
      <c r="F8" t="str">
        <f t="shared" si="0"/>
        <v>Delivered</v>
      </c>
    </row>
    <row r="9" spans="2:11">
      <c r="B9" s="5" t="s">
        <v>150</v>
      </c>
      <c r="C9" t="s">
        <v>228</v>
      </c>
      <c r="D9" t="s">
        <v>228</v>
      </c>
      <c r="E9" t="s">
        <v>228</v>
      </c>
      <c r="F9" t="str">
        <f t="shared" si="0"/>
        <v>Delivered</v>
      </c>
    </row>
    <row r="10" spans="2:11">
      <c r="B10" s="5" t="s">
        <v>151</v>
      </c>
      <c r="C10" t="s">
        <v>228</v>
      </c>
      <c r="D10" t="s">
        <v>229</v>
      </c>
      <c r="E10" t="s">
        <v>228</v>
      </c>
      <c r="F10" t="str">
        <f t="shared" si="0"/>
        <v>Pickup</v>
      </c>
    </row>
    <row r="11" spans="2:11">
      <c r="B11" s="5" t="s">
        <v>152</v>
      </c>
      <c r="C11" t="s">
        <v>228</v>
      </c>
      <c r="D11" t="s">
        <v>228</v>
      </c>
      <c r="E11" t="s">
        <v>229</v>
      </c>
      <c r="F11" t="str">
        <f t="shared" si="0"/>
        <v>Shipped </v>
      </c>
    </row>
    <row r="12" spans="2:11">
      <c r="B12" s="5" t="s">
        <v>153</v>
      </c>
      <c r="C12" t="s">
        <v>228</v>
      </c>
      <c r="D12" t="s">
        <v>228</v>
      </c>
      <c r="E12" t="s">
        <v>228</v>
      </c>
      <c r="F12" t="str">
        <f t="shared" si="0"/>
        <v>Delivered</v>
      </c>
    </row>
    <row r="13" spans="2:11">
      <c r="B13" s="5" t="s">
        <v>154</v>
      </c>
      <c r="C13" t="s">
        <v>228</v>
      </c>
      <c r="D13" t="s">
        <v>228</v>
      </c>
      <c r="E13" t="s">
        <v>228</v>
      </c>
      <c r="F13" t="str">
        <f t="shared" si="0"/>
        <v>Delivered</v>
      </c>
    </row>
    <row r="14" spans="2:11">
      <c r="B14" s="5" t="s">
        <v>155</v>
      </c>
      <c r="C14" t="s">
        <v>228</v>
      </c>
      <c r="D14" t="s">
        <v>229</v>
      </c>
      <c r="E14" t="s">
        <v>228</v>
      </c>
      <c r="F14" t="str">
        <f t="shared" si="0"/>
        <v>Pickup</v>
      </c>
    </row>
    <row r="15" spans="2:11">
      <c r="B15" s="5" t="s">
        <v>156</v>
      </c>
      <c r="C15" t="s">
        <v>228</v>
      </c>
      <c r="D15" t="s">
        <v>228</v>
      </c>
      <c r="E15" t="s">
        <v>228</v>
      </c>
      <c r="F15" t="str">
        <f t="shared" si="0"/>
        <v>Delivered</v>
      </c>
    </row>
    <row r="16" spans="2:11">
      <c r="B16" s="5" t="s">
        <v>157</v>
      </c>
      <c r="C16" t="s">
        <v>229</v>
      </c>
      <c r="D16" t="s">
        <v>228</v>
      </c>
      <c r="E16" t="s">
        <v>229</v>
      </c>
      <c r="F16" t="str">
        <f t="shared" si="0"/>
        <v>Preparing </v>
      </c>
    </row>
    <row r="17" spans="2:6">
      <c r="B17" s="5" t="s">
        <v>158</v>
      </c>
      <c r="C17" t="s">
        <v>229</v>
      </c>
      <c r="D17" t="s">
        <v>228</v>
      </c>
      <c r="E17" t="s">
        <v>228</v>
      </c>
      <c r="F17" t="str">
        <f t="shared" si="0"/>
        <v>Preparing </v>
      </c>
    </row>
    <row r="18" spans="2:6">
      <c r="B18" s="5" t="s">
        <v>159</v>
      </c>
      <c r="C18" t="s">
        <v>228</v>
      </c>
      <c r="D18" t="s">
        <v>228</v>
      </c>
      <c r="E18" t="s">
        <v>228</v>
      </c>
      <c r="F18" t="str">
        <f t="shared" si="0"/>
        <v>Delivered</v>
      </c>
    </row>
    <row r="19" spans="2:6">
      <c r="B19" s="5" t="s">
        <v>160</v>
      </c>
      <c r="C19" t="s">
        <v>228</v>
      </c>
      <c r="D19" t="s">
        <v>228</v>
      </c>
      <c r="E19" t="s">
        <v>229</v>
      </c>
      <c r="F19" t="str">
        <f t="shared" si="0"/>
        <v>Shipped </v>
      </c>
    </row>
    <row r="20" spans="2:6">
      <c r="B20" s="5" t="s">
        <v>161</v>
      </c>
      <c r="C20" t="s">
        <v>228</v>
      </c>
      <c r="D20" t="s">
        <v>228</v>
      </c>
      <c r="E20" t="s">
        <v>228</v>
      </c>
      <c r="F20" t="str">
        <f t="shared" si="0"/>
        <v>Delivered</v>
      </c>
    </row>
    <row r="21" spans="2:6">
      <c r="B21" s="5" t="s">
        <v>162</v>
      </c>
      <c r="C21" t="s">
        <v>229</v>
      </c>
      <c r="D21" t="s">
        <v>228</v>
      </c>
      <c r="E21" t="s">
        <v>229</v>
      </c>
      <c r="F21" t="str">
        <f t="shared" si="0"/>
        <v>Preparing </v>
      </c>
    </row>
    <row r="22" spans="2:6">
      <c r="B22" s="5" t="s">
        <v>163</v>
      </c>
      <c r="C22" t="s">
        <v>228</v>
      </c>
      <c r="D22" t="s">
        <v>228</v>
      </c>
      <c r="E22" t="s">
        <v>228</v>
      </c>
      <c r="F22" t="str">
        <f t="shared" si="0"/>
        <v>Delivered</v>
      </c>
    </row>
    <row r="23" spans="2:6">
      <c r="B23" s="5" t="s">
        <v>164</v>
      </c>
      <c r="C23" t="s">
        <v>228</v>
      </c>
      <c r="D23" t="s">
        <v>229</v>
      </c>
      <c r="E23" t="s">
        <v>228</v>
      </c>
      <c r="F23" t="str">
        <f t="shared" si="0"/>
        <v>Pickup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066A-5F58-4020-A49D-813E05D2A586}">
  <dimension ref="A1:O10"/>
  <sheetViews>
    <sheetView topLeftCell="A15" workbookViewId="0">
      <selection activeCell="M11" sqref="M11"/>
    </sheetView>
  </sheetViews>
  <sheetFormatPr defaultRowHeight="14.4"/>
  <cols>
    <col min="1" max="1" width="16.77734375" customWidth="1"/>
    <col min="2" max="2" width="9.77734375" customWidth="1"/>
    <col min="3" max="3" width="7.6640625" customWidth="1"/>
    <col min="4" max="4" width="8" customWidth="1"/>
    <col min="5" max="5" width="8.44140625" customWidth="1"/>
    <col min="6" max="6" width="6.44140625" customWidth="1"/>
    <col min="7" max="7" width="7.6640625" customWidth="1"/>
    <col min="8" max="9" width="6.5546875" customWidth="1"/>
    <col min="10" max="10" width="5.33203125" customWidth="1"/>
    <col min="11" max="11" width="9.21875" customWidth="1"/>
  </cols>
  <sheetData>
    <row r="1" spans="1:15" ht="15.6" thickTop="1" thickBot="1">
      <c r="A1" s="25" t="s">
        <v>172</v>
      </c>
      <c r="B1" s="26" t="s">
        <v>168</v>
      </c>
      <c r="C1" s="21" t="s">
        <v>169</v>
      </c>
      <c r="D1" s="21" t="s">
        <v>169</v>
      </c>
      <c r="E1" s="21" t="s">
        <v>169</v>
      </c>
      <c r="F1" s="21" t="s">
        <v>169</v>
      </c>
      <c r="G1" s="21" t="s">
        <v>169</v>
      </c>
      <c r="H1" s="21" t="s">
        <v>169</v>
      </c>
      <c r="I1" s="21" t="s">
        <v>169</v>
      </c>
      <c r="J1" s="21" t="s">
        <v>169</v>
      </c>
      <c r="K1" s="21" t="s">
        <v>226</v>
      </c>
    </row>
    <row r="2" spans="1:15" ht="15.6" thickTop="1" thickBot="1">
      <c r="A2" s="27" t="s">
        <v>173</v>
      </c>
      <c r="B2" s="28" t="s">
        <v>168</v>
      </c>
      <c r="C2" s="22" t="s">
        <v>169</v>
      </c>
      <c r="D2" s="22" t="s">
        <v>226</v>
      </c>
      <c r="E2" s="22" t="s">
        <v>226</v>
      </c>
      <c r="F2" s="22" t="s">
        <v>169</v>
      </c>
      <c r="G2" s="22" t="s">
        <v>169</v>
      </c>
      <c r="H2" s="22" t="s">
        <v>169</v>
      </c>
      <c r="I2" s="22" t="s">
        <v>169</v>
      </c>
      <c r="J2" s="22" t="s">
        <v>169</v>
      </c>
      <c r="K2" s="22" t="s">
        <v>226</v>
      </c>
    </row>
    <row r="3" spans="1:15" ht="15.6" thickTop="1" thickBot="1">
      <c r="A3" s="27" t="s">
        <v>174</v>
      </c>
      <c r="B3" s="28" t="s">
        <v>168</v>
      </c>
      <c r="C3" s="22" t="s">
        <v>169</v>
      </c>
      <c r="D3" s="22" t="s">
        <v>169</v>
      </c>
      <c r="E3" s="22" t="s">
        <v>226</v>
      </c>
      <c r="F3" s="22" t="s">
        <v>169</v>
      </c>
      <c r="G3" s="22" t="s">
        <v>169</v>
      </c>
      <c r="H3" s="22" t="s">
        <v>169</v>
      </c>
      <c r="I3" s="22" t="s">
        <v>169</v>
      </c>
      <c r="J3" s="22" t="s">
        <v>226</v>
      </c>
      <c r="K3" s="22" t="s">
        <v>226</v>
      </c>
      <c r="O3" t="s">
        <v>181</v>
      </c>
    </row>
    <row r="4" spans="1:15" ht="15.6" thickTop="1" thickBot="1">
      <c r="A4" s="27" t="s">
        <v>175</v>
      </c>
      <c r="B4" s="28" t="s">
        <v>171</v>
      </c>
      <c r="C4" s="22" t="s">
        <v>170</v>
      </c>
      <c r="D4" s="22" t="s">
        <v>169</v>
      </c>
      <c r="E4" s="22" t="s">
        <v>169</v>
      </c>
      <c r="F4" s="22" t="s">
        <v>169</v>
      </c>
      <c r="G4" s="22" t="s">
        <v>169</v>
      </c>
      <c r="H4" s="22" t="s">
        <v>169</v>
      </c>
      <c r="I4" s="22" t="s">
        <v>169</v>
      </c>
      <c r="J4" s="22" t="s">
        <v>169</v>
      </c>
      <c r="K4" s="22" t="s">
        <v>169</v>
      </c>
    </row>
    <row r="5" spans="1:15" ht="15.6" thickTop="1" thickBot="1">
      <c r="A5" s="27" t="s">
        <v>176</v>
      </c>
      <c r="B5" s="28" t="s">
        <v>171</v>
      </c>
      <c r="C5" s="21" t="s">
        <v>169</v>
      </c>
      <c r="D5" s="21" t="s">
        <v>169</v>
      </c>
      <c r="E5" s="21" t="s">
        <v>169</v>
      </c>
      <c r="F5" s="21" t="s">
        <v>169</v>
      </c>
      <c r="G5" s="21" t="s">
        <v>169</v>
      </c>
      <c r="H5" s="21" t="s">
        <v>169</v>
      </c>
      <c r="I5" s="21" t="s">
        <v>169</v>
      </c>
      <c r="J5" s="21" t="s">
        <v>169</v>
      </c>
      <c r="K5" s="21" t="s">
        <v>226</v>
      </c>
    </row>
    <row r="6" spans="1:15" ht="15.6" thickTop="1" thickBot="1">
      <c r="A6" s="27" t="s">
        <v>177</v>
      </c>
      <c r="B6" s="28" t="s">
        <v>168</v>
      </c>
      <c r="C6" s="22" t="s">
        <v>169</v>
      </c>
      <c r="D6" s="22" t="s">
        <v>226</v>
      </c>
      <c r="E6" s="22" t="s">
        <v>226</v>
      </c>
      <c r="F6" s="22" t="s">
        <v>169</v>
      </c>
      <c r="G6" s="22" t="s">
        <v>169</v>
      </c>
      <c r="H6" s="22" t="s">
        <v>169</v>
      </c>
      <c r="I6" s="22" t="s">
        <v>169</v>
      </c>
      <c r="J6" s="22" t="s">
        <v>169</v>
      </c>
      <c r="K6" s="22" t="s">
        <v>226</v>
      </c>
    </row>
    <row r="7" spans="1:15" ht="15.6" thickTop="1" thickBot="1">
      <c r="A7" s="27" t="s">
        <v>178</v>
      </c>
      <c r="B7" s="28" t="s">
        <v>171</v>
      </c>
      <c r="C7" s="22" t="s">
        <v>169</v>
      </c>
      <c r="D7" s="22" t="s">
        <v>169</v>
      </c>
      <c r="E7" s="22" t="s">
        <v>226</v>
      </c>
      <c r="F7" s="22" t="s">
        <v>169</v>
      </c>
      <c r="G7" s="22" t="s">
        <v>169</v>
      </c>
      <c r="H7" s="22" t="s">
        <v>169</v>
      </c>
      <c r="I7" s="22" t="s">
        <v>169</v>
      </c>
      <c r="J7" s="22" t="s">
        <v>226</v>
      </c>
      <c r="K7" s="22" t="s">
        <v>226</v>
      </c>
    </row>
    <row r="8" spans="1:15" ht="15.6" thickTop="1" thickBot="1">
      <c r="A8" s="27" t="s">
        <v>179</v>
      </c>
      <c r="B8" s="28" t="s">
        <v>168</v>
      </c>
      <c r="C8" s="22" t="s">
        <v>170</v>
      </c>
      <c r="D8" s="22" t="s">
        <v>169</v>
      </c>
      <c r="E8" s="22" t="s">
        <v>169</v>
      </c>
      <c r="F8" s="22" t="s">
        <v>169</v>
      </c>
      <c r="G8" s="22" t="s">
        <v>169</v>
      </c>
      <c r="H8" s="22" t="s">
        <v>169</v>
      </c>
      <c r="I8" s="22" t="s">
        <v>169</v>
      </c>
      <c r="J8" s="22" t="s">
        <v>169</v>
      </c>
      <c r="K8" s="22" t="s">
        <v>169</v>
      </c>
    </row>
    <row r="9" spans="1:15" ht="15.6" thickTop="1" thickBot="1">
      <c r="A9" s="27" t="s">
        <v>180</v>
      </c>
      <c r="B9" s="28" t="s">
        <v>168</v>
      </c>
      <c r="C9" s="22" t="s">
        <v>169</v>
      </c>
      <c r="D9" s="22" t="s">
        <v>169</v>
      </c>
      <c r="E9" s="22" t="s">
        <v>226</v>
      </c>
      <c r="F9" s="22" t="s">
        <v>169</v>
      </c>
      <c r="G9" s="22" t="s">
        <v>169</v>
      </c>
      <c r="H9" s="22" t="s">
        <v>169</v>
      </c>
      <c r="I9" s="22" t="s">
        <v>169</v>
      </c>
      <c r="J9" s="22" t="s">
        <v>226</v>
      </c>
      <c r="K9" s="22" t="s">
        <v>226</v>
      </c>
    </row>
    <row r="10" spans="1:15" ht="1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C22A-9027-4C8B-8900-400917906CEE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103B53-B8B2-4229-B91D-2E6DB1477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Sony Data</vt:lpstr>
      <vt:lpstr>LG Data</vt:lpstr>
      <vt:lpstr>Master Table</vt:lpstr>
      <vt:lpstr>Consilidate data</vt:lpstr>
      <vt:lpstr>Revenue calculate</vt:lpstr>
      <vt:lpstr>Sum_shortcut</vt:lpstr>
      <vt:lpstr>Xlookup</vt:lpstr>
      <vt:lpstr>Sheet2</vt:lpstr>
      <vt:lpstr>Sheet1</vt:lpstr>
      <vt:lpstr>Feb</vt:lpstr>
      <vt:lpstr>Jan_range</vt:lpstr>
      <vt:lpstr>Mar</vt:lpstr>
      <vt:lpstr>Sum_shortcut!Print_Area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Chaitanya Gawande</cp:lastModifiedBy>
  <dcterms:created xsi:type="dcterms:W3CDTF">2025-07-02T15:43:50Z</dcterms:created>
  <dcterms:modified xsi:type="dcterms:W3CDTF">2025-07-10T11:35:45Z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2025-07-03T08:33:54Z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fc70d2fb-9730-46de-a024-34edf4459ec8</vt:lpwstr>
  </property>
  <property fmtid="{D5CDD505-2E9C-101B-9397-08002B2CF9AE}" pid="7" name="MSIP_Label_defa4170-0d19-0005-0004-bc88714345d2_ActionId">
    <vt:lpwstr>670b057d-195b-4fab-be2b-d4ae247bc083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