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eda600567d7c6ad/Desktop/Data Science/Advanced Excel/"/>
    </mc:Choice>
  </mc:AlternateContent>
  <xr:revisionPtr revIDLastSave="335" documentId="8_{756CA2B4-8D19-41BC-9719-6A9CF1BB9802}" xr6:coauthVersionLast="47" xr6:coauthVersionMax="47" xr10:uidLastSave="{575A61BF-362F-4678-A1E9-957813392D32}"/>
  <bookViews>
    <workbookView xWindow="-108" yWindow="-108" windowWidth="23256" windowHeight="12456" firstSheet="14" activeTab="19" xr2:uid="{BEFB2F64-C87F-44EB-8653-2DE1886E696B}"/>
  </bookViews>
  <sheets>
    <sheet name="Theory" sheetId="1" r:id="rId1"/>
    <sheet name="Scenario Summary 3" sheetId="17" r:id="rId2"/>
    <sheet name="Example1senario" sheetId="10" r:id="rId3"/>
    <sheet name="Sheet7" sheetId="26" r:id="rId4"/>
    <sheet name="Scenario Summary 5" sheetId="23" r:id="rId5"/>
    <sheet name="Scenario Summary 6" sheetId="24" r:id="rId6"/>
    <sheet name="Scenario Summary 7" sheetId="25" r:id="rId7"/>
    <sheet name="Scenario Summary 8" sheetId="27" r:id="rId8"/>
    <sheet name="Scenario PivotTable" sheetId="28" r:id="rId9"/>
    <sheet name="pratice what if" sheetId="22" r:id="rId10"/>
    <sheet name="Sheet1" sheetId="21" r:id="rId11"/>
    <sheet name="Scenario Summary" sheetId="6" r:id="rId12"/>
    <sheet name="Scenario Summary 4" sheetId="18" r:id="rId13"/>
    <sheet name="Example2-senario" sheetId="2" r:id="rId14"/>
    <sheet name="Goal seek" sheetId="7" r:id="rId15"/>
    <sheet name="Data Tables" sheetId="8" r:id="rId16"/>
    <sheet name="Interest calculation " sheetId="9" r:id="rId17"/>
    <sheet name="Solver" sheetId="19" r:id="rId18"/>
    <sheet name="Scenario Summary 2" sheetId="14" r:id="rId19"/>
    <sheet name="Sheet6" sheetId="20" r:id="rId20"/>
  </sheets>
  <definedNames>
    <definedName name="Key_Qty">'pratice what if'!$G$23</definedName>
    <definedName name="Keyboard_cost_price">Example1senario!$C$3</definedName>
    <definedName name="Keyboard_Qty">Example1senario!$B$3</definedName>
    <definedName name="Keyboard_sale_price">Example1senario!$D$3</definedName>
    <definedName name="Mouse_cost_price">Example1senario!$C$4</definedName>
    <definedName name="mouse_Qty">Example1senario!$B$4</definedName>
    <definedName name="mouse_sale_price">Example1senario!$D$4</definedName>
    <definedName name="Profit">'Example2-senario'!$B$10</definedName>
    <definedName name="Qty">'Example2-senario'!$B$5</definedName>
    <definedName name="solver_adj" localSheetId="19" hidden="1">Sheet6!$C$4:$C$6</definedName>
    <definedName name="solver_adj" localSheetId="17" hidden="1">Solver!$B$2:$B$4</definedName>
    <definedName name="solver_cvg" localSheetId="19" hidden="1">0.0001</definedName>
    <definedName name="solver_cvg" localSheetId="17" hidden="1">0.0001</definedName>
    <definedName name="solver_drv" localSheetId="19" hidden="1">1</definedName>
    <definedName name="solver_drv" localSheetId="17" hidden="1">1</definedName>
    <definedName name="solver_eng" localSheetId="14" hidden="1">1</definedName>
    <definedName name="solver_eng" localSheetId="19" hidden="1">1</definedName>
    <definedName name="solver_eng" localSheetId="17" hidden="1">1</definedName>
    <definedName name="solver_est" localSheetId="19" hidden="1">1</definedName>
    <definedName name="solver_est" localSheetId="17" hidden="1">1</definedName>
    <definedName name="solver_itr" localSheetId="19" hidden="1">2147483647</definedName>
    <definedName name="solver_itr" localSheetId="17" hidden="1">2147483647</definedName>
    <definedName name="solver_lhs1" localSheetId="19" hidden="1">Sheet6!$C$4</definedName>
    <definedName name="solver_lhs1" localSheetId="17" hidden="1">Solver!$B$2</definedName>
    <definedName name="solver_lhs2" localSheetId="19" hidden="1">Sheet6!$C$5</definedName>
    <definedName name="solver_lhs2" localSheetId="17" hidden="1">Solver!$B$3</definedName>
    <definedName name="solver_lhs3" localSheetId="19" hidden="1">Sheet6!$C$6</definedName>
    <definedName name="solver_lhs3" localSheetId="17" hidden="1">Solver!$B$4</definedName>
    <definedName name="solver_mip" localSheetId="19" hidden="1">2147483647</definedName>
    <definedName name="solver_mip" localSheetId="17" hidden="1">2147483647</definedName>
    <definedName name="solver_mni" localSheetId="19" hidden="1">30</definedName>
    <definedName name="solver_mni" localSheetId="17" hidden="1">30</definedName>
    <definedName name="solver_mrt" localSheetId="19" hidden="1">0.075</definedName>
    <definedName name="solver_mrt" localSheetId="17" hidden="1">0.075</definedName>
    <definedName name="solver_msl" localSheetId="19" hidden="1">2</definedName>
    <definedName name="solver_msl" localSheetId="17" hidden="1">2</definedName>
    <definedName name="solver_neg" localSheetId="14" hidden="1">1</definedName>
    <definedName name="solver_neg" localSheetId="19" hidden="1">1</definedName>
    <definedName name="solver_neg" localSheetId="17" hidden="1">1</definedName>
    <definedName name="solver_nod" localSheetId="19" hidden="1">2147483647</definedName>
    <definedName name="solver_nod" localSheetId="17" hidden="1">2147483647</definedName>
    <definedName name="solver_num" localSheetId="14" hidden="1">0</definedName>
    <definedName name="solver_num" localSheetId="19" hidden="1">3</definedName>
    <definedName name="solver_num" localSheetId="17" hidden="1">3</definedName>
    <definedName name="solver_nwt" localSheetId="19" hidden="1">1</definedName>
    <definedName name="solver_nwt" localSheetId="17" hidden="1">1</definedName>
    <definedName name="solver_opt" localSheetId="14" hidden="1">'Goal seek'!$E$10</definedName>
    <definedName name="solver_opt" localSheetId="19" hidden="1">Sheet6!$E$7</definedName>
    <definedName name="solver_opt" localSheetId="17" hidden="1">Solver!$D$5</definedName>
    <definedName name="solver_pre" localSheetId="19" hidden="1">0.000001</definedName>
    <definedName name="solver_pre" localSheetId="17" hidden="1">0.000001</definedName>
    <definedName name="solver_rbv" localSheetId="19" hidden="1">1</definedName>
    <definedName name="solver_rbv" localSheetId="17" hidden="1">1</definedName>
    <definedName name="solver_rel1" localSheetId="19" hidden="1">1</definedName>
    <definedName name="solver_rel1" localSheetId="17" hidden="1">3</definedName>
    <definedName name="solver_rel2" localSheetId="19" hidden="1">1</definedName>
    <definedName name="solver_rel2" localSheetId="17" hidden="1">1</definedName>
    <definedName name="solver_rel3" localSheetId="19" hidden="1">2</definedName>
    <definedName name="solver_rel3" localSheetId="17" hidden="1">1</definedName>
    <definedName name="solver_rhs1" localSheetId="19" hidden="1">100</definedName>
    <definedName name="solver_rhs1" localSheetId="17" hidden="1">100</definedName>
    <definedName name="solver_rhs2" localSheetId="19" hidden="1">100</definedName>
    <definedName name="solver_rhs2" localSheetId="17" hidden="1">50</definedName>
    <definedName name="solver_rhs3" localSheetId="19" hidden="1">100</definedName>
    <definedName name="solver_rhs3" localSheetId="17" hidden="1">20</definedName>
    <definedName name="solver_rlx" localSheetId="19" hidden="1">2</definedName>
    <definedName name="solver_rlx" localSheetId="17" hidden="1">2</definedName>
    <definedName name="solver_rsd" localSheetId="19" hidden="1">0</definedName>
    <definedName name="solver_rsd" localSheetId="17" hidden="1">0</definedName>
    <definedName name="solver_scl" localSheetId="19" hidden="1">1</definedName>
    <definedName name="solver_scl" localSheetId="17" hidden="1">1</definedName>
    <definedName name="solver_sho" localSheetId="19" hidden="1">2</definedName>
    <definedName name="solver_sho" localSheetId="17" hidden="1">2</definedName>
    <definedName name="solver_ssz" localSheetId="19" hidden="1">100</definedName>
    <definedName name="solver_ssz" localSheetId="17" hidden="1">100</definedName>
    <definedName name="solver_tim" localSheetId="19" hidden="1">2147483647</definedName>
    <definedName name="solver_tim" localSheetId="17" hidden="1">2147483647</definedName>
    <definedName name="solver_tol" localSheetId="19" hidden="1">0.01</definedName>
    <definedName name="solver_tol" localSheetId="17" hidden="1">0.01</definedName>
    <definedName name="solver_typ" localSheetId="14" hidden="1">1</definedName>
    <definedName name="solver_typ" localSheetId="19" hidden="1">3</definedName>
    <definedName name="solver_typ" localSheetId="17" hidden="1">3</definedName>
    <definedName name="solver_val" localSheetId="14" hidden="1">0</definedName>
    <definedName name="solver_val" localSheetId="19" hidden="1">95</definedName>
    <definedName name="solver_val" localSheetId="17" hidden="1">100000</definedName>
    <definedName name="solver_ver" localSheetId="14" hidden="1">3</definedName>
    <definedName name="solver_ver" localSheetId="19" hidden="1">3</definedName>
    <definedName name="solver_ver" localSheetId="17" hidden="1">3</definedName>
    <definedName name="UPS_cost_price">Example1senario!$C$5</definedName>
    <definedName name="UPS_qty">Example1senario!$B$5</definedName>
    <definedName name="UPS_sale_price">Example1senario!$D$5</definedName>
  </definedNames>
  <calcPr calcId="191029"/>
  <pivotCaches>
    <pivotCache cacheId="0" r:id="rId21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" i="9" l="1"/>
  <c r="J33" i="22"/>
  <c r="J32" i="22"/>
  <c r="J31" i="22"/>
  <c r="J25" i="22"/>
  <c r="J24" i="22"/>
  <c r="J23" i="22"/>
  <c r="J15" i="22"/>
  <c r="J16" i="22"/>
  <c r="J14" i="22"/>
  <c r="E5" i="20"/>
  <c r="E6" i="20"/>
  <c r="E4" i="20"/>
  <c r="D3" i="19"/>
  <c r="D4" i="19"/>
  <c r="D2" i="19"/>
  <c r="C5" i="19"/>
  <c r="B4" i="8"/>
  <c r="B5" i="8" s="1"/>
  <c r="B4" i="7"/>
  <c r="B5" i="7" s="1"/>
  <c r="B8" i="2"/>
  <c r="B6" i="2"/>
  <c r="B7" i="2" s="1"/>
  <c r="E3" i="10"/>
  <c r="E4" i="10"/>
  <c r="E5" i="10"/>
  <c r="B6" i="8"/>
  <c r="B6" i="7"/>
  <c r="B9" i="2" l="1"/>
  <c r="B10" i="2" s="1"/>
  <c r="J17" i="22"/>
  <c r="E7" i="20"/>
  <c r="D5" i="19"/>
  <c r="E6" i="10"/>
  <c r="B7" i="8"/>
  <c r="B8" i="8" s="1"/>
  <c r="F2" i="8" s="1"/>
  <c r="B7" i="7"/>
  <c r="B8" i="7" s="1"/>
</calcChain>
</file>

<file path=xl/sharedStrings.xml><?xml version="1.0" encoding="utf-8"?>
<sst xmlns="http://schemas.openxmlformats.org/spreadsheetml/2006/main" count="579" uniqueCount="146">
  <si>
    <r>
      <t xml:space="preserve">It allows you to test different values in your formulas without changing the actual data, helping you answer questions like:
</t>
    </r>
    <r>
      <rPr>
        <sz val="15"/>
        <color theme="1"/>
        <rFont val="Aptos Narrow"/>
        <family val="2"/>
        <scheme val="minor"/>
      </rPr>
      <t>1. “What if we increase the sales target by 10%?”
2. “What if raw material costs decrease?”
3. “What if I want a loan EMI of ₹10,000 – what interest rate or duration would that require?”</t>
    </r>
  </si>
  <si>
    <r>
      <t xml:space="preserve">Types of What-If Analysis in Excel
</t>
    </r>
    <r>
      <rPr>
        <b/>
        <sz val="20"/>
        <color theme="1"/>
        <rFont val="Aptos Narrow"/>
        <family val="2"/>
        <scheme val="minor"/>
      </rPr>
      <t>1.Scenario Manager</t>
    </r>
    <r>
      <rPr>
        <sz val="20"/>
        <color theme="1"/>
        <rFont val="Aptos Narrow"/>
        <family val="2"/>
        <scheme val="minor"/>
      </rPr>
      <t xml:space="preserve">
</t>
    </r>
    <r>
      <rPr>
        <sz val="15"/>
        <color theme="1"/>
        <rFont val="Aptos Narrow"/>
        <family val="2"/>
        <scheme val="minor"/>
      </rPr>
      <t xml:space="preserve">Used to create and compare multiple sets of input values.
Example: Compare best case, worst case, and most likely case for a business plan.
You can save each scenario and switch between them.
</t>
    </r>
    <r>
      <rPr>
        <sz val="20"/>
        <color theme="1"/>
        <rFont val="Aptos Narrow"/>
        <family val="2"/>
        <scheme val="minor"/>
      </rPr>
      <t xml:space="preserve">
</t>
    </r>
    <r>
      <rPr>
        <b/>
        <sz val="20"/>
        <color theme="1"/>
        <rFont val="Aptos Narrow"/>
        <family val="2"/>
        <scheme val="minor"/>
      </rPr>
      <t>2.Goal Seek</t>
    </r>
    <r>
      <rPr>
        <sz val="20"/>
        <color theme="1"/>
        <rFont val="Aptos Narrow"/>
        <family val="2"/>
        <scheme val="minor"/>
      </rPr>
      <t xml:space="preserve">
</t>
    </r>
    <r>
      <rPr>
        <sz val="15"/>
        <color theme="1"/>
        <rFont val="Aptos Narrow"/>
        <family val="2"/>
        <scheme val="minor"/>
      </rPr>
      <t>Helps you find the input value needed to reach a specific goal.
Example: "What sales amount is required to reach a profit of ₹50,000?"
Works with one input variable and one output/result.</t>
    </r>
    <r>
      <rPr>
        <sz val="20"/>
        <color theme="1"/>
        <rFont val="Aptos Narrow"/>
        <family val="2"/>
        <scheme val="minor"/>
      </rPr>
      <t xml:space="preserve">
</t>
    </r>
    <r>
      <rPr>
        <b/>
        <sz val="20"/>
        <color theme="1"/>
        <rFont val="Aptos Narrow"/>
        <family val="2"/>
        <scheme val="minor"/>
      </rPr>
      <t>3.Data Tables</t>
    </r>
    <r>
      <rPr>
        <sz val="20"/>
        <color theme="1"/>
        <rFont val="Aptos Narrow"/>
        <family val="2"/>
        <scheme val="minor"/>
      </rPr>
      <t xml:space="preserve">
</t>
    </r>
    <r>
      <rPr>
        <sz val="15"/>
        <color theme="1"/>
        <rFont val="Aptos Narrow"/>
        <family val="2"/>
        <scheme val="minor"/>
      </rPr>
      <t>Useful when you want to see how changing one or two variables affects a result.
One-variable data table: Vary one input (like interest rate).
Two-variable data table: Vary two inputs (like interest rate and loan amount).</t>
    </r>
  </si>
  <si>
    <t>When to Use What-If Analysis</t>
  </si>
  <si>
    <t>Budget planning</t>
  </si>
  <si>
    <t>Loan calculations</t>
  </si>
  <si>
    <t>Sales forecasting</t>
  </si>
  <si>
    <t>Investment return simulations</t>
  </si>
  <si>
    <t>Pricing strategies</t>
  </si>
  <si>
    <t>Where to Find It in Excel</t>
  </si>
  <si>
    <r>
      <t xml:space="preserve">Go to the </t>
    </r>
    <r>
      <rPr>
        <b/>
        <sz val="11"/>
        <color theme="1"/>
        <rFont val="Aptos Narrow"/>
        <family val="2"/>
        <scheme val="minor"/>
      </rPr>
      <t>Ribbon</t>
    </r>
    <r>
      <rPr>
        <sz val="11"/>
        <color theme="1"/>
        <rFont val="Aptos Narrow"/>
        <family val="2"/>
        <scheme val="minor"/>
      </rPr>
      <t xml:space="preserve"> → </t>
    </r>
    <r>
      <rPr>
        <b/>
        <sz val="11"/>
        <color theme="1"/>
        <rFont val="Aptos Narrow"/>
        <family val="2"/>
        <scheme val="minor"/>
      </rPr>
      <t>Data Tab</t>
    </r>
    <r>
      <rPr>
        <sz val="11"/>
        <color theme="1"/>
        <rFont val="Aptos Narrow"/>
        <family val="2"/>
        <scheme val="minor"/>
      </rPr>
      <t xml:space="preserve"> → </t>
    </r>
    <r>
      <rPr>
        <b/>
        <sz val="11"/>
        <color theme="1"/>
        <rFont val="Aptos Narrow"/>
        <family val="2"/>
        <scheme val="minor"/>
      </rPr>
      <t>Forecast Group</t>
    </r>
    <r>
      <rPr>
        <sz val="11"/>
        <color theme="1"/>
        <rFont val="Aptos Narrow"/>
        <family val="2"/>
        <scheme val="minor"/>
      </rPr>
      <t xml:space="preserve"> → </t>
    </r>
    <r>
      <rPr>
        <b/>
        <sz val="11"/>
        <color theme="1"/>
        <rFont val="Aptos Narrow"/>
        <family val="2"/>
        <scheme val="minor"/>
      </rPr>
      <t>What-If Analysis</t>
    </r>
  </si>
  <si>
    <t>What if analysis</t>
  </si>
  <si>
    <t xml:space="preserve">Price </t>
  </si>
  <si>
    <t xml:space="preserve">Qty </t>
  </si>
  <si>
    <t>Total Revenue</t>
  </si>
  <si>
    <t xml:space="preserve">Transport Cost </t>
  </si>
  <si>
    <t>Item Cost</t>
  </si>
  <si>
    <t xml:space="preserve">Total Cost </t>
  </si>
  <si>
    <t>Profit</t>
  </si>
  <si>
    <t>Calculations</t>
  </si>
  <si>
    <t>32*100</t>
  </si>
  <si>
    <t>10% of the revenue</t>
  </si>
  <si>
    <t>20 dollar per unit (20*100)</t>
  </si>
  <si>
    <t>320+2000</t>
  </si>
  <si>
    <t>Total revenue-Total cost</t>
  </si>
  <si>
    <t>1. Senario manager</t>
  </si>
  <si>
    <t>use to run the different senarios</t>
  </si>
  <si>
    <t>e.g if we are selling 100 qty then we are geting 880$ profit</t>
  </si>
  <si>
    <t>if we are selling 200 qty then we are getting 1760 $ profit</t>
  </si>
  <si>
    <t>so if we want to run the diff senarios .let see we want to see what if our qty is this then what will be our profit?</t>
  </si>
  <si>
    <t>$B$5</t>
  </si>
  <si>
    <t>200 qty</t>
  </si>
  <si>
    <t xml:space="preserve">300 qty </t>
  </si>
  <si>
    <t>400 qty</t>
  </si>
  <si>
    <t>if qty is 400
Modified by DELL on 06-07-2025</t>
  </si>
  <si>
    <t>Scenario Summary</t>
  </si>
  <si>
    <t>Changing Cells:</t>
  </si>
  <si>
    <t>Current Values:</t>
  </si>
  <si>
    <t>Result Cells:</t>
  </si>
  <si>
    <t>Notes:  Current Values column represents values of changing cells at</t>
  </si>
  <si>
    <t>time Scenario Summary Report was created.  Changing cells for each</t>
  </si>
  <si>
    <t>scenario are highlighted in gray.</t>
  </si>
  <si>
    <t>Qty</t>
  </si>
  <si>
    <t xml:space="preserve">2. Goal seek </t>
  </si>
  <si>
    <t>use to find our goal by changing some value</t>
  </si>
  <si>
    <t>If we want to find out the quantity required to achieve a profit of $2000.</t>
  </si>
  <si>
    <t>when qty is 200 
Modified by DELL on 06-07-2025</t>
  </si>
  <si>
    <t>if qty is 300
Modified by DELL on 06-07-2025</t>
  </si>
  <si>
    <t>500 qty</t>
  </si>
  <si>
    <t>for 568 qty ..what should be the price?</t>
  </si>
  <si>
    <t>formula profit</t>
  </si>
  <si>
    <t>Interest calculation  using data table</t>
  </si>
  <si>
    <t>Principal amount</t>
  </si>
  <si>
    <t>Rate Of intrest</t>
  </si>
  <si>
    <t>Duration(year)</t>
  </si>
  <si>
    <t>Intrest amount</t>
  </si>
  <si>
    <t>column input ==&gt;value that is changing like qty</t>
  </si>
  <si>
    <t>row input ==&gt;duration</t>
  </si>
  <si>
    <t>Current Data (Senario)</t>
  </si>
  <si>
    <t xml:space="preserve">Prod Name </t>
  </si>
  <si>
    <t>Cost Price</t>
  </si>
  <si>
    <t>Sales Price</t>
  </si>
  <si>
    <t>Keybord</t>
  </si>
  <si>
    <t>Mouse</t>
  </si>
  <si>
    <t>UPS</t>
  </si>
  <si>
    <t>Senario 1</t>
  </si>
  <si>
    <t>Grand Total</t>
  </si>
  <si>
    <t>Senario 2</t>
  </si>
  <si>
    <t>$B$3</t>
  </si>
  <si>
    <t>$C$3</t>
  </si>
  <si>
    <t>$D$3</t>
  </si>
  <si>
    <t>$B$4</t>
  </si>
  <si>
    <t>$C$4</t>
  </si>
  <si>
    <t>$D$4</t>
  </si>
  <si>
    <t>$C$5</t>
  </si>
  <si>
    <t>$D$5</t>
  </si>
  <si>
    <t>$E$6</t>
  </si>
  <si>
    <t>Created by DELL on 06-07-2025
Modified by DELL on 06-07-2025</t>
  </si>
  <si>
    <r>
      <t>What-If Analysis in Excel</t>
    </r>
    <r>
      <rPr>
        <sz val="20"/>
        <color theme="1"/>
        <rFont val="Aptos Narrow"/>
        <family val="2"/>
        <scheme val="minor"/>
      </rPr>
      <t xml:space="preserve"> is a powerful feature that helps you explore different scenarios and understand how changing input values affects the outcome of formulas in your spreadsheet. It’s commonly used for decision-making, forecasting, budgeting, and data modeling.</t>
    </r>
  </si>
  <si>
    <t>Senario 1(change qty,cost price,sales price)</t>
  </si>
  <si>
    <t>senario 2</t>
  </si>
  <si>
    <t>senaario 1</t>
  </si>
  <si>
    <t>Created by DELL on 07-07-2025</t>
  </si>
  <si>
    <t>Keyboard_sale_price</t>
  </si>
  <si>
    <t>Mouse_cost_price</t>
  </si>
  <si>
    <t>mouse_sale_price</t>
  </si>
  <si>
    <t>UPS_cost_price</t>
  </si>
  <si>
    <t>UPS_sale_price</t>
  </si>
  <si>
    <t>Keyboard_Qty</t>
  </si>
  <si>
    <t>Keyboard_cost_price</t>
  </si>
  <si>
    <t>mouse_Qty</t>
  </si>
  <si>
    <t>UPS_qty</t>
  </si>
  <si>
    <t>Profit?</t>
  </si>
  <si>
    <t>If qty=400</t>
  </si>
  <si>
    <t>300 Qty</t>
  </si>
  <si>
    <t>If qty =300</t>
  </si>
  <si>
    <t>200 Qty</t>
  </si>
  <si>
    <t>For revenue 20000 ….price?</t>
  </si>
  <si>
    <t>sale Price</t>
  </si>
  <si>
    <t>Revenue</t>
  </si>
  <si>
    <t>Grand Total revenue==10000</t>
  </si>
  <si>
    <t>Marks</t>
  </si>
  <si>
    <t>Assignment</t>
  </si>
  <si>
    <t>Midterm</t>
  </si>
  <si>
    <t>Final</t>
  </si>
  <si>
    <t>Percentage</t>
  </si>
  <si>
    <t>profit</t>
  </si>
  <si>
    <t>Scenario-1</t>
  </si>
  <si>
    <t>Scenario -2</t>
  </si>
  <si>
    <t>$G$13</t>
  </si>
  <si>
    <t>$G$14</t>
  </si>
  <si>
    <t>$G$15</t>
  </si>
  <si>
    <t>$G$16</t>
  </si>
  <si>
    <t>$G$23</t>
  </si>
  <si>
    <t>$G$24</t>
  </si>
  <si>
    <t>$G$25</t>
  </si>
  <si>
    <t>$G$31</t>
  </si>
  <si>
    <t>$H$31</t>
  </si>
  <si>
    <t>$I$31</t>
  </si>
  <si>
    <t>$G$32</t>
  </si>
  <si>
    <t>$H$32</t>
  </si>
  <si>
    <t>$I$32</t>
  </si>
  <si>
    <t>$G$33</t>
  </si>
  <si>
    <t>$H$33</t>
  </si>
  <si>
    <t>$I$33</t>
  </si>
  <si>
    <t>$F$30</t>
  </si>
  <si>
    <t>$G$30</t>
  </si>
  <si>
    <t>$H$30</t>
  </si>
  <si>
    <t>$I$30</t>
  </si>
  <si>
    <t>$J$30</t>
  </si>
  <si>
    <t>$F$31</t>
  </si>
  <si>
    <t>$J$31</t>
  </si>
  <si>
    <t>$F$32</t>
  </si>
  <si>
    <t>$J$32</t>
  </si>
  <si>
    <t>$F$33</t>
  </si>
  <si>
    <t>$J$33</t>
  </si>
  <si>
    <t>new</t>
  </si>
  <si>
    <t>Created by Chaitanya Gawande on 31-07-2025</t>
  </si>
  <si>
    <t>scenario 1</t>
  </si>
  <si>
    <t>Created by Chaitanya Gawande on 31-07-2025
Modified by Chaitanya Gawande on 31-07-2025</t>
  </si>
  <si>
    <t>Scenario 2</t>
  </si>
  <si>
    <t>Key_Qty</t>
  </si>
  <si>
    <t>Row Labels</t>
  </si>
  <si>
    <t>$G$13:$G$16 by</t>
  </si>
  <si>
    <t>(All)</t>
  </si>
  <si>
    <t>$G$23:$G$25 by</t>
  </si>
  <si>
    <t>$G$31:$I$33 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</si>
</sst>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[$$-C09]* #,##0_-;\-[$$-C09]* #,##0_-;_-[$$-C09]* &quot;-&quot;_-;_-@_-"/>
    <numFmt numFmtId="165" formatCode="[$$-C09]#,##0.00"/>
    <numFmt numFmtId="166" formatCode="_-[$$-C09]* #,##0.00_-;\-[$$-C09]* #,##0.00_-;_-[$$-C09]* &quot;-&quot;??_-;_-@_-"/>
    <numFmt numFmtId="167" formatCode="_-[$$-2809]* #,##0.00_-;\-[$$-2809]* #,##0.00_-;_-[$$-2809]* &quot;-&quot;??_-;_-@_-"/>
  </numFmts>
  <fonts count="11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20"/>
      <color theme="1"/>
      <name val="Aptos Narrow"/>
      <family val="2"/>
      <scheme val="minor"/>
    </font>
    <font>
      <sz val="20"/>
      <color theme="1"/>
      <name val="Aptos Narrow"/>
      <family val="2"/>
      <scheme val="minor"/>
    </font>
    <font>
      <sz val="15"/>
      <color theme="1"/>
      <name val="Aptos Narrow"/>
      <family val="2"/>
      <scheme val="minor"/>
    </font>
    <font>
      <b/>
      <sz val="13.5"/>
      <color theme="1"/>
      <name val="Aptos Narrow"/>
      <family val="2"/>
      <scheme val="minor"/>
    </font>
    <font>
      <b/>
      <sz val="12"/>
      <color indexed="9"/>
      <name val="Aptos Narrow"/>
      <family val="2"/>
      <scheme val="minor"/>
    </font>
    <font>
      <b/>
      <sz val="11"/>
      <color indexed="8"/>
      <name val="Aptos Narrow"/>
      <family val="2"/>
      <scheme val="minor"/>
    </font>
    <font>
      <b/>
      <sz val="11"/>
      <color indexed="18"/>
      <name val="Aptos Narrow"/>
      <family val="2"/>
      <scheme val="minor"/>
    </font>
    <font>
      <sz val="10"/>
      <color indexed="9"/>
      <name val="Aptos Narrow"/>
      <family val="2"/>
      <scheme val="minor"/>
    </font>
    <font>
      <sz val="8"/>
      <color theme="1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7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3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3" fillId="0" borderId="0" xfId="0" applyFont="1" applyAlignment="1">
      <alignment vertical="top"/>
    </xf>
    <xf numFmtId="0" fontId="5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0" fillId="0" borderId="1" xfId="0" applyBorder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0" fillId="0" borderId="3" xfId="0" applyBorder="1"/>
    <xf numFmtId="166" fontId="0" fillId="0" borderId="3" xfId="0" applyNumberFormat="1" applyBorder="1"/>
    <xf numFmtId="0" fontId="6" fillId="2" borderId="4" xfId="0" applyFont="1" applyFill="1" applyBorder="1" applyAlignment="1">
      <alignment horizontal="left"/>
    </xf>
    <xf numFmtId="0" fontId="6" fillId="2" borderId="2" xfId="0" applyFont="1" applyFill="1" applyBorder="1" applyAlignment="1">
      <alignment horizontal="left"/>
    </xf>
    <xf numFmtId="0" fontId="0" fillId="0" borderId="5" xfId="0" applyBorder="1"/>
    <xf numFmtId="0" fontId="7" fillId="3" borderId="0" xfId="0" applyFont="1" applyFill="1" applyAlignment="1">
      <alignment horizontal="left"/>
    </xf>
    <xf numFmtId="0" fontId="8" fillId="3" borderId="5" xfId="0" applyFont="1" applyFill="1" applyBorder="1" applyAlignment="1">
      <alignment horizontal="left"/>
    </xf>
    <xf numFmtId="0" fontId="7" fillId="3" borderId="3" xfId="0" applyFont="1" applyFill="1" applyBorder="1" applyAlignment="1">
      <alignment horizontal="left"/>
    </xf>
    <xf numFmtId="0" fontId="9" fillId="2" borderId="2" xfId="0" applyFont="1" applyFill="1" applyBorder="1" applyAlignment="1">
      <alignment horizontal="right"/>
    </xf>
    <xf numFmtId="0" fontId="9" fillId="2" borderId="4" xfId="0" applyFont="1" applyFill="1" applyBorder="1" applyAlignment="1">
      <alignment horizontal="right"/>
    </xf>
    <xf numFmtId="0" fontId="0" fillId="4" borderId="0" xfId="0" applyFill="1"/>
    <xf numFmtId="0" fontId="10" fillId="0" borderId="0" xfId="0" applyFont="1" applyAlignment="1">
      <alignment vertical="top" wrapText="1"/>
    </xf>
    <xf numFmtId="1" fontId="0" fillId="0" borderId="0" xfId="0" applyNumberFormat="1"/>
    <xf numFmtId="167" fontId="0" fillId="0" borderId="0" xfId="0" applyNumberFormat="1"/>
    <xf numFmtId="0" fontId="0" fillId="6" borderId="1" xfId="0" applyFill="1" applyBorder="1"/>
    <xf numFmtId="4" fontId="0" fillId="0" borderId="1" xfId="0" applyNumberFormat="1" applyBorder="1"/>
    <xf numFmtId="9" fontId="0" fillId="0" borderId="6" xfId="0" applyNumberFormat="1" applyBorder="1"/>
    <xf numFmtId="0" fontId="0" fillId="8" borderId="1" xfId="0" applyFill="1" applyBorder="1"/>
    <xf numFmtId="0" fontId="0" fillId="7" borderId="1" xfId="0" applyFill="1" applyBorder="1"/>
    <xf numFmtId="0" fontId="0" fillId="8" borderId="7" xfId="0" applyFill="1" applyBorder="1"/>
    <xf numFmtId="0" fontId="0" fillId="0" borderId="7" xfId="0" applyBorder="1"/>
    <xf numFmtId="0" fontId="0" fillId="8" borderId="8" xfId="0" applyFill="1" applyBorder="1"/>
    <xf numFmtId="0" fontId="0" fillId="7" borderId="0" xfId="0" applyFill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2" fillId="0" borderId="0" xfId="0" applyFont="1" applyAlignment="1">
      <alignment horizontal="left"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5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pivotCacheDefinition" Target="pivotCache/pivotCacheDefinition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Chaitanya Gawande" refreshedDate="45869.566730092592" createdVersion="8" refreshedVersion="8" minRefreshableVersion="3" recordCount="1" xr:uid="{0F677664-9185-424F-BC28-5310D54C3B3B}">
  <cacheSource type="scenario"/>
  <cacheFields count="26">
    <cacheField name="$G$13:$G$16" numFmtId="0">
      <sharedItems containsNonDate="0" count="1">
        <s v="new"/>
      </sharedItems>
    </cacheField>
    <cacheField name="$G$23:$G$25" numFmtId="0">
      <sharedItems containsNonDate="0" count="1">
        <s v="scenario 1"/>
      </sharedItems>
    </cacheField>
    <cacheField name="$G$31:$I$33" numFmtId="0">
      <sharedItems containsNonDate="0" count="1">
        <s v="Scenario 2"/>
      </sharedItems>
    </cacheField>
    <cacheField name="$G$13:$G$16 by" numFmtId="0">
      <sharedItems containsNonDate="0" count="1">
        <s v="Chaitanya Gawande"/>
      </sharedItems>
    </cacheField>
    <cacheField name="$G$23:$G$25 by" numFmtId="0">
      <sharedItems containsNonDate="0" count="1">
        <s v="Chaitanya Gawande"/>
      </sharedItems>
    </cacheField>
    <cacheField name="$G$31:$I$33 by" numFmtId="0">
      <sharedItems containsNonDate="0" count="1">
        <s v="Chaitanya Gawande"/>
      </sharedItems>
    </cacheField>
    <cacheField name="res $F$30" numFmtId="0">
      <sharedItems containsNonDate="0" count="1">
        <s v="Prod Name "/>
      </sharedItems>
    </cacheField>
    <cacheField name="res $G$30" numFmtId="0">
      <sharedItems containsNonDate="0" count="1">
        <s v="Qty"/>
      </sharedItems>
    </cacheField>
    <cacheField name="res $H$30" numFmtId="0">
      <sharedItems containsNonDate="0" count="1">
        <s v="Cost Price"/>
      </sharedItems>
    </cacheField>
    <cacheField name="res $I$30" numFmtId="0">
      <sharedItems containsNonDate="0" count="1">
        <s v="Sales Price"/>
      </sharedItems>
    </cacheField>
    <cacheField name="res $J$30" numFmtId="0">
      <sharedItems containsNonDate="0" count="1">
        <s v="profit"/>
      </sharedItems>
    </cacheField>
    <cacheField name="res $F$31" numFmtId="0">
      <sharedItems containsNonDate="0" count="1">
        <s v="Keybord"/>
      </sharedItems>
    </cacheField>
    <cacheField name="res $G$31" numFmtId="0">
      <sharedItems containsSemiMixedTypes="0" containsNonDate="0" containsString="0" containsNumber="1" containsInteger="1" minValue="200" maxValue="200" count="1">
        <n v="200"/>
      </sharedItems>
    </cacheField>
    <cacheField name="res $H$31" numFmtId="0">
      <sharedItems containsSemiMixedTypes="0" containsNonDate="0" containsString="0" containsNumber="1" containsInteger="1" minValue="250" maxValue="250" count="1">
        <n v="250"/>
      </sharedItems>
    </cacheField>
    <cacheField name="res $I$31" numFmtId="0">
      <sharedItems containsSemiMixedTypes="0" containsNonDate="0" containsString="0" containsNumber="1" containsInteger="1" minValue="1000" maxValue="1000" count="1">
        <n v="1000"/>
      </sharedItems>
    </cacheField>
    <cacheField name="res $J$31" numFmtId="0">
      <sharedItems containsSemiMixedTypes="0" containsNonDate="0" containsString="0" containsNumber="1" containsInteger="1" minValue="150000" maxValue="150000" count="1">
        <n v="150000"/>
      </sharedItems>
    </cacheField>
    <cacheField name="res $F$32" numFmtId="0">
      <sharedItems containsNonDate="0" count="1">
        <s v="Mouse"/>
      </sharedItems>
    </cacheField>
    <cacheField name="res $G$32" numFmtId="0">
      <sharedItems containsSemiMixedTypes="0" containsNonDate="0" containsString="0" containsNumber="1" containsInteger="1" minValue="120" maxValue="120" count="1">
        <n v="120"/>
      </sharedItems>
    </cacheField>
    <cacheField name="res $H$32" numFmtId="0">
      <sharedItems containsSemiMixedTypes="0" containsNonDate="0" containsString="0" containsNumber="1" containsInteger="1" minValue="250" maxValue="250" count="1">
        <n v="250"/>
      </sharedItems>
    </cacheField>
    <cacheField name="res $I$32" numFmtId="0">
      <sharedItems containsSemiMixedTypes="0" containsNonDate="0" containsString="0" containsNumber="1" containsInteger="1" minValue="220" maxValue="220" count="1">
        <n v="220"/>
      </sharedItems>
    </cacheField>
    <cacheField name="res $J$32" numFmtId="0">
      <sharedItems containsSemiMixedTypes="0" containsNonDate="0" containsString="0" containsNumber="1" containsInteger="1" minValue="-3600" maxValue="-3600" count="1">
        <n v="-3600"/>
      </sharedItems>
    </cacheField>
    <cacheField name="res $F$33" numFmtId="0">
      <sharedItems containsNonDate="0" count="1">
        <s v="UPS"/>
      </sharedItems>
    </cacheField>
    <cacheField name="res $G$33" numFmtId="0">
      <sharedItems containsSemiMixedTypes="0" containsNonDate="0" containsString="0" containsNumber="1" containsInteger="1" minValue="160" maxValue="160" count="1">
        <n v="160"/>
      </sharedItems>
    </cacheField>
    <cacheField name="res $H$33" numFmtId="0">
      <sharedItems containsSemiMixedTypes="0" containsNonDate="0" containsString="0" containsNumber="1" containsInteger="1" minValue="1250" maxValue="1250" count="1">
        <n v="1250"/>
      </sharedItems>
    </cacheField>
    <cacheField name="res $I$33" numFmtId="0">
      <sharedItems containsSemiMixedTypes="0" containsNonDate="0" containsString="0" containsNumber="1" containsInteger="1" minValue="1390" maxValue="1390" count="1">
        <n v="1390"/>
      </sharedItems>
    </cacheField>
    <cacheField name="res $J$33" numFmtId="0">
      <sharedItems containsSemiMixedTypes="0" containsNonDate="0" containsString="0" containsNumber="1" containsInteger="1" minValue="22400" maxValue="22400" count="1">
        <n v="2240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4717B0C-E24E-46E5-B9D9-5C3F4A7F6E3C}" name="PivotTable1" cacheId="0" applyNumberFormats="0" applyBorderFormats="0" applyFontFormats="0" applyPatternFormats="0" applyAlignmentFormats="0" applyWidthHeightFormats="1" dataCaption="Result Cells" updatedVersion="8" minRefreshableVersion="3" useAutoFormatting="1" rowGrandTotals="0" colGrandTotals="0" itemPrintTitles="1" createdVersion="8" indent="0" outline="1" outlineData="1" multipleFieldFilters="0" fieldListSortAscending="1">
  <location ref="A5:U8" firstHeaderRow="0" firstDataRow="1" firstDataCol="1" rowPageCount="3" colPageCount="1"/>
  <pivotFields count="26">
    <pivotField axis="axisRow" showAll="0" defaultSubtotal="0">
      <items count="1">
        <item x="0"/>
      </items>
    </pivotField>
    <pivotField axis="axisRow" showAll="0" defaultSubtotal="0">
      <items count="1">
        <item x="0"/>
      </items>
    </pivotField>
    <pivotField axis="axisRow" showAll="0" defaultSubtotal="0">
      <items count="1">
        <item x="0"/>
      </items>
    </pivotField>
    <pivotField axis="axisPage" showAll="0">
      <items count="2">
        <item x="0"/>
        <item t="default"/>
      </items>
    </pivotField>
    <pivotField axis="axisPage" showAll="0">
      <items count="2">
        <item x="0"/>
        <item t="default"/>
      </items>
    </pivotField>
    <pivotField axis="axisPage" showAll="0">
      <items count="2">
        <item x="0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</pivotFields>
  <rowFields count="3">
    <field x="0"/>
    <field x="1"/>
    <field x="2"/>
  </rowFields>
  <rowItems count="3">
    <i>
      <x/>
    </i>
    <i r="1">
      <x/>
    </i>
    <i r="2">
      <x/>
    </i>
  </rowItems>
  <colFields count="1">
    <field x="-2"/>
  </colFields>
  <colItems count="20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  <i i="15">
      <x v="15"/>
    </i>
    <i i="16">
      <x v="16"/>
    </i>
    <i i="17">
      <x v="17"/>
    </i>
    <i i="18">
      <x v="18"/>
    </i>
    <i i="19">
      <x v="19"/>
    </i>
  </colItems>
  <pageFields count="3">
    <pageField fld="3" hier="-1"/>
    <pageField fld="4" hier="-1"/>
    <pageField fld="5" hier="-1"/>
  </pageFields>
  <dataFields count="20">
    <dataField name="$F$30" fld="6" subtotal="count" baseField="0" baseItem="0"/>
    <dataField name="$G$30" fld="7" subtotal="count" baseField="0" baseItem="0"/>
    <dataField name="$H$30" fld="8" subtotal="count" baseField="0" baseItem="0"/>
    <dataField name="$I$30" fld="9" subtotal="count" baseField="0" baseItem="0"/>
    <dataField name="$J$30" fld="10" subtotal="count" baseField="0" baseItem="0"/>
    <dataField name="$F$31" fld="11" subtotal="count" baseField="0" baseItem="0"/>
    <dataField name="$G$31" fld="12" baseField="0" baseItem="0"/>
    <dataField name="$H$31" fld="13" baseField="0" baseItem="0"/>
    <dataField name="$I$31" fld="14" baseField="0" baseItem="0"/>
    <dataField name="$J$31" fld="15" baseField="0" baseItem="0"/>
    <dataField name="$F$32" fld="16" subtotal="count" baseField="0" baseItem="0"/>
    <dataField name="$G$32" fld="17" baseField="0" baseItem="0"/>
    <dataField name="$H$32" fld="18" baseField="0" baseItem="0"/>
    <dataField name="$I$32" fld="19" baseField="0" baseItem="0"/>
    <dataField name="$J$32" fld="20" baseField="0" baseItem="0"/>
    <dataField name="$F$33" fld="21" subtotal="count" baseField="0" baseItem="0"/>
    <dataField name="$G$33" fld="22" baseField="0" baseItem="0"/>
    <dataField name="$H$33" fld="23" baseField="0" baseItem="0"/>
    <dataField name="$I$33" fld="24" baseField="0" baseItem="0"/>
    <dataField name="$J$33" fld="2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68C209E-072F-4F42-8001-0A10A45BCF47}" name="Table4" displayName="Table4" ref="A3:B10" totalsRowShown="0">
  <tableColumns count="2">
    <tableColumn id="1" xr3:uid="{0A88E608-AD59-44D6-B3CB-AAC05AA0C9FF}" name="What if analysis"/>
    <tableColumn id="2" xr3:uid="{9CEB314D-B1EE-4FBD-981A-B65EDEFC2E6F}" name="Calculation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ADD08B1-1A09-4EB5-B190-7FA3B4E1329A}" name="Table46" displayName="Table46" ref="A1:B8" totalsRowShown="0">
  <tableColumns count="2">
    <tableColumn id="1" xr3:uid="{42481A4E-D588-4224-91CD-2313ABEDF56D}" name="What if analysis"/>
    <tableColumn id="2" xr3:uid="{98A2F9F2-53FF-4BC5-B770-77FB122F9D0F}" name="Calculation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4F54C40-9491-4C69-AD7C-DEB888D70D90}" name="Table467" displayName="Table467" ref="A1:B8" totalsRowShown="0">
  <tableColumns count="2">
    <tableColumn id="1" xr3:uid="{06EAAF49-2E14-4185-B453-A9BCB5CAF593}" name="What if analysis"/>
    <tableColumn id="2" xr3:uid="{C785F904-50F2-43AE-9298-58A4B8728C0E}" name="Calcula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678E2-DCD2-479D-872C-940DBBC6533C}">
  <dimension ref="A1:R414"/>
  <sheetViews>
    <sheetView showGridLines="0" zoomScale="127" workbookViewId="0">
      <selection activeCell="A19" sqref="A19:N43"/>
    </sheetView>
  </sheetViews>
  <sheetFormatPr defaultRowHeight="14.4" x14ac:dyDescent="0.3"/>
  <sheetData>
    <row r="1" spans="1:17" ht="14.4" customHeight="1" x14ac:dyDescent="0.3">
      <c r="A1" s="38" t="s">
        <v>77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</row>
    <row r="2" spans="1:17" x14ac:dyDescent="0.3">
      <c r="A2" s="38"/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</row>
    <row r="3" spans="1:17" x14ac:dyDescent="0.3">
      <c r="A3" s="38"/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</row>
    <row r="4" spans="1:17" x14ac:dyDescent="0.3">
      <c r="A4" s="38"/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</row>
    <row r="5" spans="1:17" x14ac:dyDescent="0.3">
      <c r="A5" s="38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</row>
    <row r="7" spans="1:17" x14ac:dyDescent="0.3">
      <c r="A7" s="39" t="s">
        <v>0</v>
      </c>
      <c r="B7" s="40"/>
      <c r="C7" s="40"/>
      <c r="D7" s="40"/>
      <c r="E7" s="40"/>
      <c r="F7" s="40"/>
      <c r="G7" s="40"/>
      <c r="H7" s="40"/>
      <c r="I7" s="40"/>
      <c r="J7" s="40"/>
      <c r="K7" s="40"/>
      <c r="L7" s="40"/>
      <c r="M7" s="40"/>
      <c r="N7" s="40"/>
    </row>
    <row r="8" spans="1:17" x14ac:dyDescent="0.3">
      <c r="A8" s="40"/>
      <c r="B8" s="40"/>
      <c r="C8" s="40"/>
      <c r="D8" s="40"/>
      <c r="E8" s="40"/>
      <c r="F8" s="40"/>
      <c r="G8" s="40"/>
      <c r="H8" s="40"/>
      <c r="I8" s="40"/>
      <c r="J8" s="40"/>
      <c r="K8" s="40"/>
      <c r="L8" s="40"/>
      <c r="M8" s="40"/>
      <c r="N8" s="40"/>
    </row>
    <row r="9" spans="1:17" x14ac:dyDescent="0.3">
      <c r="A9" s="40"/>
      <c r="B9" s="40"/>
      <c r="C9" s="40"/>
      <c r="D9" s="40"/>
      <c r="E9" s="40"/>
      <c r="F9" s="40"/>
      <c r="G9" s="40"/>
      <c r="H9" s="40"/>
      <c r="I9" s="40"/>
      <c r="J9" s="40"/>
      <c r="K9" s="40"/>
      <c r="L9" s="40"/>
      <c r="M9" s="40"/>
      <c r="N9" s="40"/>
    </row>
    <row r="10" spans="1:17" x14ac:dyDescent="0.3">
      <c r="A10" s="40"/>
      <c r="B10" s="40"/>
      <c r="C10" s="40"/>
      <c r="D10" s="40"/>
      <c r="E10" s="40"/>
      <c r="F10" s="40"/>
      <c r="G10" s="40"/>
      <c r="H10" s="40"/>
      <c r="I10" s="40"/>
      <c r="J10" s="40"/>
      <c r="K10" s="40"/>
      <c r="L10" s="40"/>
      <c r="M10" s="40"/>
      <c r="N10" s="40"/>
    </row>
    <row r="11" spans="1:17" x14ac:dyDescent="0.3">
      <c r="A11" s="40"/>
      <c r="B11" s="40"/>
      <c r="C11" s="40"/>
      <c r="D11" s="40"/>
      <c r="E11" s="40"/>
      <c r="F11" s="40"/>
      <c r="G11" s="40"/>
      <c r="H11" s="40"/>
      <c r="I11" s="40"/>
      <c r="J11" s="40"/>
      <c r="K11" s="40"/>
      <c r="L11" s="40"/>
      <c r="M11" s="40"/>
      <c r="N11" s="40"/>
    </row>
    <row r="12" spans="1:17" x14ac:dyDescent="0.3">
      <c r="A12" s="40"/>
      <c r="B12" s="40"/>
      <c r="C12" s="40"/>
      <c r="D12" s="40"/>
      <c r="E12" s="40"/>
      <c r="F12" s="40"/>
      <c r="G12" s="40"/>
      <c r="H12" s="40"/>
      <c r="I12" s="40"/>
      <c r="J12" s="40"/>
      <c r="K12" s="40"/>
      <c r="L12" s="40"/>
      <c r="M12" s="40"/>
      <c r="N12" s="40"/>
    </row>
    <row r="13" spans="1:17" x14ac:dyDescent="0.3">
      <c r="A13" s="40"/>
      <c r="B13" s="40"/>
      <c r="C13" s="40"/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</row>
    <row r="14" spans="1:17" x14ac:dyDescent="0.3">
      <c r="A14" s="40"/>
      <c r="B14" s="40"/>
      <c r="C14" s="40"/>
      <c r="D14" s="40"/>
      <c r="E14" s="40"/>
      <c r="F14" s="40"/>
      <c r="G14" s="40"/>
      <c r="H14" s="40"/>
      <c r="I14" s="40"/>
      <c r="J14" s="40"/>
      <c r="K14" s="40"/>
      <c r="L14" s="40"/>
      <c r="M14" s="40"/>
      <c r="N14" s="40"/>
    </row>
    <row r="15" spans="1:17" x14ac:dyDescent="0.3">
      <c r="A15" s="40"/>
      <c r="B15" s="40"/>
      <c r="C15" s="40"/>
      <c r="D15" s="40"/>
      <c r="E15" s="40"/>
      <c r="F15" s="40"/>
      <c r="G15" s="40"/>
      <c r="H15" s="40"/>
      <c r="I15" s="40"/>
      <c r="J15" s="40"/>
      <c r="K15" s="40"/>
      <c r="L15" s="40"/>
      <c r="M15" s="40"/>
      <c r="N15" s="40"/>
    </row>
    <row r="16" spans="1:17" x14ac:dyDescent="0.3">
      <c r="A16" s="40"/>
      <c r="B16" s="40"/>
      <c r="C16" s="40"/>
      <c r="D16" s="40"/>
      <c r="E16" s="40"/>
      <c r="F16" s="40"/>
      <c r="G16" s="40"/>
      <c r="H16" s="40"/>
      <c r="I16" s="40"/>
      <c r="J16" s="40"/>
      <c r="K16" s="40"/>
      <c r="L16" s="40"/>
      <c r="M16" s="40"/>
      <c r="N16" s="40"/>
    </row>
    <row r="17" spans="1:18" x14ac:dyDescent="0.3">
      <c r="A17" s="40"/>
      <c r="B17" s="40"/>
      <c r="C17" s="40"/>
      <c r="D17" s="40"/>
      <c r="E17" s="40"/>
      <c r="F17" s="40"/>
      <c r="G17" s="40"/>
      <c r="H17" s="40"/>
      <c r="I17" s="40"/>
      <c r="J17" s="40"/>
      <c r="K17" s="40"/>
      <c r="L17" s="40"/>
      <c r="M17" s="40"/>
      <c r="N17" s="40"/>
    </row>
    <row r="18" spans="1:18" x14ac:dyDescent="0.3">
      <c r="A18" s="40"/>
      <c r="B18" s="40"/>
      <c r="C18" s="40"/>
      <c r="D18" s="40"/>
      <c r="E18" s="40"/>
      <c r="F18" s="40"/>
      <c r="G18" s="40"/>
      <c r="H18" s="40"/>
      <c r="I18" s="40"/>
      <c r="J18" s="40"/>
      <c r="K18" s="40"/>
      <c r="L18" s="40"/>
      <c r="M18" s="40"/>
      <c r="N18" s="40"/>
    </row>
    <row r="19" spans="1:18" ht="14.4" customHeight="1" x14ac:dyDescent="0.3">
      <c r="A19" s="39" t="s">
        <v>1</v>
      </c>
      <c r="B19" s="39"/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2"/>
      <c r="P19" s="4"/>
      <c r="Q19" s="4"/>
      <c r="R19" s="4"/>
    </row>
    <row r="20" spans="1:18" ht="14.4" customHeight="1" x14ac:dyDescent="0.3">
      <c r="A20" s="39"/>
      <c r="B20" s="39"/>
      <c r="C20" s="39"/>
      <c r="D20" s="39"/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2"/>
      <c r="P20" s="4"/>
      <c r="Q20" s="4"/>
      <c r="R20" s="4"/>
    </row>
    <row r="21" spans="1:18" ht="14.4" customHeight="1" x14ac:dyDescent="0.3">
      <c r="A21" s="39"/>
      <c r="B21" s="39"/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2"/>
      <c r="P21" s="4"/>
      <c r="Q21" s="4"/>
      <c r="R21" s="4"/>
    </row>
    <row r="22" spans="1:18" ht="14.4" customHeight="1" x14ac:dyDescent="0.3">
      <c r="A22" s="39"/>
      <c r="B22" s="39"/>
      <c r="C22" s="39"/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2"/>
      <c r="P22" s="4"/>
      <c r="Q22" s="4"/>
      <c r="R22" s="4"/>
    </row>
    <row r="23" spans="1:18" ht="14.4" customHeight="1" x14ac:dyDescent="0.3">
      <c r="A23" s="39"/>
      <c r="B23" s="39"/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2"/>
      <c r="P23" s="4"/>
      <c r="Q23" s="4"/>
      <c r="R23" s="4"/>
    </row>
    <row r="24" spans="1:18" ht="14.4" customHeight="1" x14ac:dyDescent="0.3">
      <c r="A24" s="39"/>
      <c r="B24" s="39"/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2"/>
      <c r="P24" s="4"/>
      <c r="Q24" s="4"/>
      <c r="R24" s="4"/>
    </row>
    <row r="25" spans="1:18" ht="14.4" customHeight="1" x14ac:dyDescent="0.3">
      <c r="A25" s="39"/>
      <c r="B25" s="39"/>
      <c r="C25" s="39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2"/>
      <c r="P25" s="4"/>
      <c r="Q25" s="4"/>
      <c r="R25" s="4"/>
    </row>
    <row r="26" spans="1:18" ht="14.4" customHeight="1" x14ac:dyDescent="0.3">
      <c r="A26" s="39"/>
      <c r="B26" s="39"/>
      <c r="C26" s="39"/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2"/>
      <c r="P26" s="4"/>
      <c r="Q26" s="4"/>
      <c r="R26" s="4"/>
    </row>
    <row r="27" spans="1:18" ht="14.4" customHeight="1" x14ac:dyDescent="0.3">
      <c r="A27" s="39"/>
      <c r="B27" s="39"/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2"/>
      <c r="P27" s="4"/>
      <c r="Q27" s="4"/>
      <c r="R27" s="4"/>
    </row>
    <row r="28" spans="1:18" ht="14.4" customHeight="1" x14ac:dyDescent="0.3">
      <c r="A28" s="39"/>
      <c r="B28" s="39"/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2"/>
      <c r="P28" s="4"/>
      <c r="Q28" s="4"/>
      <c r="R28" s="4"/>
    </row>
    <row r="29" spans="1:18" ht="14.4" customHeight="1" x14ac:dyDescent="0.3">
      <c r="A29" s="39"/>
      <c r="B29" s="39"/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2"/>
      <c r="P29" s="4"/>
      <c r="Q29" s="4"/>
      <c r="R29" s="4"/>
    </row>
    <row r="30" spans="1:18" ht="14.4" customHeight="1" x14ac:dyDescent="0.3">
      <c r="A30" s="39"/>
      <c r="B30" s="39"/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2"/>
      <c r="P30" s="4"/>
      <c r="Q30" s="4"/>
      <c r="R30" s="4"/>
    </row>
    <row r="31" spans="1:18" ht="14.4" customHeight="1" x14ac:dyDescent="0.3">
      <c r="A31" s="39"/>
      <c r="B31" s="39"/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2"/>
      <c r="P31" s="4"/>
      <c r="Q31" s="4"/>
      <c r="R31" s="4"/>
    </row>
    <row r="32" spans="1:18" ht="14.4" customHeight="1" x14ac:dyDescent="0.3">
      <c r="A32" s="39"/>
      <c r="B32" s="39"/>
      <c r="C32" s="39"/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2"/>
      <c r="P32" s="4"/>
      <c r="Q32" s="4"/>
      <c r="R32" s="4"/>
    </row>
    <row r="33" spans="1:18" ht="14.4" customHeight="1" x14ac:dyDescent="0.3">
      <c r="A33" s="39"/>
      <c r="B33" s="39"/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2"/>
      <c r="P33" s="4"/>
      <c r="Q33" s="4"/>
      <c r="R33" s="4"/>
    </row>
    <row r="34" spans="1:18" ht="14.4" customHeight="1" x14ac:dyDescent="0.3">
      <c r="A34" s="39"/>
      <c r="B34" s="39"/>
      <c r="C34" s="39"/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2"/>
      <c r="P34" s="4"/>
      <c r="Q34" s="4"/>
      <c r="R34" s="4"/>
    </row>
    <row r="35" spans="1:18" ht="14.4" customHeight="1" x14ac:dyDescent="0.3">
      <c r="A35" s="39"/>
      <c r="B35" s="39"/>
      <c r="C35" s="39"/>
      <c r="D35" s="39"/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2"/>
      <c r="P35" s="4"/>
      <c r="Q35" s="4"/>
      <c r="R35" s="4"/>
    </row>
    <row r="36" spans="1:18" ht="14.4" customHeight="1" x14ac:dyDescent="0.3">
      <c r="A36" s="39"/>
      <c r="B36" s="39"/>
      <c r="C36" s="39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2"/>
      <c r="P36" s="4"/>
      <c r="Q36" s="4"/>
      <c r="R36" s="4"/>
    </row>
    <row r="37" spans="1:18" ht="14.4" customHeight="1" x14ac:dyDescent="0.3">
      <c r="A37" s="39"/>
      <c r="B37" s="39"/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2"/>
      <c r="P37" s="4"/>
      <c r="Q37" s="4"/>
      <c r="R37" s="4"/>
    </row>
    <row r="38" spans="1:18" ht="14.4" customHeight="1" x14ac:dyDescent="0.3">
      <c r="A38" s="39"/>
      <c r="B38" s="39"/>
      <c r="C38" s="39"/>
      <c r="D38" s="39"/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2"/>
      <c r="P38" s="4"/>
      <c r="Q38" s="4"/>
      <c r="R38" s="4"/>
    </row>
    <row r="39" spans="1:18" ht="14.4" customHeight="1" x14ac:dyDescent="0.3">
      <c r="A39" s="39"/>
      <c r="B39" s="39"/>
      <c r="C39" s="39"/>
      <c r="D39" s="39"/>
      <c r="E39" s="39"/>
      <c r="F39" s="39"/>
      <c r="G39" s="39"/>
      <c r="H39" s="39"/>
      <c r="I39" s="39"/>
      <c r="J39" s="39"/>
      <c r="K39" s="39"/>
      <c r="L39" s="39"/>
      <c r="M39" s="39"/>
      <c r="N39" s="39"/>
      <c r="O39" s="2"/>
    </row>
    <row r="40" spans="1:18" ht="14.4" customHeight="1" x14ac:dyDescent="0.3">
      <c r="A40" s="39"/>
      <c r="B40" s="39"/>
      <c r="C40" s="39"/>
      <c r="D40" s="39"/>
      <c r="E40" s="39"/>
      <c r="F40" s="39"/>
      <c r="G40" s="39"/>
      <c r="H40" s="39"/>
      <c r="I40" s="39"/>
      <c r="J40" s="39"/>
      <c r="K40" s="39"/>
      <c r="L40" s="39"/>
      <c r="M40" s="39"/>
      <c r="N40" s="39"/>
      <c r="O40" s="2"/>
    </row>
    <row r="41" spans="1:18" ht="14.4" customHeight="1" x14ac:dyDescent="0.3">
      <c r="A41" s="39"/>
      <c r="B41" s="39"/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2"/>
    </row>
    <row r="42" spans="1:18" ht="14.4" customHeight="1" x14ac:dyDescent="0.3">
      <c r="A42" s="39"/>
      <c r="B42" s="39"/>
      <c r="C42" s="39"/>
      <c r="D42" s="39"/>
      <c r="E42" s="39"/>
      <c r="F42" s="39"/>
      <c r="G42" s="39"/>
      <c r="H42" s="39"/>
      <c r="I42" s="39"/>
      <c r="J42" s="39"/>
      <c r="K42" s="39"/>
      <c r="L42" s="39"/>
      <c r="M42" s="39"/>
      <c r="N42" s="39"/>
      <c r="O42" s="2"/>
    </row>
    <row r="43" spans="1:18" ht="14.4" customHeight="1" x14ac:dyDescent="0.3">
      <c r="A43" s="39"/>
      <c r="B43" s="39"/>
      <c r="C43" s="39"/>
      <c r="D43" s="39"/>
      <c r="E43" s="39"/>
      <c r="F43" s="39"/>
      <c r="G43" s="39"/>
      <c r="H43" s="39"/>
      <c r="I43" s="39"/>
      <c r="J43" s="39"/>
      <c r="K43" s="39"/>
      <c r="L43" s="39"/>
      <c r="M43" s="39"/>
      <c r="N43" s="39"/>
      <c r="O43" s="2"/>
    </row>
    <row r="44" spans="1:18" ht="14.4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</row>
    <row r="45" spans="1:18" ht="14.4" customHeight="1" x14ac:dyDescent="0.3">
      <c r="A45" s="5" t="s">
        <v>2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</row>
    <row r="46" spans="1:18" ht="14.4" customHeight="1" x14ac:dyDescent="0.3">
      <c r="A46" s="6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</row>
    <row r="47" spans="1:18" ht="14.4" customHeight="1" x14ac:dyDescent="0.3">
      <c r="A47" s="6" t="s">
        <v>3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</row>
    <row r="48" spans="1:18" ht="14.4" customHeight="1" x14ac:dyDescent="0.3">
      <c r="A48" s="6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</row>
    <row r="49" spans="1:15" ht="14.4" customHeight="1" x14ac:dyDescent="0.3">
      <c r="A49" s="6" t="s">
        <v>4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</row>
    <row r="50" spans="1:15" ht="14.4" customHeight="1" x14ac:dyDescent="0.3">
      <c r="A50" s="6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</row>
    <row r="51" spans="1:15" ht="14.4" customHeight="1" x14ac:dyDescent="0.3">
      <c r="A51" s="6" t="s">
        <v>5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</row>
    <row r="52" spans="1:15" ht="14.4" customHeight="1" x14ac:dyDescent="0.3">
      <c r="A52" s="6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</row>
    <row r="53" spans="1:15" ht="14.4" customHeight="1" x14ac:dyDescent="0.3">
      <c r="A53" s="6" t="s">
        <v>6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</row>
    <row r="54" spans="1:15" ht="14.4" customHeight="1" x14ac:dyDescent="0.3">
      <c r="A54" s="6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</row>
    <row r="55" spans="1:15" ht="14.4" customHeight="1" x14ac:dyDescent="0.3">
      <c r="A55" s="6" t="s">
        <v>7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</row>
    <row r="56" spans="1:15" ht="14.4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</row>
    <row r="57" spans="1:15" ht="14.4" customHeight="1" x14ac:dyDescent="0.3">
      <c r="A57" s="5" t="s">
        <v>8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</row>
    <row r="58" spans="1:15" ht="14.4" customHeight="1" x14ac:dyDescent="0.3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</row>
    <row r="59" spans="1:15" ht="14.4" customHeight="1" x14ac:dyDescent="0.3">
      <c r="A59" t="s">
        <v>9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</row>
    <row r="60" spans="1:15" ht="14.4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</row>
    <row r="61" spans="1:15" ht="14.4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</row>
    <row r="62" spans="1:15" ht="14.4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</row>
    <row r="63" spans="1:15" ht="14.4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</row>
    <row r="64" spans="1:15" ht="14.4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</row>
    <row r="65" spans="1:15" ht="14.4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</row>
    <row r="66" spans="1:15" ht="14.4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</row>
    <row r="67" spans="1:15" ht="14.4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</row>
    <row r="68" spans="1:15" ht="14.4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</row>
    <row r="69" spans="1:15" ht="14.4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</row>
    <row r="70" spans="1:15" ht="14.4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</row>
    <row r="71" spans="1:15" ht="14.4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</row>
    <row r="72" spans="1:15" ht="14.4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</row>
    <row r="73" spans="1:15" ht="14.4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</row>
    <row r="74" spans="1:15" ht="14.4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</row>
    <row r="75" spans="1:15" ht="14.4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</row>
    <row r="76" spans="1:15" ht="14.4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</row>
    <row r="77" spans="1:15" ht="14.4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</row>
    <row r="78" spans="1:15" ht="14.4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</row>
    <row r="79" spans="1:15" ht="14.4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</row>
    <row r="80" spans="1:15" ht="14.4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</row>
    <row r="81" spans="1:15" ht="14.4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</row>
    <row r="82" spans="1:15" ht="14.4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</row>
    <row r="83" spans="1:15" ht="14.4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</row>
    <row r="84" spans="1:15" ht="14.4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</row>
    <row r="85" spans="1:15" ht="14.4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</row>
    <row r="86" spans="1:15" ht="14.4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</row>
    <row r="87" spans="1:15" ht="14.4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</row>
    <row r="88" spans="1:15" ht="14.4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</row>
    <row r="89" spans="1:15" ht="14.4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</row>
    <row r="90" spans="1:15" ht="14.4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</row>
    <row r="91" spans="1:15" ht="14.4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</row>
    <row r="92" spans="1:15" ht="14.4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</row>
    <row r="93" spans="1:15" ht="14.4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</row>
    <row r="94" spans="1:15" ht="14.4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</row>
    <row r="95" spans="1:15" ht="14.4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</row>
    <row r="96" spans="1:15" ht="14.4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</row>
    <row r="97" spans="1:15" ht="14.4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</row>
    <row r="98" spans="1:15" ht="14.4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</row>
    <row r="99" spans="1:15" ht="14.4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</row>
    <row r="100" spans="1:15" ht="14.4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</row>
    <row r="101" spans="1:15" ht="14.4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</row>
    <row r="102" spans="1:15" ht="14.4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</row>
    <row r="103" spans="1:15" ht="14.4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</row>
    <row r="104" spans="1:15" ht="14.4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</row>
    <row r="105" spans="1:15" ht="14.4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</row>
    <row r="106" spans="1:15" ht="14.4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</row>
    <row r="107" spans="1:15" ht="14.4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</row>
    <row r="108" spans="1:15" ht="14.4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</row>
    <row r="109" spans="1:15" ht="14.4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</row>
    <row r="110" spans="1:15" ht="14.4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</row>
    <row r="111" spans="1:15" ht="14.4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</row>
    <row r="112" spans="1:15" ht="14.4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</row>
    <row r="113" spans="1:15" ht="14.4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</row>
    <row r="114" spans="1:15" ht="14.4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</row>
    <row r="115" spans="1:15" ht="14.4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</row>
    <row r="116" spans="1:15" ht="14.4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</row>
    <row r="117" spans="1:15" ht="14.4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</row>
    <row r="118" spans="1:15" ht="14.4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</row>
    <row r="119" spans="1:15" ht="14.4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</row>
    <row r="120" spans="1:15" ht="14.4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</row>
    <row r="121" spans="1:15" ht="14.4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</row>
    <row r="122" spans="1:15" x14ac:dyDescent="0.3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</row>
    <row r="123" spans="1:15" x14ac:dyDescent="0.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</row>
    <row r="124" spans="1:15" x14ac:dyDescent="0.3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</row>
    <row r="125" spans="1:15" x14ac:dyDescent="0.3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</row>
    <row r="126" spans="1:15" x14ac:dyDescent="0.3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</row>
    <row r="127" spans="1:15" x14ac:dyDescent="0.3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</row>
    <row r="128" spans="1:15" x14ac:dyDescent="0.3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</row>
    <row r="129" spans="1:14" x14ac:dyDescent="0.3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</row>
    <row r="130" spans="1:14" x14ac:dyDescent="0.3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</row>
    <row r="131" spans="1:14" x14ac:dyDescent="0.3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</row>
    <row r="132" spans="1:14" x14ac:dyDescent="0.3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</row>
    <row r="133" spans="1:14" x14ac:dyDescent="0.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</row>
    <row r="134" spans="1:14" x14ac:dyDescent="0.3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</row>
    <row r="135" spans="1:14" x14ac:dyDescent="0.3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</row>
    <row r="136" spans="1:14" x14ac:dyDescent="0.3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</row>
    <row r="137" spans="1:14" x14ac:dyDescent="0.3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</row>
    <row r="138" spans="1:14" x14ac:dyDescent="0.3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</row>
    <row r="139" spans="1:14" x14ac:dyDescent="0.3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</row>
    <row r="140" spans="1:14" x14ac:dyDescent="0.3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</row>
    <row r="141" spans="1:14" x14ac:dyDescent="0.3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</row>
    <row r="142" spans="1:14" x14ac:dyDescent="0.3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</row>
    <row r="143" spans="1:14" x14ac:dyDescent="0.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</row>
    <row r="144" spans="1:14" x14ac:dyDescent="0.3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</row>
    <row r="145" spans="1:14" x14ac:dyDescent="0.3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</row>
    <row r="146" spans="1:14" x14ac:dyDescent="0.3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</row>
    <row r="147" spans="1:14" x14ac:dyDescent="0.3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</row>
    <row r="148" spans="1:14" x14ac:dyDescent="0.3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</row>
    <row r="149" spans="1:14" x14ac:dyDescent="0.3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</row>
    <row r="150" spans="1:14" x14ac:dyDescent="0.3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</row>
    <row r="151" spans="1:14" x14ac:dyDescent="0.3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</row>
    <row r="152" spans="1:14" x14ac:dyDescent="0.3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</row>
    <row r="153" spans="1:14" x14ac:dyDescent="0.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</row>
    <row r="154" spans="1:14" x14ac:dyDescent="0.3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</row>
    <row r="155" spans="1:14" x14ac:dyDescent="0.3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</row>
    <row r="156" spans="1:14" x14ac:dyDescent="0.3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</row>
    <row r="157" spans="1:14" x14ac:dyDescent="0.3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</row>
    <row r="158" spans="1:14" x14ac:dyDescent="0.3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</row>
    <row r="159" spans="1:14" x14ac:dyDescent="0.3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</row>
    <row r="160" spans="1:14" x14ac:dyDescent="0.3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</row>
    <row r="161" spans="1:14" x14ac:dyDescent="0.3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</row>
    <row r="162" spans="1:14" x14ac:dyDescent="0.3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</row>
    <row r="163" spans="1:14" x14ac:dyDescent="0.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</row>
    <row r="164" spans="1:14" x14ac:dyDescent="0.3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</row>
    <row r="165" spans="1:14" x14ac:dyDescent="0.3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</row>
    <row r="166" spans="1:14" x14ac:dyDescent="0.3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</row>
    <row r="167" spans="1:14" x14ac:dyDescent="0.3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</row>
    <row r="168" spans="1:14" x14ac:dyDescent="0.3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</row>
    <row r="169" spans="1:14" x14ac:dyDescent="0.3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</row>
    <row r="170" spans="1:14" x14ac:dyDescent="0.3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</row>
    <row r="171" spans="1:14" x14ac:dyDescent="0.3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</row>
    <row r="172" spans="1:14" x14ac:dyDescent="0.3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</row>
    <row r="173" spans="1:14" x14ac:dyDescent="0.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</row>
    <row r="174" spans="1:14" x14ac:dyDescent="0.3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</row>
    <row r="175" spans="1:14" x14ac:dyDescent="0.3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</row>
    <row r="176" spans="1:14" x14ac:dyDescent="0.3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</row>
    <row r="177" spans="1:14" x14ac:dyDescent="0.3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</row>
    <row r="178" spans="1:14" x14ac:dyDescent="0.3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</row>
    <row r="179" spans="1:14" x14ac:dyDescent="0.3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</row>
    <row r="180" spans="1:14" x14ac:dyDescent="0.3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</row>
    <row r="181" spans="1:14" x14ac:dyDescent="0.3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</row>
    <row r="182" spans="1:14" x14ac:dyDescent="0.3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</row>
    <row r="183" spans="1:14" x14ac:dyDescent="0.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</row>
    <row r="184" spans="1:14" x14ac:dyDescent="0.3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</row>
    <row r="185" spans="1:14" x14ac:dyDescent="0.3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</row>
    <row r="186" spans="1:14" x14ac:dyDescent="0.3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</row>
    <row r="187" spans="1:14" x14ac:dyDescent="0.3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</row>
    <row r="188" spans="1:14" x14ac:dyDescent="0.3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</row>
    <row r="189" spans="1:14" x14ac:dyDescent="0.3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</row>
    <row r="190" spans="1:14" x14ac:dyDescent="0.3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</row>
    <row r="191" spans="1:14" x14ac:dyDescent="0.3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</row>
    <row r="192" spans="1:14" x14ac:dyDescent="0.3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</row>
    <row r="193" spans="1:14" x14ac:dyDescent="0.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</row>
    <row r="194" spans="1:14" x14ac:dyDescent="0.3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</row>
    <row r="195" spans="1:14" x14ac:dyDescent="0.3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</row>
    <row r="196" spans="1:14" x14ac:dyDescent="0.3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</row>
    <row r="197" spans="1:14" x14ac:dyDescent="0.3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</row>
    <row r="198" spans="1:14" x14ac:dyDescent="0.3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</row>
    <row r="199" spans="1:14" x14ac:dyDescent="0.3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</row>
    <row r="200" spans="1:14" x14ac:dyDescent="0.3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</row>
    <row r="201" spans="1:14" x14ac:dyDescent="0.3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</row>
    <row r="202" spans="1:14" x14ac:dyDescent="0.3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</row>
    <row r="203" spans="1:14" x14ac:dyDescent="0.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</row>
    <row r="204" spans="1:14" x14ac:dyDescent="0.3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</row>
    <row r="205" spans="1:14" x14ac:dyDescent="0.3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</row>
    <row r="206" spans="1:14" x14ac:dyDescent="0.3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</row>
    <row r="207" spans="1:14" x14ac:dyDescent="0.3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</row>
    <row r="208" spans="1:14" x14ac:dyDescent="0.3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</row>
    <row r="209" spans="1:14" x14ac:dyDescent="0.3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</row>
    <row r="210" spans="1:14" x14ac:dyDescent="0.3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</row>
    <row r="211" spans="1:14" x14ac:dyDescent="0.3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</row>
    <row r="212" spans="1:14" x14ac:dyDescent="0.3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</row>
    <row r="213" spans="1:14" x14ac:dyDescent="0.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</row>
    <row r="214" spans="1:14" x14ac:dyDescent="0.3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</row>
    <row r="215" spans="1:14" x14ac:dyDescent="0.3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</row>
    <row r="216" spans="1:14" x14ac:dyDescent="0.3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</row>
    <row r="217" spans="1:14" x14ac:dyDescent="0.3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</row>
    <row r="218" spans="1:14" x14ac:dyDescent="0.3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</row>
    <row r="219" spans="1:14" x14ac:dyDescent="0.3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</row>
    <row r="220" spans="1:14" x14ac:dyDescent="0.3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</row>
    <row r="221" spans="1:14" x14ac:dyDescent="0.3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</row>
    <row r="222" spans="1:14" x14ac:dyDescent="0.3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</row>
    <row r="223" spans="1:14" x14ac:dyDescent="0.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</row>
    <row r="224" spans="1:14" x14ac:dyDescent="0.3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</row>
    <row r="225" spans="1:14" x14ac:dyDescent="0.3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</row>
    <row r="226" spans="1:14" x14ac:dyDescent="0.3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</row>
    <row r="227" spans="1:14" x14ac:dyDescent="0.3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</row>
    <row r="228" spans="1:14" x14ac:dyDescent="0.3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</row>
    <row r="229" spans="1:14" x14ac:dyDescent="0.3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</row>
    <row r="230" spans="1:14" x14ac:dyDescent="0.3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</row>
    <row r="231" spans="1:14" x14ac:dyDescent="0.3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</row>
    <row r="232" spans="1:14" x14ac:dyDescent="0.3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</row>
    <row r="233" spans="1:14" x14ac:dyDescent="0.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</row>
    <row r="234" spans="1:14" x14ac:dyDescent="0.3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</row>
    <row r="235" spans="1:14" x14ac:dyDescent="0.3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</row>
    <row r="236" spans="1:14" x14ac:dyDescent="0.3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</row>
    <row r="237" spans="1:14" x14ac:dyDescent="0.3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</row>
    <row r="238" spans="1:14" x14ac:dyDescent="0.3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</row>
    <row r="239" spans="1:14" x14ac:dyDescent="0.3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</row>
    <row r="240" spans="1:14" x14ac:dyDescent="0.3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</row>
    <row r="241" spans="1:14" x14ac:dyDescent="0.3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</row>
    <row r="242" spans="1:14" x14ac:dyDescent="0.3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</row>
    <row r="243" spans="1:14" x14ac:dyDescent="0.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</row>
    <row r="244" spans="1:14" x14ac:dyDescent="0.3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</row>
    <row r="245" spans="1:14" x14ac:dyDescent="0.3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</row>
    <row r="246" spans="1:14" x14ac:dyDescent="0.3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</row>
    <row r="247" spans="1:14" x14ac:dyDescent="0.3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</row>
    <row r="248" spans="1:14" x14ac:dyDescent="0.3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</row>
    <row r="249" spans="1:14" x14ac:dyDescent="0.3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</row>
    <row r="250" spans="1:14" x14ac:dyDescent="0.3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</row>
    <row r="251" spans="1:14" x14ac:dyDescent="0.3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</row>
    <row r="252" spans="1:14" x14ac:dyDescent="0.3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</row>
    <row r="253" spans="1:14" x14ac:dyDescent="0.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</row>
    <row r="254" spans="1:14" x14ac:dyDescent="0.3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</row>
    <row r="255" spans="1:14" x14ac:dyDescent="0.3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</row>
    <row r="256" spans="1:14" x14ac:dyDescent="0.3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</row>
    <row r="257" spans="1:14" x14ac:dyDescent="0.3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</row>
    <row r="258" spans="1:14" x14ac:dyDescent="0.3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</row>
    <row r="259" spans="1:14" x14ac:dyDescent="0.3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</row>
    <row r="260" spans="1:14" x14ac:dyDescent="0.3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</row>
    <row r="261" spans="1:14" x14ac:dyDescent="0.3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</row>
    <row r="262" spans="1:14" x14ac:dyDescent="0.3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</row>
    <row r="263" spans="1:14" x14ac:dyDescent="0.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</row>
    <row r="264" spans="1:14" x14ac:dyDescent="0.3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</row>
    <row r="265" spans="1:14" x14ac:dyDescent="0.3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</row>
    <row r="266" spans="1:14" x14ac:dyDescent="0.3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</row>
    <row r="267" spans="1:14" x14ac:dyDescent="0.3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</row>
    <row r="268" spans="1:14" x14ac:dyDescent="0.3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</row>
    <row r="269" spans="1:14" x14ac:dyDescent="0.3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</row>
    <row r="270" spans="1:14" x14ac:dyDescent="0.3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</row>
    <row r="271" spans="1:14" x14ac:dyDescent="0.3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</row>
    <row r="272" spans="1:14" x14ac:dyDescent="0.3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</row>
    <row r="273" spans="1:14" x14ac:dyDescent="0.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</row>
    <row r="274" spans="1:14" x14ac:dyDescent="0.3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</row>
    <row r="275" spans="1:14" x14ac:dyDescent="0.3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</row>
    <row r="276" spans="1:14" x14ac:dyDescent="0.3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</row>
    <row r="277" spans="1:14" x14ac:dyDescent="0.3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</row>
    <row r="278" spans="1:14" x14ac:dyDescent="0.3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</row>
    <row r="279" spans="1:14" x14ac:dyDescent="0.3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</row>
    <row r="280" spans="1:14" x14ac:dyDescent="0.3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</row>
    <row r="281" spans="1:14" x14ac:dyDescent="0.3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</row>
    <row r="282" spans="1:14" x14ac:dyDescent="0.3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</row>
    <row r="283" spans="1:14" x14ac:dyDescent="0.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</row>
    <row r="284" spans="1:14" x14ac:dyDescent="0.3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</row>
    <row r="285" spans="1:14" x14ac:dyDescent="0.3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</row>
    <row r="286" spans="1:14" x14ac:dyDescent="0.3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</row>
    <row r="287" spans="1:14" x14ac:dyDescent="0.3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</row>
    <row r="288" spans="1:14" x14ac:dyDescent="0.3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</row>
    <row r="289" spans="1:14" x14ac:dyDescent="0.3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</row>
    <row r="290" spans="1:14" x14ac:dyDescent="0.3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</row>
    <row r="291" spans="1:14" x14ac:dyDescent="0.3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</row>
    <row r="292" spans="1:14" x14ac:dyDescent="0.3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</row>
    <row r="293" spans="1:14" x14ac:dyDescent="0.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</row>
    <row r="294" spans="1:14" x14ac:dyDescent="0.3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</row>
    <row r="295" spans="1:14" x14ac:dyDescent="0.3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</row>
    <row r="296" spans="1:14" x14ac:dyDescent="0.3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</row>
    <row r="297" spans="1:14" x14ac:dyDescent="0.3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</row>
    <row r="298" spans="1:14" x14ac:dyDescent="0.3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</row>
    <row r="299" spans="1:14" x14ac:dyDescent="0.3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</row>
    <row r="300" spans="1:14" x14ac:dyDescent="0.3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</row>
    <row r="301" spans="1:14" x14ac:dyDescent="0.3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</row>
    <row r="302" spans="1:14" x14ac:dyDescent="0.3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</row>
    <row r="303" spans="1:14" x14ac:dyDescent="0.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</row>
    <row r="304" spans="1:14" x14ac:dyDescent="0.3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</row>
    <row r="305" spans="1:14" x14ac:dyDescent="0.3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</row>
    <row r="306" spans="1:14" x14ac:dyDescent="0.3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</row>
    <row r="307" spans="1:14" x14ac:dyDescent="0.3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</row>
    <row r="308" spans="1:14" x14ac:dyDescent="0.3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</row>
    <row r="309" spans="1:14" x14ac:dyDescent="0.3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</row>
    <row r="310" spans="1:14" x14ac:dyDescent="0.3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</row>
    <row r="311" spans="1:14" x14ac:dyDescent="0.3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</row>
    <row r="312" spans="1:14" x14ac:dyDescent="0.3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</row>
    <row r="313" spans="1:14" x14ac:dyDescent="0.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</row>
    <row r="314" spans="1:14" x14ac:dyDescent="0.3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</row>
    <row r="315" spans="1:14" x14ac:dyDescent="0.3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</row>
    <row r="316" spans="1:14" x14ac:dyDescent="0.3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</row>
    <row r="317" spans="1:14" x14ac:dyDescent="0.3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</row>
    <row r="318" spans="1:14" x14ac:dyDescent="0.3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</row>
    <row r="319" spans="1:14" x14ac:dyDescent="0.3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</row>
    <row r="320" spans="1:14" x14ac:dyDescent="0.3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</row>
    <row r="321" spans="1:14" x14ac:dyDescent="0.3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</row>
    <row r="322" spans="1:14" x14ac:dyDescent="0.3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</row>
    <row r="323" spans="1:14" x14ac:dyDescent="0.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</row>
    <row r="324" spans="1:14" x14ac:dyDescent="0.3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</row>
    <row r="325" spans="1:14" x14ac:dyDescent="0.3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</row>
    <row r="326" spans="1:14" x14ac:dyDescent="0.3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</row>
    <row r="327" spans="1:14" x14ac:dyDescent="0.3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</row>
    <row r="328" spans="1:14" x14ac:dyDescent="0.3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</row>
    <row r="329" spans="1:14" x14ac:dyDescent="0.3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</row>
    <row r="330" spans="1:14" x14ac:dyDescent="0.3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</row>
    <row r="331" spans="1:14" x14ac:dyDescent="0.3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</row>
    <row r="332" spans="1:14" x14ac:dyDescent="0.3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</row>
    <row r="333" spans="1:14" x14ac:dyDescent="0.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</row>
    <row r="334" spans="1:14" x14ac:dyDescent="0.3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</row>
    <row r="335" spans="1:14" x14ac:dyDescent="0.3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</row>
    <row r="336" spans="1:14" x14ac:dyDescent="0.3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</row>
    <row r="337" spans="1:14" x14ac:dyDescent="0.3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</row>
    <row r="338" spans="1:14" x14ac:dyDescent="0.3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</row>
    <row r="339" spans="1:14" x14ac:dyDescent="0.3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</row>
    <row r="340" spans="1:14" x14ac:dyDescent="0.3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</row>
    <row r="341" spans="1:14" x14ac:dyDescent="0.3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</row>
    <row r="342" spans="1:14" x14ac:dyDescent="0.3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</row>
    <row r="343" spans="1:14" x14ac:dyDescent="0.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</row>
    <row r="344" spans="1:14" x14ac:dyDescent="0.3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</row>
    <row r="345" spans="1:14" x14ac:dyDescent="0.3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</row>
    <row r="346" spans="1:14" x14ac:dyDescent="0.3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</row>
    <row r="347" spans="1:14" x14ac:dyDescent="0.3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</row>
    <row r="348" spans="1:14" x14ac:dyDescent="0.3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</row>
    <row r="349" spans="1:14" x14ac:dyDescent="0.3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</row>
    <row r="350" spans="1:14" x14ac:dyDescent="0.3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</row>
    <row r="351" spans="1:14" x14ac:dyDescent="0.3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</row>
    <row r="352" spans="1:14" x14ac:dyDescent="0.3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</row>
    <row r="353" spans="1:14" x14ac:dyDescent="0.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</row>
    <row r="354" spans="1:14" x14ac:dyDescent="0.3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</row>
    <row r="355" spans="1:14" x14ac:dyDescent="0.3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</row>
    <row r="356" spans="1:14" x14ac:dyDescent="0.3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</row>
    <row r="357" spans="1:14" x14ac:dyDescent="0.3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</row>
    <row r="358" spans="1:14" x14ac:dyDescent="0.3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</row>
    <row r="359" spans="1:14" x14ac:dyDescent="0.3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</row>
    <row r="360" spans="1:14" x14ac:dyDescent="0.3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</row>
    <row r="361" spans="1:14" x14ac:dyDescent="0.3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</row>
    <row r="362" spans="1:14" x14ac:dyDescent="0.3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</row>
    <row r="363" spans="1:14" x14ac:dyDescent="0.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</row>
    <row r="364" spans="1:14" x14ac:dyDescent="0.3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</row>
    <row r="365" spans="1:14" x14ac:dyDescent="0.3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</row>
    <row r="366" spans="1:14" x14ac:dyDescent="0.3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</row>
    <row r="367" spans="1:14" x14ac:dyDescent="0.3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</row>
    <row r="368" spans="1:14" x14ac:dyDescent="0.3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</row>
    <row r="369" spans="1:14" x14ac:dyDescent="0.3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</row>
    <row r="370" spans="1:14" x14ac:dyDescent="0.3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</row>
    <row r="371" spans="1:14" x14ac:dyDescent="0.3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</row>
    <row r="372" spans="1:14" x14ac:dyDescent="0.3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</row>
    <row r="373" spans="1:14" x14ac:dyDescent="0.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</row>
    <row r="374" spans="1:14" x14ac:dyDescent="0.3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</row>
    <row r="375" spans="1:14" x14ac:dyDescent="0.3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</row>
    <row r="376" spans="1:14" x14ac:dyDescent="0.3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</row>
    <row r="377" spans="1:14" x14ac:dyDescent="0.3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</row>
    <row r="378" spans="1:14" x14ac:dyDescent="0.3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</row>
    <row r="379" spans="1:14" x14ac:dyDescent="0.3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</row>
    <row r="380" spans="1:14" x14ac:dyDescent="0.3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</row>
    <row r="381" spans="1:14" x14ac:dyDescent="0.3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</row>
    <row r="382" spans="1:14" x14ac:dyDescent="0.3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</row>
    <row r="383" spans="1:14" x14ac:dyDescent="0.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</row>
    <row r="384" spans="1:14" x14ac:dyDescent="0.3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</row>
    <row r="385" spans="1:14" x14ac:dyDescent="0.3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</row>
    <row r="386" spans="1:14" x14ac:dyDescent="0.3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</row>
    <row r="387" spans="1:14" x14ac:dyDescent="0.3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</row>
    <row r="388" spans="1:14" x14ac:dyDescent="0.3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</row>
    <row r="389" spans="1:14" x14ac:dyDescent="0.3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</row>
    <row r="390" spans="1:14" x14ac:dyDescent="0.3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</row>
    <row r="391" spans="1:14" x14ac:dyDescent="0.3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</row>
    <row r="392" spans="1:14" x14ac:dyDescent="0.3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</row>
    <row r="393" spans="1:14" x14ac:dyDescent="0.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</row>
    <row r="394" spans="1:14" x14ac:dyDescent="0.3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</row>
    <row r="395" spans="1:14" x14ac:dyDescent="0.3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</row>
    <row r="396" spans="1:14" x14ac:dyDescent="0.3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</row>
    <row r="397" spans="1:14" x14ac:dyDescent="0.3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</row>
    <row r="398" spans="1:14" x14ac:dyDescent="0.3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</row>
    <row r="399" spans="1:14" x14ac:dyDescent="0.3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</row>
    <row r="400" spans="1:14" x14ac:dyDescent="0.3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</row>
    <row r="401" spans="1:14" x14ac:dyDescent="0.3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</row>
    <row r="402" spans="1:14" x14ac:dyDescent="0.3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</row>
    <row r="403" spans="1:14" x14ac:dyDescent="0.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</row>
    <row r="404" spans="1:14" x14ac:dyDescent="0.3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</row>
    <row r="405" spans="1:14" x14ac:dyDescent="0.3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</row>
    <row r="406" spans="1:14" x14ac:dyDescent="0.3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</row>
    <row r="407" spans="1:14" x14ac:dyDescent="0.3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</row>
    <row r="408" spans="1:14" x14ac:dyDescent="0.3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</row>
    <row r="409" spans="1:14" x14ac:dyDescent="0.3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</row>
    <row r="410" spans="1:14" x14ac:dyDescent="0.3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</row>
    <row r="411" spans="1:14" x14ac:dyDescent="0.3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</row>
    <row r="412" spans="1:14" x14ac:dyDescent="0.3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</row>
    <row r="413" spans="1:14" x14ac:dyDescent="0.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</row>
    <row r="414" spans="1:14" x14ac:dyDescent="0.3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</row>
  </sheetData>
  <mergeCells count="3">
    <mergeCell ref="A1:Q5"/>
    <mergeCell ref="A7:N18"/>
    <mergeCell ref="A19:N4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9AB98-6FAC-4B4A-BBBD-F58AF89C9263}">
  <sheetPr>
    <outlinePr summaryBelow="0"/>
  </sheetPr>
  <dimension ref="B1:G19"/>
  <sheetViews>
    <sheetView showGridLines="0" workbookViewId="0">
      <selection activeCell="F16" sqref="F16"/>
    </sheetView>
  </sheetViews>
  <sheetFormatPr defaultRowHeight="14.4" outlineLevelRow="1" outlineLevelCol="1" x14ac:dyDescent="0.3"/>
  <cols>
    <col min="3" max="3" width="18.5546875" bestFit="1" customWidth="1"/>
    <col min="4" max="7" width="12.6640625" bestFit="1" customWidth="1" outlineLevel="1"/>
  </cols>
  <sheetData>
    <row r="1" spans="2:7" ht="15" thickBot="1" x14ac:dyDescent="0.35"/>
    <row r="2" spans="2:7" ht="15.6" x14ac:dyDescent="0.3">
      <c r="B2" s="14" t="s">
        <v>34</v>
      </c>
      <c r="C2" s="14"/>
      <c r="D2" s="19"/>
      <c r="E2" s="19"/>
      <c r="F2" s="19"/>
      <c r="G2" s="19"/>
    </row>
    <row r="3" spans="2:7" ht="15.6" collapsed="1" x14ac:dyDescent="0.3">
      <c r="B3" s="13"/>
      <c r="C3" s="13"/>
      <c r="D3" s="20" t="s">
        <v>36</v>
      </c>
      <c r="E3" s="20" t="s">
        <v>64</v>
      </c>
      <c r="F3" s="20" t="s">
        <v>66</v>
      </c>
      <c r="G3" s="20" t="s">
        <v>80</v>
      </c>
    </row>
    <row r="4" spans="2:7" ht="32.4" hidden="1" outlineLevel="1" x14ac:dyDescent="0.3">
      <c r="B4" s="16"/>
      <c r="C4" s="16"/>
      <c r="E4" s="22" t="s">
        <v>78</v>
      </c>
      <c r="F4" s="22" t="s">
        <v>79</v>
      </c>
      <c r="G4" s="22" t="s">
        <v>81</v>
      </c>
    </row>
    <row r="5" spans="2:7" x14ac:dyDescent="0.3">
      <c r="B5" s="17" t="s">
        <v>35</v>
      </c>
      <c r="C5" s="17"/>
      <c r="D5" s="15"/>
      <c r="E5" s="15"/>
      <c r="F5" s="15"/>
      <c r="G5" s="15"/>
    </row>
    <row r="6" spans="2:7" outlineLevel="1" x14ac:dyDescent="0.3">
      <c r="B6" s="16"/>
      <c r="C6" s="16" t="s">
        <v>87</v>
      </c>
      <c r="D6">
        <v>22</v>
      </c>
      <c r="E6" s="21">
        <v>15</v>
      </c>
      <c r="F6" s="21">
        <v>22</v>
      </c>
      <c r="G6" s="21">
        <v>22</v>
      </c>
    </row>
    <row r="7" spans="2:7" outlineLevel="1" x14ac:dyDescent="0.3">
      <c r="B7" s="16"/>
      <c r="C7" s="16" t="s">
        <v>88</v>
      </c>
      <c r="D7">
        <v>460</v>
      </c>
      <c r="E7" s="21">
        <v>450</v>
      </c>
      <c r="F7" s="21">
        <v>460</v>
      </c>
      <c r="G7" s="21">
        <v>460</v>
      </c>
    </row>
    <row r="8" spans="2:7" outlineLevel="1" x14ac:dyDescent="0.3">
      <c r="B8" s="16"/>
      <c r="C8" s="16" t="s">
        <v>82</v>
      </c>
      <c r="D8">
        <v>730</v>
      </c>
      <c r="E8" s="21">
        <v>720</v>
      </c>
      <c r="F8" s="21">
        <v>730</v>
      </c>
      <c r="G8" s="21">
        <v>730</v>
      </c>
    </row>
    <row r="9" spans="2:7" outlineLevel="1" x14ac:dyDescent="0.3">
      <c r="B9" s="16"/>
      <c r="C9" s="16" t="s">
        <v>89</v>
      </c>
      <c r="D9">
        <v>25</v>
      </c>
      <c r="E9" s="21">
        <v>19</v>
      </c>
      <c r="F9" s="21">
        <v>25</v>
      </c>
      <c r="G9" s="21">
        <v>25</v>
      </c>
    </row>
    <row r="10" spans="2:7" outlineLevel="1" x14ac:dyDescent="0.3">
      <c r="B10" s="16"/>
      <c r="C10" s="16" t="s">
        <v>83</v>
      </c>
      <c r="D10">
        <v>150</v>
      </c>
      <c r="E10" s="21">
        <v>140</v>
      </c>
      <c r="F10" s="21">
        <v>150</v>
      </c>
      <c r="G10" s="21">
        <v>150</v>
      </c>
    </row>
    <row r="11" spans="2:7" outlineLevel="1" x14ac:dyDescent="0.3">
      <c r="B11" s="16"/>
      <c r="C11" s="16" t="s">
        <v>84</v>
      </c>
      <c r="D11">
        <v>220</v>
      </c>
      <c r="E11" s="21">
        <v>190</v>
      </c>
      <c r="F11" s="21">
        <v>220</v>
      </c>
      <c r="G11" s="21">
        <v>220</v>
      </c>
    </row>
    <row r="12" spans="2:7" outlineLevel="1" x14ac:dyDescent="0.3">
      <c r="B12" s="16"/>
      <c r="C12" s="16" t="s">
        <v>90</v>
      </c>
      <c r="D12">
        <v>12</v>
      </c>
      <c r="E12" s="21">
        <v>9</v>
      </c>
      <c r="F12" s="21">
        <v>12</v>
      </c>
      <c r="G12" s="21">
        <v>12</v>
      </c>
    </row>
    <row r="13" spans="2:7" outlineLevel="1" x14ac:dyDescent="0.3">
      <c r="B13" s="16"/>
      <c r="C13" s="16" t="s">
        <v>85</v>
      </c>
      <c r="D13">
        <v>1150</v>
      </c>
      <c r="E13" s="21">
        <v>1100</v>
      </c>
      <c r="F13" s="21">
        <v>1150</v>
      </c>
      <c r="G13" s="21">
        <v>1150</v>
      </c>
    </row>
    <row r="14" spans="2:7" outlineLevel="1" x14ac:dyDescent="0.3">
      <c r="B14" s="16"/>
      <c r="C14" s="16" t="s">
        <v>86</v>
      </c>
      <c r="D14">
        <v>1580</v>
      </c>
      <c r="E14" s="21">
        <v>1550</v>
      </c>
      <c r="F14" s="21">
        <v>1580</v>
      </c>
      <c r="G14" s="21">
        <v>1580</v>
      </c>
    </row>
    <row r="15" spans="2:7" x14ac:dyDescent="0.3">
      <c r="B15" s="17" t="s">
        <v>37</v>
      </c>
      <c r="C15" s="17"/>
      <c r="D15" s="15"/>
      <c r="E15" s="15"/>
      <c r="F15" s="15"/>
      <c r="G15" s="15"/>
    </row>
    <row r="16" spans="2:7" ht="15" outlineLevel="1" thickBot="1" x14ac:dyDescent="0.35">
      <c r="B16" s="18"/>
      <c r="C16" s="18" t="s">
        <v>75</v>
      </c>
      <c r="D16" s="11">
        <v>12850</v>
      </c>
      <c r="E16" s="11">
        <v>9050</v>
      </c>
      <c r="F16" s="11">
        <v>12850</v>
      </c>
      <c r="G16" s="11">
        <v>12850</v>
      </c>
    </row>
    <row r="17" spans="2:2" x14ac:dyDescent="0.3">
      <c r="B17" t="s">
        <v>38</v>
      </c>
    </row>
    <row r="18" spans="2:2" x14ac:dyDescent="0.3">
      <c r="B18" t="s">
        <v>39</v>
      </c>
    </row>
    <row r="19" spans="2:2" x14ac:dyDescent="0.3">
      <c r="B1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889AD-D9BC-4EAD-AFCD-AF14AAC7F6DA}">
  <dimension ref="A1:K14"/>
  <sheetViews>
    <sheetView zoomScale="157" workbookViewId="0">
      <selection activeCell="B5" sqref="B5"/>
    </sheetView>
  </sheetViews>
  <sheetFormatPr defaultRowHeight="14.4" x14ac:dyDescent="0.3"/>
  <cols>
    <col min="1" max="1" width="11.88671875" customWidth="1"/>
    <col min="3" max="3" width="10.5546875" customWidth="1"/>
    <col min="4" max="4" width="11" customWidth="1"/>
    <col min="8" max="8" width="13.44140625" customWidth="1"/>
  </cols>
  <sheetData>
    <row r="1" spans="1:11" x14ac:dyDescent="0.3">
      <c r="A1" t="s">
        <v>57</v>
      </c>
    </row>
    <row r="2" spans="1:11" x14ac:dyDescent="0.3">
      <c r="A2" s="28" t="s">
        <v>58</v>
      </c>
      <c r="B2" s="28" t="s">
        <v>41</v>
      </c>
      <c r="C2" s="28" t="s">
        <v>59</v>
      </c>
      <c r="D2" s="28" t="s">
        <v>60</v>
      </c>
      <c r="E2" s="28" t="s">
        <v>17</v>
      </c>
    </row>
    <row r="3" spans="1:11" x14ac:dyDescent="0.3">
      <c r="A3" s="29" t="s">
        <v>61</v>
      </c>
      <c r="B3" s="7">
        <v>22</v>
      </c>
      <c r="C3" s="7">
        <v>460</v>
      </c>
      <c r="D3" s="7">
        <v>730</v>
      </c>
      <c r="E3" s="7">
        <f>(D3-C3)*B3</f>
        <v>5940</v>
      </c>
    </row>
    <row r="4" spans="1:11" x14ac:dyDescent="0.3">
      <c r="A4" s="29" t="s">
        <v>62</v>
      </c>
      <c r="B4" s="7">
        <v>25</v>
      </c>
      <c r="C4" s="7">
        <v>150</v>
      </c>
      <c r="D4" s="7">
        <v>220</v>
      </c>
      <c r="E4" s="7">
        <f t="shared" ref="E4:E5" si="0">(D4-C4)*B4</f>
        <v>1750</v>
      </c>
    </row>
    <row r="5" spans="1:11" x14ac:dyDescent="0.3">
      <c r="A5" s="29" t="s">
        <v>63</v>
      </c>
      <c r="B5" s="7">
        <v>12</v>
      </c>
      <c r="C5" s="7">
        <v>1150</v>
      </c>
      <c r="D5" s="7">
        <v>1580</v>
      </c>
      <c r="E5" s="7">
        <f t="shared" si="0"/>
        <v>5160</v>
      </c>
    </row>
    <row r="6" spans="1:11" x14ac:dyDescent="0.3">
      <c r="D6" s="1" t="s">
        <v>65</v>
      </c>
      <c r="E6" s="1">
        <f>SUM(E3:E5)</f>
        <v>12850</v>
      </c>
    </row>
    <row r="9" spans="1:11" x14ac:dyDescent="0.3">
      <c r="B9" t="s">
        <v>64</v>
      </c>
      <c r="I9" t="s">
        <v>66</v>
      </c>
    </row>
    <row r="11" spans="1:11" x14ac:dyDescent="0.3">
      <c r="A11" s="28" t="s">
        <v>58</v>
      </c>
      <c r="B11" s="28" t="s">
        <v>41</v>
      </c>
      <c r="C11" s="28" t="s">
        <v>59</v>
      </c>
      <c r="D11" s="28" t="s">
        <v>60</v>
      </c>
      <c r="H11" s="28" t="s">
        <v>58</v>
      </c>
      <c r="I11" s="28" t="s">
        <v>41</v>
      </c>
      <c r="J11" s="28" t="s">
        <v>59</v>
      </c>
      <c r="K11" s="28" t="s">
        <v>60</v>
      </c>
    </row>
    <row r="12" spans="1:11" x14ac:dyDescent="0.3">
      <c r="A12" s="29" t="s">
        <v>61</v>
      </c>
      <c r="B12" s="7">
        <v>15</v>
      </c>
      <c r="C12" s="7">
        <v>450</v>
      </c>
      <c r="D12" s="7">
        <v>720</v>
      </c>
      <c r="H12" s="29" t="s">
        <v>61</v>
      </c>
      <c r="I12" s="7">
        <v>22</v>
      </c>
      <c r="J12" s="7">
        <v>460</v>
      </c>
      <c r="K12" s="7">
        <v>730</v>
      </c>
    </row>
    <row r="13" spans="1:11" x14ac:dyDescent="0.3">
      <c r="A13" s="29" t="s">
        <v>62</v>
      </c>
      <c r="B13" s="7">
        <v>19</v>
      </c>
      <c r="C13" s="7">
        <v>140</v>
      </c>
      <c r="D13" s="7">
        <v>190</v>
      </c>
      <c r="H13" s="29" t="s">
        <v>62</v>
      </c>
      <c r="I13" s="7">
        <v>25</v>
      </c>
      <c r="J13" s="7">
        <v>150</v>
      </c>
      <c r="K13" s="7">
        <v>220</v>
      </c>
    </row>
    <row r="14" spans="1:11" x14ac:dyDescent="0.3">
      <c r="A14" s="29" t="s">
        <v>63</v>
      </c>
      <c r="B14" s="7">
        <v>9</v>
      </c>
      <c r="C14" s="7">
        <v>1100</v>
      </c>
      <c r="D14" s="7">
        <v>1550</v>
      </c>
      <c r="H14" s="29" t="s">
        <v>63</v>
      </c>
      <c r="I14" s="7">
        <v>12</v>
      </c>
      <c r="J14" s="7">
        <v>1150</v>
      </c>
      <c r="K14" s="7">
        <v>1580</v>
      </c>
    </row>
  </sheetData>
  <scenarios current="2" show="1" sqref="E6">
    <scenario name="Senario 1" locked="1" count="9" user="DELL" comment="Senario 1(change qty,cost price,sales price)">
      <inputCells r="B3" val="15"/>
      <inputCells r="C3" val="450"/>
      <inputCells r="D3" val="720"/>
      <inputCells r="B4" val="19"/>
      <inputCells r="C4" val="140"/>
      <inputCells r="D4" val="190"/>
      <inputCells r="B5" val="9"/>
      <inputCells r="C5" val="1100"/>
      <inputCells r="D5" val="1550"/>
    </scenario>
    <scenario name="Senario 2" locked="1" count="9" user="DELL" comment="senario 2">
      <inputCells r="B3" val="22"/>
      <inputCells r="C3" val="460"/>
      <inputCells r="D3" val="730"/>
      <inputCells r="B4" val="25"/>
      <inputCells r="C4" val="150"/>
      <inputCells r="D4" val="220"/>
      <inputCells r="B5" val="12"/>
      <inputCells r="C5" val="1150"/>
      <inputCells r="D5" val="1580"/>
    </scenario>
    <scenario name="senaario 1" locked="1" count="9" user="DELL" comment="Created by DELL on 07-07-2025">
      <inputCells r="B3" val="22"/>
      <inputCells r="C3" val="460"/>
      <inputCells r="D3" val="730"/>
      <inputCells r="B4" val="25"/>
      <inputCells r="C4" val="150"/>
      <inputCells r="D4" val="220"/>
      <inputCells r="B5" val="12"/>
      <inputCells r="C5" val="1150"/>
      <inputCells r="D5" val="1580"/>
    </scenario>
  </scenario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C4A7A-790E-4EAF-8C0E-870D0A65E94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5F9F9-5FC1-4807-8121-A3E10E2EC534}">
  <sheetPr>
    <outlinePr summaryBelow="0"/>
  </sheetPr>
  <dimension ref="B1:G45"/>
  <sheetViews>
    <sheetView showGridLines="0" workbookViewId="0"/>
  </sheetViews>
  <sheetFormatPr defaultRowHeight="14.4" outlineLevelRow="1" outlineLevelCol="1" x14ac:dyDescent="0.3"/>
  <cols>
    <col min="3" max="3" width="6.33203125" bestFit="1" customWidth="1"/>
    <col min="4" max="7" width="12.6640625" bestFit="1" customWidth="1" outlineLevel="1"/>
  </cols>
  <sheetData>
    <row r="1" spans="2:7" ht="15" thickBot="1" x14ac:dyDescent="0.35"/>
    <row r="2" spans="2:7" ht="15.6" x14ac:dyDescent="0.3">
      <c r="B2" s="14" t="s">
        <v>34</v>
      </c>
      <c r="C2" s="14"/>
      <c r="D2" s="19"/>
      <c r="E2" s="19"/>
      <c r="F2" s="19"/>
      <c r="G2" s="19"/>
    </row>
    <row r="3" spans="2:7" ht="15.6" collapsed="1" x14ac:dyDescent="0.3">
      <c r="B3" s="13"/>
      <c r="C3" s="13"/>
      <c r="D3" s="20" t="s">
        <v>36</v>
      </c>
      <c r="E3" s="20" t="s">
        <v>135</v>
      </c>
      <c r="F3" s="20" t="s">
        <v>137</v>
      </c>
      <c r="G3" s="20" t="s">
        <v>139</v>
      </c>
    </row>
    <row r="4" spans="2:7" ht="64.8" hidden="1" outlineLevel="1" x14ac:dyDescent="0.3">
      <c r="B4" s="16"/>
      <c r="C4" s="16"/>
      <c r="E4" s="22" t="s">
        <v>136</v>
      </c>
      <c r="F4" s="22" t="s">
        <v>138</v>
      </c>
      <c r="G4" s="22" t="s">
        <v>138</v>
      </c>
    </row>
    <row r="5" spans="2:7" x14ac:dyDescent="0.3">
      <c r="B5" s="17" t="s">
        <v>35</v>
      </c>
      <c r="C5" s="17"/>
      <c r="D5" s="15"/>
      <c r="E5" s="15"/>
      <c r="F5" s="15"/>
      <c r="G5" s="15"/>
    </row>
    <row r="6" spans="2:7" outlineLevel="1" x14ac:dyDescent="0.3">
      <c r="B6" s="16"/>
      <c r="C6" s="16" t="s">
        <v>108</v>
      </c>
      <c r="D6" t="s">
        <v>41</v>
      </c>
      <c r="E6" s="21" t="s">
        <v>41</v>
      </c>
      <c r="F6" t="s">
        <v>41</v>
      </c>
      <c r="G6" t="s">
        <v>41</v>
      </c>
    </row>
    <row r="7" spans="2:7" outlineLevel="1" x14ac:dyDescent="0.3">
      <c r="B7" s="16"/>
      <c r="C7" s="16" t="s">
        <v>109</v>
      </c>
      <c r="D7">
        <v>50</v>
      </c>
      <c r="E7" s="21">
        <v>50</v>
      </c>
      <c r="F7">
        <v>50</v>
      </c>
      <c r="G7">
        <v>50</v>
      </c>
    </row>
    <row r="8" spans="2:7" outlineLevel="1" x14ac:dyDescent="0.3">
      <c r="B8" s="16"/>
      <c r="C8" s="16" t="s">
        <v>110</v>
      </c>
      <c r="D8">
        <v>150</v>
      </c>
      <c r="E8" s="21">
        <v>150</v>
      </c>
      <c r="F8">
        <v>150</v>
      </c>
      <c r="G8">
        <v>150</v>
      </c>
    </row>
    <row r="9" spans="2:7" outlineLevel="1" x14ac:dyDescent="0.3">
      <c r="B9" s="16"/>
      <c r="C9" s="16" t="s">
        <v>111</v>
      </c>
      <c r="D9">
        <v>80</v>
      </c>
      <c r="E9" s="21">
        <v>80</v>
      </c>
      <c r="F9">
        <v>80</v>
      </c>
      <c r="G9">
        <v>80</v>
      </c>
    </row>
    <row r="10" spans="2:7" outlineLevel="1" x14ac:dyDescent="0.3">
      <c r="B10" s="16"/>
      <c r="C10" s="16" t="s">
        <v>112</v>
      </c>
      <c r="D10">
        <v>100</v>
      </c>
      <c r="E10">
        <v>100</v>
      </c>
      <c r="F10" s="21">
        <v>100</v>
      </c>
      <c r="G10">
        <v>100</v>
      </c>
    </row>
    <row r="11" spans="2:7" outlineLevel="1" x14ac:dyDescent="0.3">
      <c r="B11" s="16"/>
      <c r="C11" s="16" t="s">
        <v>113</v>
      </c>
      <c r="D11">
        <v>200</v>
      </c>
      <c r="E11">
        <v>200</v>
      </c>
      <c r="F11" s="21">
        <v>200</v>
      </c>
      <c r="G11">
        <v>200</v>
      </c>
    </row>
    <row r="12" spans="2:7" outlineLevel="1" x14ac:dyDescent="0.3">
      <c r="B12" s="16"/>
      <c r="C12" s="16" t="s">
        <v>114</v>
      </c>
      <c r="D12">
        <v>150</v>
      </c>
      <c r="E12">
        <v>150</v>
      </c>
      <c r="F12" s="21">
        <v>150</v>
      </c>
      <c r="G12">
        <v>150</v>
      </c>
    </row>
    <row r="13" spans="2:7" outlineLevel="1" x14ac:dyDescent="0.3">
      <c r="B13" s="16"/>
      <c r="C13" s="16" t="s">
        <v>115</v>
      </c>
      <c r="D13">
        <v>200</v>
      </c>
      <c r="E13">
        <v>200</v>
      </c>
      <c r="F13">
        <v>200</v>
      </c>
      <c r="G13" s="21">
        <v>200</v>
      </c>
    </row>
    <row r="14" spans="2:7" outlineLevel="1" x14ac:dyDescent="0.3">
      <c r="B14" s="16"/>
      <c r="C14" s="16" t="s">
        <v>116</v>
      </c>
      <c r="D14">
        <v>250</v>
      </c>
      <c r="E14">
        <v>250</v>
      </c>
      <c r="F14">
        <v>250</v>
      </c>
      <c r="G14" s="21">
        <v>250</v>
      </c>
    </row>
    <row r="15" spans="2:7" outlineLevel="1" x14ac:dyDescent="0.3">
      <c r="B15" s="16"/>
      <c r="C15" s="16" t="s">
        <v>117</v>
      </c>
      <c r="D15">
        <v>1000</v>
      </c>
      <c r="E15">
        <v>1000</v>
      </c>
      <c r="F15">
        <v>1000</v>
      </c>
      <c r="G15" s="21">
        <v>1000</v>
      </c>
    </row>
    <row r="16" spans="2:7" outlineLevel="1" x14ac:dyDescent="0.3">
      <c r="B16" s="16"/>
      <c r="C16" s="16" t="s">
        <v>118</v>
      </c>
      <c r="D16">
        <v>120</v>
      </c>
      <c r="E16">
        <v>120</v>
      </c>
      <c r="F16">
        <v>120</v>
      </c>
      <c r="G16" s="21">
        <v>120</v>
      </c>
    </row>
    <row r="17" spans="2:7" outlineLevel="1" x14ac:dyDescent="0.3">
      <c r="B17" s="16"/>
      <c r="C17" s="16" t="s">
        <v>119</v>
      </c>
      <c r="D17">
        <v>250</v>
      </c>
      <c r="E17">
        <v>250</v>
      </c>
      <c r="F17">
        <v>250</v>
      </c>
      <c r="G17" s="21">
        <v>250</v>
      </c>
    </row>
    <row r="18" spans="2:7" outlineLevel="1" x14ac:dyDescent="0.3">
      <c r="B18" s="16"/>
      <c r="C18" s="16" t="s">
        <v>120</v>
      </c>
      <c r="D18">
        <v>220</v>
      </c>
      <c r="E18">
        <v>220</v>
      </c>
      <c r="F18">
        <v>220</v>
      </c>
      <c r="G18" s="21">
        <v>220</v>
      </c>
    </row>
    <row r="19" spans="2:7" outlineLevel="1" x14ac:dyDescent="0.3">
      <c r="B19" s="16"/>
      <c r="C19" s="16" t="s">
        <v>121</v>
      </c>
      <c r="D19">
        <v>160</v>
      </c>
      <c r="E19">
        <v>160</v>
      </c>
      <c r="F19">
        <v>160</v>
      </c>
      <c r="G19" s="21">
        <v>160</v>
      </c>
    </row>
    <row r="20" spans="2:7" outlineLevel="1" x14ac:dyDescent="0.3">
      <c r="B20" s="16"/>
      <c r="C20" s="16" t="s">
        <v>122</v>
      </c>
      <c r="D20">
        <v>1250</v>
      </c>
      <c r="E20">
        <v>1250</v>
      </c>
      <c r="F20">
        <v>1250</v>
      </c>
      <c r="G20" s="21">
        <v>1250</v>
      </c>
    </row>
    <row r="21" spans="2:7" outlineLevel="1" x14ac:dyDescent="0.3">
      <c r="B21" s="16"/>
      <c r="C21" s="16" t="s">
        <v>123</v>
      </c>
      <c r="D21">
        <v>1390</v>
      </c>
      <c r="E21">
        <v>1390</v>
      </c>
      <c r="F21">
        <v>1390</v>
      </c>
      <c r="G21" s="21">
        <v>1390</v>
      </c>
    </row>
    <row r="22" spans="2:7" x14ac:dyDescent="0.3">
      <c r="B22" s="17" t="s">
        <v>37</v>
      </c>
      <c r="C22" s="17"/>
      <c r="D22" s="15"/>
      <c r="E22" s="15"/>
      <c r="F22" s="15"/>
      <c r="G22" s="15"/>
    </row>
    <row r="23" spans="2:7" outlineLevel="1" x14ac:dyDescent="0.3">
      <c r="B23" s="16"/>
      <c r="C23" s="16" t="s">
        <v>124</v>
      </c>
      <c r="D23" t="s">
        <v>58</v>
      </c>
      <c r="E23" t="s">
        <v>58</v>
      </c>
      <c r="F23" t="s">
        <v>58</v>
      </c>
      <c r="G23" t="s">
        <v>58</v>
      </c>
    </row>
    <row r="24" spans="2:7" outlineLevel="1" x14ac:dyDescent="0.3">
      <c r="B24" s="16"/>
      <c r="C24" s="16" t="s">
        <v>125</v>
      </c>
      <c r="D24" t="s">
        <v>41</v>
      </c>
      <c r="E24" t="s">
        <v>41</v>
      </c>
      <c r="F24" t="s">
        <v>41</v>
      </c>
      <c r="G24" t="s">
        <v>41</v>
      </c>
    </row>
    <row r="25" spans="2:7" outlineLevel="1" x14ac:dyDescent="0.3">
      <c r="B25" s="16"/>
      <c r="C25" s="16" t="s">
        <v>126</v>
      </c>
      <c r="D25" t="s">
        <v>59</v>
      </c>
      <c r="E25" t="s">
        <v>59</v>
      </c>
      <c r="F25" t="s">
        <v>59</v>
      </c>
      <c r="G25" t="s">
        <v>59</v>
      </c>
    </row>
    <row r="26" spans="2:7" outlineLevel="1" x14ac:dyDescent="0.3">
      <c r="B26" s="16"/>
      <c r="C26" s="16" t="s">
        <v>127</v>
      </c>
      <c r="D26" t="s">
        <v>60</v>
      </c>
      <c r="E26" t="s">
        <v>60</v>
      </c>
      <c r="F26" t="s">
        <v>60</v>
      </c>
      <c r="G26" t="s">
        <v>60</v>
      </c>
    </row>
    <row r="27" spans="2:7" outlineLevel="1" x14ac:dyDescent="0.3">
      <c r="B27" s="16"/>
      <c r="C27" s="16" t="s">
        <v>128</v>
      </c>
      <c r="D27" t="s">
        <v>105</v>
      </c>
      <c r="E27" t="s">
        <v>105</v>
      </c>
      <c r="F27" t="s">
        <v>105</v>
      </c>
      <c r="G27" t="s">
        <v>105</v>
      </c>
    </row>
    <row r="28" spans="2:7" outlineLevel="1" x14ac:dyDescent="0.3">
      <c r="B28" s="16"/>
      <c r="C28" s="16" t="s">
        <v>129</v>
      </c>
      <c r="D28" t="s">
        <v>61</v>
      </c>
      <c r="E28" t="s">
        <v>61</v>
      </c>
      <c r="F28" t="s">
        <v>61</v>
      </c>
      <c r="G28" t="s">
        <v>61</v>
      </c>
    </row>
    <row r="29" spans="2:7" outlineLevel="1" x14ac:dyDescent="0.3">
      <c r="B29" s="16"/>
      <c r="C29" s="16" t="s">
        <v>115</v>
      </c>
      <c r="D29">
        <v>200</v>
      </c>
      <c r="E29">
        <v>200</v>
      </c>
      <c r="F29">
        <v>200</v>
      </c>
      <c r="G29">
        <v>200</v>
      </c>
    </row>
    <row r="30" spans="2:7" outlineLevel="1" x14ac:dyDescent="0.3">
      <c r="B30" s="16"/>
      <c r="C30" s="16" t="s">
        <v>116</v>
      </c>
      <c r="D30">
        <v>250</v>
      </c>
      <c r="E30">
        <v>250</v>
      </c>
      <c r="F30">
        <v>250</v>
      </c>
      <c r="G30">
        <v>250</v>
      </c>
    </row>
    <row r="31" spans="2:7" outlineLevel="1" x14ac:dyDescent="0.3">
      <c r="B31" s="16"/>
      <c r="C31" s="16" t="s">
        <v>117</v>
      </c>
      <c r="D31">
        <v>1000</v>
      </c>
      <c r="E31">
        <v>1000</v>
      </c>
      <c r="F31">
        <v>1000</v>
      </c>
      <c r="G31">
        <v>1000</v>
      </c>
    </row>
    <row r="32" spans="2:7" outlineLevel="1" x14ac:dyDescent="0.3">
      <c r="B32" s="16"/>
      <c r="C32" s="16" t="s">
        <v>130</v>
      </c>
      <c r="D32">
        <v>150000</v>
      </c>
      <c r="E32">
        <v>150000</v>
      </c>
      <c r="F32">
        <v>150000</v>
      </c>
      <c r="G32">
        <v>150000</v>
      </c>
    </row>
    <row r="33" spans="2:7" outlineLevel="1" x14ac:dyDescent="0.3">
      <c r="B33" s="16"/>
      <c r="C33" s="16" t="s">
        <v>131</v>
      </c>
      <c r="D33" t="s">
        <v>62</v>
      </c>
      <c r="E33" t="s">
        <v>62</v>
      </c>
      <c r="F33" t="s">
        <v>62</v>
      </c>
      <c r="G33" t="s">
        <v>62</v>
      </c>
    </row>
    <row r="34" spans="2:7" outlineLevel="1" x14ac:dyDescent="0.3">
      <c r="B34" s="16"/>
      <c r="C34" s="16" t="s">
        <v>118</v>
      </c>
      <c r="D34">
        <v>120</v>
      </c>
      <c r="E34">
        <v>120</v>
      </c>
      <c r="F34">
        <v>120</v>
      </c>
      <c r="G34">
        <v>120</v>
      </c>
    </row>
    <row r="35" spans="2:7" outlineLevel="1" x14ac:dyDescent="0.3">
      <c r="B35" s="16"/>
      <c r="C35" s="16" t="s">
        <v>119</v>
      </c>
      <c r="D35">
        <v>250</v>
      </c>
      <c r="E35">
        <v>250</v>
      </c>
      <c r="F35">
        <v>250</v>
      </c>
      <c r="G35">
        <v>250</v>
      </c>
    </row>
    <row r="36" spans="2:7" outlineLevel="1" x14ac:dyDescent="0.3">
      <c r="B36" s="16"/>
      <c r="C36" s="16" t="s">
        <v>120</v>
      </c>
      <c r="D36">
        <v>220</v>
      </c>
      <c r="E36">
        <v>220</v>
      </c>
      <c r="F36">
        <v>220</v>
      </c>
      <c r="G36">
        <v>220</v>
      </c>
    </row>
    <row r="37" spans="2:7" outlineLevel="1" x14ac:dyDescent="0.3">
      <c r="B37" s="16"/>
      <c r="C37" s="16" t="s">
        <v>132</v>
      </c>
      <c r="D37">
        <v>-3600</v>
      </c>
      <c r="E37">
        <v>-3600</v>
      </c>
      <c r="F37">
        <v>-3600</v>
      </c>
      <c r="G37">
        <v>-3600</v>
      </c>
    </row>
    <row r="38" spans="2:7" outlineLevel="1" x14ac:dyDescent="0.3">
      <c r="B38" s="16"/>
      <c r="C38" s="16" t="s">
        <v>133</v>
      </c>
      <c r="D38" t="s">
        <v>63</v>
      </c>
      <c r="E38" t="s">
        <v>63</v>
      </c>
      <c r="F38" t="s">
        <v>63</v>
      </c>
      <c r="G38" t="s">
        <v>63</v>
      </c>
    </row>
    <row r="39" spans="2:7" outlineLevel="1" x14ac:dyDescent="0.3">
      <c r="B39" s="16"/>
      <c r="C39" s="16" t="s">
        <v>121</v>
      </c>
      <c r="D39">
        <v>160</v>
      </c>
      <c r="E39">
        <v>160</v>
      </c>
      <c r="F39">
        <v>160</v>
      </c>
      <c r="G39">
        <v>160</v>
      </c>
    </row>
    <row r="40" spans="2:7" outlineLevel="1" x14ac:dyDescent="0.3">
      <c r="B40" s="16"/>
      <c r="C40" s="16" t="s">
        <v>122</v>
      </c>
      <c r="D40">
        <v>1250</v>
      </c>
      <c r="E40">
        <v>1250</v>
      </c>
      <c r="F40">
        <v>1250</v>
      </c>
      <c r="G40">
        <v>1250</v>
      </c>
    </row>
    <row r="41" spans="2:7" outlineLevel="1" x14ac:dyDescent="0.3">
      <c r="B41" s="16"/>
      <c r="C41" s="16" t="s">
        <v>123</v>
      </c>
      <c r="D41">
        <v>1390</v>
      </c>
      <c r="E41">
        <v>1390</v>
      </c>
      <c r="F41">
        <v>1390</v>
      </c>
      <c r="G41">
        <v>1390</v>
      </c>
    </row>
    <row r="42" spans="2:7" ht="15" outlineLevel="1" thickBot="1" x14ac:dyDescent="0.35">
      <c r="B42" s="18"/>
      <c r="C42" s="18" t="s">
        <v>134</v>
      </c>
      <c r="D42" s="11">
        <v>22400</v>
      </c>
      <c r="E42" s="11">
        <v>22400</v>
      </c>
      <c r="F42" s="11">
        <v>22400</v>
      </c>
      <c r="G42" s="11">
        <v>22400</v>
      </c>
    </row>
    <row r="43" spans="2:7" x14ac:dyDescent="0.3">
      <c r="B43" t="s">
        <v>38</v>
      </c>
    </row>
    <row r="44" spans="2:7" x14ac:dyDescent="0.3">
      <c r="B44" t="s">
        <v>39</v>
      </c>
    </row>
    <row r="45" spans="2:7" x14ac:dyDescent="0.3">
      <c r="B45" t="s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D40F0-252D-46F6-B791-F1ABEB172DCD}">
  <sheetPr>
    <outlinePr summaryBelow="0"/>
  </sheetPr>
  <dimension ref="B1:G45"/>
  <sheetViews>
    <sheetView showGridLines="0" topLeftCell="A10" workbookViewId="0">
      <selection activeCell="D25" sqref="D25"/>
    </sheetView>
  </sheetViews>
  <sheetFormatPr defaultRowHeight="14.4" outlineLevelRow="1" outlineLevelCol="1" x14ac:dyDescent="0.3"/>
  <cols>
    <col min="3" max="3" width="6.33203125" bestFit="1" customWidth="1"/>
    <col min="4" max="7" width="12.6640625" bestFit="1" customWidth="1" outlineLevel="1"/>
  </cols>
  <sheetData>
    <row r="1" spans="2:7" ht="15" thickBot="1" x14ac:dyDescent="0.35"/>
    <row r="2" spans="2:7" ht="15.6" x14ac:dyDescent="0.3">
      <c r="B2" s="14" t="s">
        <v>34</v>
      </c>
      <c r="C2" s="14"/>
      <c r="D2" s="19"/>
      <c r="E2" s="19"/>
      <c r="F2" s="19"/>
      <c r="G2" s="19"/>
    </row>
    <row r="3" spans="2:7" ht="15.6" collapsed="1" x14ac:dyDescent="0.3">
      <c r="B3" s="13"/>
      <c r="C3" s="13"/>
      <c r="D3" s="20" t="s">
        <v>36</v>
      </c>
      <c r="E3" s="20" t="s">
        <v>135</v>
      </c>
      <c r="F3" s="20" t="s">
        <v>137</v>
      </c>
      <c r="G3" s="20" t="s">
        <v>139</v>
      </c>
    </row>
    <row r="4" spans="2:7" ht="64.8" hidden="1" outlineLevel="1" x14ac:dyDescent="0.3">
      <c r="B4" s="16"/>
      <c r="C4" s="16"/>
      <c r="E4" s="22" t="s">
        <v>136</v>
      </c>
      <c r="F4" s="22" t="s">
        <v>138</v>
      </c>
      <c r="G4" s="22" t="s">
        <v>138</v>
      </c>
    </row>
    <row r="5" spans="2:7" x14ac:dyDescent="0.3">
      <c r="B5" s="17" t="s">
        <v>35</v>
      </c>
      <c r="C5" s="17"/>
      <c r="D5" s="15"/>
      <c r="E5" s="15"/>
      <c r="F5" s="15"/>
      <c r="G5" s="15"/>
    </row>
    <row r="6" spans="2:7" outlineLevel="1" x14ac:dyDescent="0.3">
      <c r="B6" s="16"/>
      <c r="C6" s="16" t="s">
        <v>108</v>
      </c>
      <c r="D6" t="s">
        <v>41</v>
      </c>
      <c r="E6" s="21" t="s">
        <v>41</v>
      </c>
      <c r="F6" t="s">
        <v>41</v>
      </c>
      <c r="G6" t="s">
        <v>41</v>
      </c>
    </row>
    <row r="7" spans="2:7" outlineLevel="1" x14ac:dyDescent="0.3">
      <c r="B7" s="16"/>
      <c r="C7" s="16" t="s">
        <v>109</v>
      </c>
      <c r="D7">
        <v>50</v>
      </c>
      <c r="E7" s="21">
        <v>50</v>
      </c>
      <c r="F7">
        <v>50</v>
      </c>
      <c r="G7">
        <v>50</v>
      </c>
    </row>
    <row r="8" spans="2:7" outlineLevel="1" x14ac:dyDescent="0.3">
      <c r="B8" s="16"/>
      <c r="C8" s="16" t="s">
        <v>110</v>
      </c>
      <c r="D8">
        <v>150</v>
      </c>
      <c r="E8" s="21">
        <v>150</v>
      </c>
      <c r="F8">
        <v>150</v>
      </c>
      <c r="G8">
        <v>150</v>
      </c>
    </row>
    <row r="9" spans="2:7" outlineLevel="1" x14ac:dyDescent="0.3">
      <c r="B9" s="16"/>
      <c r="C9" s="16" t="s">
        <v>111</v>
      </c>
      <c r="D9">
        <v>80</v>
      </c>
      <c r="E9" s="21">
        <v>80</v>
      </c>
      <c r="F9">
        <v>80</v>
      </c>
      <c r="G9">
        <v>80</v>
      </c>
    </row>
    <row r="10" spans="2:7" outlineLevel="1" x14ac:dyDescent="0.3">
      <c r="B10" s="16"/>
      <c r="C10" s="16" t="s">
        <v>112</v>
      </c>
      <c r="D10">
        <v>100</v>
      </c>
      <c r="E10">
        <v>100</v>
      </c>
      <c r="F10" s="21">
        <v>100</v>
      </c>
      <c r="G10">
        <v>100</v>
      </c>
    </row>
    <row r="11" spans="2:7" outlineLevel="1" x14ac:dyDescent="0.3">
      <c r="B11" s="16"/>
      <c r="C11" s="16" t="s">
        <v>113</v>
      </c>
      <c r="D11">
        <v>200</v>
      </c>
      <c r="E11">
        <v>200</v>
      </c>
      <c r="F11" s="21">
        <v>200</v>
      </c>
      <c r="G11">
        <v>200</v>
      </c>
    </row>
    <row r="12" spans="2:7" outlineLevel="1" x14ac:dyDescent="0.3">
      <c r="B12" s="16"/>
      <c r="C12" s="16" t="s">
        <v>114</v>
      </c>
      <c r="D12">
        <v>150</v>
      </c>
      <c r="E12">
        <v>150</v>
      </c>
      <c r="F12" s="21">
        <v>150</v>
      </c>
      <c r="G12">
        <v>150</v>
      </c>
    </row>
    <row r="13" spans="2:7" outlineLevel="1" x14ac:dyDescent="0.3">
      <c r="B13" s="16"/>
      <c r="C13" s="16" t="s">
        <v>115</v>
      </c>
      <c r="D13">
        <v>200</v>
      </c>
      <c r="E13">
        <v>200</v>
      </c>
      <c r="F13">
        <v>200</v>
      </c>
      <c r="G13" s="21">
        <v>200</v>
      </c>
    </row>
    <row r="14" spans="2:7" outlineLevel="1" x14ac:dyDescent="0.3">
      <c r="B14" s="16"/>
      <c r="C14" s="16" t="s">
        <v>116</v>
      </c>
      <c r="D14">
        <v>250</v>
      </c>
      <c r="E14">
        <v>250</v>
      </c>
      <c r="F14">
        <v>250</v>
      </c>
      <c r="G14" s="21">
        <v>250</v>
      </c>
    </row>
    <row r="15" spans="2:7" outlineLevel="1" x14ac:dyDescent="0.3">
      <c r="B15" s="16"/>
      <c r="C15" s="16" t="s">
        <v>117</v>
      </c>
      <c r="D15">
        <v>1000</v>
      </c>
      <c r="E15">
        <v>1000</v>
      </c>
      <c r="F15">
        <v>1000</v>
      </c>
      <c r="G15" s="21">
        <v>1000</v>
      </c>
    </row>
    <row r="16" spans="2:7" outlineLevel="1" x14ac:dyDescent="0.3">
      <c r="B16" s="16"/>
      <c r="C16" s="16" t="s">
        <v>118</v>
      </c>
      <c r="D16">
        <v>120</v>
      </c>
      <c r="E16">
        <v>120</v>
      </c>
      <c r="F16">
        <v>120</v>
      </c>
      <c r="G16" s="21">
        <v>120</v>
      </c>
    </row>
    <row r="17" spans="2:7" outlineLevel="1" x14ac:dyDescent="0.3">
      <c r="B17" s="16"/>
      <c r="C17" s="16" t="s">
        <v>119</v>
      </c>
      <c r="D17">
        <v>250</v>
      </c>
      <c r="E17">
        <v>250</v>
      </c>
      <c r="F17">
        <v>250</v>
      </c>
      <c r="G17" s="21">
        <v>250</v>
      </c>
    </row>
    <row r="18" spans="2:7" outlineLevel="1" x14ac:dyDescent="0.3">
      <c r="B18" s="16"/>
      <c r="C18" s="16" t="s">
        <v>120</v>
      </c>
      <c r="D18">
        <v>270</v>
      </c>
      <c r="E18">
        <v>270</v>
      </c>
      <c r="F18">
        <v>270</v>
      </c>
      <c r="G18" s="21">
        <v>220</v>
      </c>
    </row>
    <row r="19" spans="2:7" outlineLevel="1" x14ac:dyDescent="0.3">
      <c r="B19" s="16"/>
      <c r="C19" s="16" t="s">
        <v>121</v>
      </c>
      <c r="D19">
        <v>160</v>
      </c>
      <c r="E19">
        <v>160</v>
      </c>
      <c r="F19">
        <v>160</v>
      </c>
      <c r="G19" s="21">
        <v>160</v>
      </c>
    </row>
    <row r="20" spans="2:7" outlineLevel="1" x14ac:dyDescent="0.3">
      <c r="B20" s="16"/>
      <c r="C20" s="16" t="s">
        <v>122</v>
      </c>
      <c r="D20">
        <v>1250</v>
      </c>
      <c r="E20">
        <v>1250</v>
      </c>
      <c r="F20">
        <v>1250</v>
      </c>
      <c r="G20" s="21">
        <v>1250</v>
      </c>
    </row>
    <row r="21" spans="2:7" outlineLevel="1" x14ac:dyDescent="0.3">
      <c r="B21" s="16"/>
      <c r="C21" s="16" t="s">
        <v>123</v>
      </c>
      <c r="D21">
        <v>1390</v>
      </c>
      <c r="E21">
        <v>1390</v>
      </c>
      <c r="F21">
        <v>1390</v>
      </c>
      <c r="G21" s="21">
        <v>1390</v>
      </c>
    </row>
    <row r="22" spans="2:7" x14ac:dyDescent="0.3">
      <c r="B22" s="17" t="s">
        <v>37</v>
      </c>
      <c r="C22" s="17"/>
      <c r="D22" s="15"/>
      <c r="E22" s="15"/>
      <c r="F22" s="15"/>
      <c r="G22" s="15"/>
    </row>
    <row r="23" spans="2:7" outlineLevel="1" x14ac:dyDescent="0.3">
      <c r="B23" s="16"/>
      <c r="C23" s="16" t="s">
        <v>124</v>
      </c>
      <c r="D23" t="s">
        <v>58</v>
      </c>
      <c r="E23" t="s">
        <v>58</v>
      </c>
      <c r="F23" t="s">
        <v>58</v>
      </c>
      <c r="G23" t="s">
        <v>58</v>
      </c>
    </row>
    <row r="24" spans="2:7" outlineLevel="1" x14ac:dyDescent="0.3">
      <c r="B24" s="16"/>
      <c r="C24" s="16" t="s">
        <v>125</v>
      </c>
      <c r="D24" t="s">
        <v>41</v>
      </c>
      <c r="E24" t="s">
        <v>41</v>
      </c>
      <c r="F24" t="s">
        <v>41</v>
      </c>
      <c r="G24" t="s">
        <v>41</v>
      </c>
    </row>
    <row r="25" spans="2:7" outlineLevel="1" x14ac:dyDescent="0.3">
      <c r="B25" s="16"/>
      <c r="C25" s="16" t="s">
        <v>126</v>
      </c>
      <c r="D25" t="s">
        <v>59</v>
      </c>
      <c r="E25" t="s">
        <v>59</v>
      </c>
      <c r="F25" t="s">
        <v>59</v>
      </c>
      <c r="G25" t="s">
        <v>59</v>
      </c>
    </row>
    <row r="26" spans="2:7" outlineLevel="1" x14ac:dyDescent="0.3">
      <c r="B26" s="16"/>
      <c r="C26" s="16" t="s">
        <v>127</v>
      </c>
      <c r="D26" t="s">
        <v>60</v>
      </c>
      <c r="E26" t="s">
        <v>60</v>
      </c>
      <c r="F26" t="s">
        <v>60</v>
      </c>
      <c r="G26" t="s">
        <v>60</v>
      </c>
    </row>
    <row r="27" spans="2:7" outlineLevel="1" x14ac:dyDescent="0.3">
      <c r="B27" s="16"/>
      <c r="C27" s="16" t="s">
        <v>128</v>
      </c>
      <c r="D27" t="s">
        <v>105</v>
      </c>
      <c r="E27" t="s">
        <v>105</v>
      </c>
      <c r="F27" t="s">
        <v>105</v>
      </c>
      <c r="G27" t="s">
        <v>105</v>
      </c>
    </row>
    <row r="28" spans="2:7" outlineLevel="1" x14ac:dyDescent="0.3">
      <c r="B28" s="16"/>
      <c r="C28" s="16" t="s">
        <v>129</v>
      </c>
      <c r="D28" t="s">
        <v>61</v>
      </c>
      <c r="E28" t="s">
        <v>61</v>
      </c>
      <c r="F28" t="s">
        <v>61</v>
      </c>
      <c r="G28" t="s">
        <v>61</v>
      </c>
    </row>
    <row r="29" spans="2:7" outlineLevel="1" x14ac:dyDescent="0.3">
      <c r="B29" s="16"/>
      <c r="C29" s="16" t="s">
        <v>115</v>
      </c>
      <c r="D29">
        <v>200</v>
      </c>
      <c r="E29">
        <v>200</v>
      </c>
      <c r="F29">
        <v>200</v>
      </c>
      <c r="G29">
        <v>200</v>
      </c>
    </row>
    <row r="30" spans="2:7" outlineLevel="1" x14ac:dyDescent="0.3">
      <c r="B30" s="16"/>
      <c r="C30" s="16" t="s">
        <v>116</v>
      </c>
      <c r="D30">
        <v>250</v>
      </c>
      <c r="E30">
        <v>250</v>
      </c>
      <c r="F30">
        <v>250</v>
      </c>
      <c r="G30">
        <v>250</v>
      </c>
    </row>
    <row r="31" spans="2:7" outlineLevel="1" x14ac:dyDescent="0.3">
      <c r="B31" s="16"/>
      <c r="C31" s="16" t="s">
        <v>117</v>
      </c>
      <c r="D31">
        <v>1000</v>
      </c>
      <c r="E31">
        <v>1000</v>
      </c>
      <c r="F31">
        <v>1000</v>
      </c>
      <c r="G31">
        <v>1000</v>
      </c>
    </row>
    <row r="32" spans="2:7" outlineLevel="1" x14ac:dyDescent="0.3">
      <c r="B32" s="16"/>
      <c r="C32" s="16" t="s">
        <v>130</v>
      </c>
      <c r="D32">
        <v>150000</v>
      </c>
      <c r="E32">
        <v>150000</v>
      </c>
      <c r="F32">
        <v>150000</v>
      </c>
      <c r="G32">
        <v>150000</v>
      </c>
    </row>
    <row r="33" spans="2:7" outlineLevel="1" x14ac:dyDescent="0.3">
      <c r="B33" s="16"/>
      <c r="C33" s="16" t="s">
        <v>131</v>
      </c>
      <c r="D33" t="s">
        <v>62</v>
      </c>
      <c r="E33" t="s">
        <v>62</v>
      </c>
      <c r="F33" t="s">
        <v>62</v>
      </c>
      <c r="G33" t="s">
        <v>62</v>
      </c>
    </row>
    <row r="34" spans="2:7" outlineLevel="1" x14ac:dyDescent="0.3">
      <c r="B34" s="16"/>
      <c r="C34" s="16" t="s">
        <v>118</v>
      </c>
      <c r="D34">
        <v>120</v>
      </c>
      <c r="E34">
        <v>120</v>
      </c>
      <c r="F34">
        <v>120</v>
      </c>
      <c r="G34">
        <v>120</v>
      </c>
    </row>
    <row r="35" spans="2:7" outlineLevel="1" x14ac:dyDescent="0.3">
      <c r="B35" s="16"/>
      <c r="C35" s="16" t="s">
        <v>119</v>
      </c>
      <c r="D35">
        <v>250</v>
      </c>
      <c r="E35">
        <v>250</v>
      </c>
      <c r="F35">
        <v>250</v>
      </c>
      <c r="G35">
        <v>250</v>
      </c>
    </row>
    <row r="36" spans="2:7" outlineLevel="1" x14ac:dyDescent="0.3">
      <c r="B36" s="16"/>
      <c r="C36" s="16" t="s">
        <v>120</v>
      </c>
      <c r="D36">
        <v>270</v>
      </c>
      <c r="E36">
        <v>270</v>
      </c>
      <c r="F36">
        <v>270</v>
      </c>
      <c r="G36">
        <v>220</v>
      </c>
    </row>
    <row r="37" spans="2:7" outlineLevel="1" x14ac:dyDescent="0.3">
      <c r="B37" s="16"/>
      <c r="C37" s="16" t="s">
        <v>132</v>
      </c>
      <c r="D37">
        <v>2400</v>
      </c>
      <c r="E37">
        <v>2400</v>
      </c>
      <c r="F37">
        <v>2400</v>
      </c>
      <c r="G37">
        <v>-3600</v>
      </c>
    </row>
    <row r="38" spans="2:7" outlineLevel="1" x14ac:dyDescent="0.3">
      <c r="B38" s="16"/>
      <c r="C38" s="16" t="s">
        <v>133</v>
      </c>
      <c r="D38" t="s">
        <v>63</v>
      </c>
      <c r="E38" t="s">
        <v>63</v>
      </c>
      <c r="F38" t="s">
        <v>63</v>
      </c>
      <c r="G38" t="s">
        <v>63</v>
      </c>
    </row>
    <row r="39" spans="2:7" outlineLevel="1" x14ac:dyDescent="0.3">
      <c r="B39" s="16"/>
      <c r="C39" s="16" t="s">
        <v>121</v>
      </c>
      <c r="D39">
        <v>160</v>
      </c>
      <c r="E39">
        <v>160</v>
      </c>
      <c r="F39">
        <v>160</v>
      </c>
      <c r="G39">
        <v>160</v>
      </c>
    </row>
    <row r="40" spans="2:7" outlineLevel="1" x14ac:dyDescent="0.3">
      <c r="B40" s="16"/>
      <c r="C40" s="16" t="s">
        <v>122</v>
      </c>
      <c r="D40">
        <v>1250</v>
      </c>
      <c r="E40">
        <v>1250</v>
      </c>
      <c r="F40">
        <v>1250</v>
      </c>
      <c r="G40">
        <v>1250</v>
      </c>
    </row>
    <row r="41" spans="2:7" outlineLevel="1" x14ac:dyDescent="0.3">
      <c r="B41" s="16"/>
      <c r="C41" s="16" t="s">
        <v>123</v>
      </c>
      <c r="D41">
        <v>1390</v>
      </c>
      <c r="E41">
        <v>1390</v>
      </c>
      <c r="F41">
        <v>1390</v>
      </c>
      <c r="G41">
        <v>1390</v>
      </c>
    </row>
    <row r="42" spans="2:7" ht="15" outlineLevel="1" thickBot="1" x14ac:dyDescent="0.35">
      <c r="B42" s="18"/>
      <c r="C42" s="18" t="s">
        <v>134</v>
      </c>
      <c r="D42" s="11">
        <v>22400</v>
      </c>
      <c r="E42" s="11">
        <v>22400</v>
      </c>
      <c r="F42" s="11">
        <v>22400</v>
      </c>
      <c r="G42" s="11">
        <v>22400</v>
      </c>
    </row>
    <row r="43" spans="2:7" x14ac:dyDescent="0.3">
      <c r="B43" t="s">
        <v>38</v>
      </c>
    </row>
    <row r="44" spans="2:7" x14ac:dyDescent="0.3">
      <c r="B44" t="s">
        <v>39</v>
      </c>
    </row>
    <row r="45" spans="2:7" x14ac:dyDescent="0.3">
      <c r="B45" t="s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F12B3-4E42-4E1C-A4E7-4245FCB5F658}">
  <sheetPr>
    <outlinePr summaryBelow="0"/>
  </sheetPr>
  <dimension ref="B1:G45"/>
  <sheetViews>
    <sheetView showGridLines="0" workbookViewId="0"/>
  </sheetViews>
  <sheetFormatPr defaultRowHeight="14.4" outlineLevelRow="1" outlineLevelCol="1" x14ac:dyDescent="0.3"/>
  <cols>
    <col min="3" max="3" width="6.33203125" bestFit="1" customWidth="1"/>
    <col min="4" max="7" width="12.6640625" bestFit="1" customWidth="1" outlineLevel="1"/>
  </cols>
  <sheetData>
    <row r="1" spans="2:7" ht="15" thickBot="1" x14ac:dyDescent="0.35"/>
    <row r="2" spans="2:7" ht="15.6" x14ac:dyDescent="0.3">
      <c r="B2" s="14" t="s">
        <v>34</v>
      </c>
      <c r="C2" s="14"/>
      <c r="D2" s="19"/>
      <c r="E2" s="19"/>
      <c r="F2" s="19"/>
      <c r="G2" s="19"/>
    </row>
    <row r="3" spans="2:7" ht="15.6" collapsed="1" x14ac:dyDescent="0.3">
      <c r="B3" s="13"/>
      <c r="C3" s="13"/>
      <c r="D3" s="20" t="s">
        <v>36</v>
      </c>
      <c r="E3" s="20" t="s">
        <v>135</v>
      </c>
      <c r="F3" s="20" t="s">
        <v>137</v>
      </c>
      <c r="G3" s="20" t="s">
        <v>139</v>
      </c>
    </row>
    <row r="4" spans="2:7" ht="64.8" hidden="1" outlineLevel="1" x14ac:dyDescent="0.3">
      <c r="B4" s="16"/>
      <c r="C4" s="16"/>
      <c r="E4" s="22" t="s">
        <v>136</v>
      </c>
      <c r="F4" s="22" t="s">
        <v>138</v>
      </c>
      <c r="G4" s="22" t="s">
        <v>138</v>
      </c>
    </row>
    <row r="5" spans="2:7" x14ac:dyDescent="0.3">
      <c r="B5" s="17" t="s">
        <v>35</v>
      </c>
      <c r="C5" s="17"/>
      <c r="D5" s="15"/>
      <c r="E5" s="15"/>
      <c r="F5" s="15"/>
      <c r="G5" s="15"/>
    </row>
    <row r="6" spans="2:7" outlineLevel="1" x14ac:dyDescent="0.3">
      <c r="B6" s="16"/>
      <c r="C6" s="16" t="s">
        <v>108</v>
      </c>
      <c r="D6" t="s">
        <v>41</v>
      </c>
      <c r="E6" s="21" t="s">
        <v>41</v>
      </c>
      <c r="F6" t="s">
        <v>41</v>
      </c>
      <c r="G6" t="s">
        <v>41</v>
      </c>
    </row>
    <row r="7" spans="2:7" outlineLevel="1" x14ac:dyDescent="0.3">
      <c r="B7" s="16"/>
      <c r="C7" s="16" t="s">
        <v>109</v>
      </c>
      <c r="D7">
        <v>50</v>
      </c>
      <c r="E7" s="21">
        <v>50</v>
      </c>
      <c r="F7">
        <v>50</v>
      </c>
      <c r="G7">
        <v>50</v>
      </c>
    </row>
    <row r="8" spans="2:7" outlineLevel="1" x14ac:dyDescent="0.3">
      <c r="B8" s="16"/>
      <c r="C8" s="16" t="s">
        <v>110</v>
      </c>
      <c r="D8">
        <v>150</v>
      </c>
      <c r="E8" s="21">
        <v>150</v>
      </c>
      <c r="F8">
        <v>150</v>
      </c>
      <c r="G8">
        <v>150</v>
      </c>
    </row>
    <row r="9" spans="2:7" outlineLevel="1" x14ac:dyDescent="0.3">
      <c r="B9" s="16"/>
      <c r="C9" s="16" t="s">
        <v>111</v>
      </c>
      <c r="D9">
        <v>80</v>
      </c>
      <c r="E9" s="21">
        <v>80</v>
      </c>
      <c r="F9">
        <v>80</v>
      </c>
      <c r="G9">
        <v>80</v>
      </c>
    </row>
    <row r="10" spans="2:7" outlineLevel="1" x14ac:dyDescent="0.3">
      <c r="B10" s="16"/>
      <c r="C10" s="16" t="s">
        <v>112</v>
      </c>
      <c r="D10">
        <v>100</v>
      </c>
      <c r="E10">
        <v>100</v>
      </c>
      <c r="F10" s="21">
        <v>100</v>
      </c>
      <c r="G10">
        <v>100</v>
      </c>
    </row>
    <row r="11" spans="2:7" outlineLevel="1" x14ac:dyDescent="0.3">
      <c r="B11" s="16"/>
      <c r="C11" s="16" t="s">
        <v>113</v>
      </c>
      <c r="D11">
        <v>200</v>
      </c>
      <c r="E11">
        <v>200</v>
      </c>
      <c r="F11" s="21">
        <v>200</v>
      </c>
      <c r="G11">
        <v>200</v>
      </c>
    </row>
    <row r="12" spans="2:7" outlineLevel="1" x14ac:dyDescent="0.3">
      <c r="B12" s="16"/>
      <c r="C12" s="16" t="s">
        <v>114</v>
      </c>
      <c r="D12">
        <v>150</v>
      </c>
      <c r="E12">
        <v>150</v>
      </c>
      <c r="F12" s="21">
        <v>150</v>
      </c>
      <c r="G12">
        <v>150</v>
      </c>
    </row>
    <row r="13" spans="2:7" outlineLevel="1" x14ac:dyDescent="0.3">
      <c r="B13" s="16"/>
      <c r="C13" s="16" t="s">
        <v>115</v>
      </c>
      <c r="D13">
        <v>200</v>
      </c>
      <c r="E13">
        <v>200</v>
      </c>
      <c r="F13">
        <v>200</v>
      </c>
      <c r="G13" s="21">
        <v>200</v>
      </c>
    </row>
    <row r="14" spans="2:7" outlineLevel="1" x14ac:dyDescent="0.3">
      <c r="B14" s="16"/>
      <c r="C14" s="16" t="s">
        <v>116</v>
      </c>
      <c r="D14">
        <v>250</v>
      </c>
      <c r="E14">
        <v>250</v>
      </c>
      <c r="F14">
        <v>250</v>
      </c>
      <c r="G14" s="21">
        <v>250</v>
      </c>
    </row>
    <row r="15" spans="2:7" outlineLevel="1" x14ac:dyDescent="0.3">
      <c r="B15" s="16"/>
      <c r="C15" s="16" t="s">
        <v>117</v>
      </c>
      <c r="D15">
        <v>1000</v>
      </c>
      <c r="E15">
        <v>1000</v>
      </c>
      <c r="F15">
        <v>1000</v>
      </c>
      <c r="G15" s="21">
        <v>1000</v>
      </c>
    </row>
    <row r="16" spans="2:7" outlineLevel="1" x14ac:dyDescent="0.3">
      <c r="B16" s="16"/>
      <c r="C16" s="16" t="s">
        <v>118</v>
      </c>
      <c r="D16">
        <v>120</v>
      </c>
      <c r="E16">
        <v>120</v>
      </c>
      <c r="F16">
        <v>120</v>
      </c>
      <c r="G16" s="21">
        <v>120</v>
      </c>
    </row>
    <row r="17" spans="2:7" outlineLevel="1" x14ac:dyDescent="0.3">
      <c r="B17" s="16"/>
      <c r="C17" s="16" t="s">
        <v>119</v>
      </c>
      <c r="D17">
        <v>250</v>
      </c>
      <c r="E17">
        <v>250</v>
      </c>
      <c r="F17">
        <v>250</v>
      </c>
      <c r="G17" s="21">
        <v>250</v>
      </c>
    </row>
    <row r="18" spans="2:7" outlineLevel="1" x14ac:dyDescent="0.3">
      <c r="B18" s="16"/>
      <c r="C18" s="16" t="s">
        <v>120</v>
      </c>
      <c r="D18">
        <v>220</v>
      </c>
      <c r="E18">
        <v>220</v>
      </c>
      <c r="F18">
        <v>220</v>
      </c>
      <c r="G18" s="21">
        <v>220</v>
      </c>
    </row>
    <row r="19" spans="2:7" outlineLevel="1" x14ac:dyDescent="0.3">
      <c r="B19" s="16"/>
      <c r="C19" s="16" t="s">
        <v>121</v>
      </c>
      <c r="D19">
        <v>160</v>
      </c>
      <c r="E19">
        <v>160</v>
      </c>
      <c r="F19">
        <v>160</v>
      </c>
      <c r="G19" s="21">
        <v>160</v>
      </c>
    </row>
    <row r="20" spans="2:7" outlineLevel="1" x14ac:dyDescent="0.3">
      <c r="B20" s="16"/>
      <c r="C20" s="16" t="s">
        <v>122</v>
      </c>
      <c r="D20">
        <v>1250</v>
      </c>
      <c r="E20">
        <v>1250</v>
      </c>
      <c r="F20">
        <v>1250</v>
      </c>
      <c r="G20" s="21">
        <v>1250</v>
      </c>
    </row>
    <row r="21" spans="2:7" outlineLevel="1" x14ac:dyDescent="0.3">
      <c r="B21" s="16"/>
      <c r="C21" s="16" t="s">
        <v>123</v>
      </c>
      <c r="D21">
        <v>1390</v>
      </c>
      <c r="E21">
        <v>1390</v>
      </c>
      <c r="F21">
        <v>1390</v>
      </c>
      <c r="G21" s="21">
        <v>1390</v>
      </c>
    </row>
    <row r="22" spans="2:7" x14ac:dyDescent="0.3">
      <c r="B22" s="17" t="s">
        <v>37</v>
      </c>
      <c r="C22" s="17"/>
      <c r="D22" s="15"/>
      <c r="E22" s="15"/>
      <c r="F22" s="15"/>
      <c r="G22" s="15"/>
    </row>
    <row r="23" spans="2:7" outlineLevel="1" x14ac:dyDescent="0.3">
      <c r="B23" s="16"/>
      <c r="C23" s="16" t="s">
        <v>124</v>
      </c>
      <c r="D23" t="s">
        <v>58</v>
      </c>
      <c r="E23" t="s">
        <v>58</v>
      </c>
      <c r="F23" t="s">
        <v>58</v>
      </c>
      <c r="G23" t="s">
        <v>58</v>
      </c>
    </row>
    <row r="24" spans="2:7" outlineLevel="1" x14ac:dyDescent="0.3">
      <c r="B24" s="16"/>
      <c r="C24" s="16" t="s">
        <v>125</v>
      </c>
      <c r="D24" t="s">
        <v>41</v>
      </c>
      <c r="E24" t="s">
        <v>41</v>
      </c>
      <c r="F24" t="s">
        <v>41</v>
      </c>
      <c r="G24" t="s">
        <v>41</v>
      </c>
    </row>
    <row r="25" spans="2:7" outlineLevel="1" x14ac:dyDescent="0.3">
      <c r="B25" s="16"/>
      <c r="C25" s="16" t="s">
        <v>126</v>
      </c>
      <c r="D25" t="s">
        <v>59</v>
      </c>
      <c r="E25" t="s">
        <v>59</v>
      </c>
      <c r="F25" t="s">
        <v>59</v>
      </c>
      <c r="G25" t="s">
        <v>59</v>
      </c>
    </row>
    <row r="26" spans="2:7" outlineLevel="1" x14ac:dyDescent="0.3">
      <c r="B26" s="16"/>
      <c r="C26" s="16" t="s">
        <v>127</v>
      </c>
      <c r="D26" t="s">
        <v>60</v>
      </c>
      <c r="E26" t="s">
        <v>60</v>
      </c>
      <c r="F26" t="s">
        <v>60</v>
      </c>
      <c r="G26" t="s">
        <v>60</v>
      </c>
    </row>
    <row r="27" spans="2:7" outlineLevel="1" x14ac:dyDescent="0.3">
      <c r="B27" s="16"/>
      <c r="C27" s="16" t="s">
        <v>128</v>
      </c>
      <c r="D27" t="s">
        <v>105</v>
      </c>
      <c r="E27" t="s">
        <v>105</v>
      </c>
      <c r="F27" t="s">
        <v>105</v>
      </c>
      <c r="G27" t="s">
        <v>105</v>
      </c>
    </row>
    <row r="28" spans="2:7" outlineLevel="1" x14ac:dyDescent="0.3">
      <c r="B28" s="16"/>
      <c r="C28" s="16" t="s">
        <v>129</v>
      </c>
      <c r="D28" t="s">
        <v>61</v>
      </c>
      <c r="E28" t="s">
        <v>61</v>
      </c>
      <c r="F28" t="s">
        <v>61</v>
      </c>
      <c r="G28" t="s">
        <v>61</v>
      </c>
    </row>
    <row r="29" spans="2:7" outlineLevel="1" x14ac:dyDescent="0.3">
      <c r="B29" s="16"/>
      <c r="C29" s="16" t="s">
        <v>115</v>
      </c>
      <c r="D29">
        <v>200</v>
      </c>
      <c r="E29">
        <v>200</v>
      </c>
      <c r="F29">
        <v>200</v>
      </c>
      <c r="G29">
        <v>200</v>
      </c>
    </row>
    <row r="30" spans="2:7" outlineLevel="1" x14ac:dyDescent="0.3">
      <c r="B30" s="16"/>
      <c r="C30" s="16" t="s">
        <v>116</v>
      </c>
      <c r="D30">
        <v>250</v>
      </c>
      <c r="E30">
        <v>250</v>
      </c>
      <c r="F30">
        <v>250</v>
      </c>
      <c r="G30">
        <v>250</v>
      </c>
    </row>
    <row r="31" spans="2:7" outlineLevel="1" x14ac:dyDescent="0.3">
      <c r="B31" s="16"/>
      <c r="C31" s="16" t="s">
        <v>117</v>
      </c>
      <c r="D31">
        <v>1000</v>
      </c>
      <c r="E31">
        <v>1000</v>
      </c>
      <c r="F31">
        <v>1000</v>
      </c>
      <c r="G31">
        <v>1000</v>
      </c>
    </row>
    <row r="32" spans="2:7" outlineLevel="1" x14ac:dyDescent="0.3">
      <c r="B32" s="16"/>
      <c r="C32" s="16" t="s">
        <v>130</v>
      </c>
      <c r="D32">
        <v>150000</v>
      </c>
      <c r="E32">
        <v>150000</v>
      </c>
      <c r="F32">
        <v>150000</v>
      </c>
      <c r="G32">
        <v>150000</v>
      </c>
    </row>
    <row r="33" spans="2:7" outlineLevel="1" x14ac:dyDescent="0.3">
      <c r="B33" s="16"/>
      <c r="C33" s="16" t="s">
        <v>131</v>
      </c>
      <c r="D33" t="s">
        <v>62</v>
      </c>
      <c r="E33" t="s">
        <v>62</v>
      </c>
      <c r="F33" t="s">
        <v>62</v>
      </c>
      <c r="G33" t="s">
        <v>62</v>
      </c>
    </row>
    <row r="34" spans="2:7" outlineLevel="1" x14ac:dyDescent="0.3">
      <c r="B34" s="16"/>
      <c r="C34" s="16" t="s">
        <v>118</v>
      </c>
      <c r="D34">
        <v>120</v>
      </c>
      <c r="E34">
        <v>120</v>
      </c>
      <c r="F34">
        <v>120</v>
      </c>
      <c r="G34">
        <v>120</v>
      </c>
    </row>
    <row r="35" spans="2:7" outlineLevel="1" x14ac:dyDescent="0.3">
      <c r="B35" s="16"/>
      <c r="C35" s="16" t="s">
        <v>119</v>
      </c>
      <c r="D35">
        <v>250</v>
      </c>
      <c r="E35">
        <v>250</v>
      </c>
      <c r="F35">
        <v>250</v>
      </c>
      <c r="G35">
        <v>250</v>
      </c>
    </row>
    <row r="36" spans="2:7" outlineLevel="1" x14ac:dyDescent="0.3">
      <c r="B36" s="16"/>
      <c r="C36" s="16" t="s">
        <v>120</v>
      </c>
      <c r="D36">
        <v>220</v>
      </c>
      <c r="E36">
        <v>220</v>
      </c>
      <c r="F36">
        <v>220</v>
      </c>
      <c r="G36">
        <v>220</v>
      </c>
    </row>
    <row r="37" spans="2:7" outlineLevel="1" x14ac:dyDescent="0.3">
      <c r="B37" s="16"/>
      <c r="C37" s="16" t="s">
        <v>132</v>
      </c>
      <c r="D37">
        <v>-3600</v>
      </c>
      <c r="E37">
        <v>-3600</v>
      </c>
      <c r="F37">
        <v>-3600</v>
      </c>
      <c r="G37">
        <v>-3600</v>
      </c>
    </row>
    <row r="38" spans="2:7" outlineLevel="1" x14ac:dyDescent="0.3">
      <c r="B38" s="16"/>
      <c r="C38" s="16" t="s">
        <v>133</v>
      </c>
      <c r="D38" t="s">
        <v>63</v>
      </c>
      <c r="E38" t="s">
        <v>63</v>
      </c>
      <c r="F38" t="s">
        <v>63</v>
      </c>
      <c r="G38" t="s">
        <v>63</v>
      </c>
    </row>
    <row r="39" spans="2:7" outlineLevel="1" x14ac:dyDescent="0.3">
      <c r="B39" s="16"/>
      <c r="C39" s="16" t="s">
        <v>121</v>
      </c>
      <c r="D39">
        <v>160</v>
      </c>
      <c r="E39">
        <v>160</v>
      </c>
      <c r="F39">
        <v>160</v>
      </c>
      <c r="G39">
        <v>160</v>
      </c>
    </row>
    <row r="40" spans="2:7" outlineLevel="1" x14ac:dyDescent="0.3">
      <c r="B40" s="16"/>
      <c r="C40" s="16" t="s">
        <v>122</v>
      </c>
      <c r="D40">
        <v>1250</v>
      </c>
      <c r="E40">
        <v>1250</v>
      </c>
      <c r="F40">
        <v>1250</v>
      </c>
      <c r="G40">
        <v>1250</v>
      </c>
    </row>
    <row r="41" spans="2:7" outlineLevel="1" x14ac:dyDescent="0.3">
      <c r="B41" s="16"/>
      <c r="C41" s="16" t="s">
        <v>123</v>
      </c>
      <c r="D41">
        <v>1390</v>
      </c>
      <c r="E41">
        <v>1390</v>
      </c>
      <c r="F41">
        <v>1390</v>
      </c>
      <c r="G41">
        <v>1390</v>
      </c>
    </row>
    <row r="42" spans="2:7" ht="15" outlineLevel="1" thickBot="1" x14ac:dyDescent="0.35">
      <c r="B42" s="18"/>
      <c r="C42" s="18" t="s">
        <v>134</v>
      </c>
      <c r="D42" s="11">
        <v>22400</v>
      </c>
      <c r="E42" s="11">
        <v>22400</v>
      </c>
      <c r="F42" s="11">
        <v>22400</v>
      </c>
      <c r="G42" s="11">
        <v>22400</v>
      </c>
    </row>
    <row r="43" spans="2:7" x14ac:dyDescent="0.3">
      <c r="B43" t="s">
        <v>38</v>
      </c>
    </row>
    <row r="44" spans="2:7" x14ac:dyDescent="0.3">
      <c r="B44" t="s">
        <v>39</v>
      </c>
    </row>
    <row r="45" spans="2:7" x14ac:dyDescent="0.3">
      <c r="B45" t="s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949D1-561E-4FAC-AD0C-CF74CFF129E8}">
  <sheetPr>
    <outlinePr summaryBelow="0"/>
  </sheetPr>
  <dimension ref="B1:G45"/>
  <sheetViews>
    <sheetView showGridLines="0" workbookViewId="0">
      <selection activeCell="G22" sqref="G22"/>
    </sheetView>
  </sheetViews>
  <sheetFormatPr defaultRowHeight="14.4" outlineLevelRow="1" outlineLevelCol="1" x14ac:dyDescent="0.3"/>
  <cols>
    <col min="3" max="3" width="7.6640625" bestFit="1" customWidth="1"/>
    <col min="4" max="7" width="12.6640625" bestFit="1" customWidth="1" outlineLevel="1"/>
  </cols>
  <sheetData>
    <row r="1" spans="2:7" ht="15" thickBot="1" x14ac:dyDescent="0.35"/>
    <row r="2" spans="2:7" ht="15.6" x14ac:dyDescent="0.3">
      <c r="B2" s="14" t="s">
        <v>34</v>
      </c>
      <c r="C2" s="14"/>
      <c r="D2" s="19"/>
      <c r="E2" s="19"/>
      <c r="F2" s="19"/>
      <c r="G2" s="19"/>
    </row>
    <row r="3" spans="2:7" ht="15.6" collapsed="1" x14ac:dyDescent="0.3">
      <c r="B3" s="13"/>
      <c r="C3" s="13"/>
      <c r="D3" s="20" t="s">
        <v>36</v>
      </c>
      <c r="E3" s="20" t="s">
        <v>135</v>
      </c>
      <c r="F3" s="20" t="s">
        <v>137</v>
      </c>
      <c r="G3" s="20" t="s">
        <v>139</v>
      </c>
    </row>
    <row r="4" spans="2:7" ht="64.8" hidden="1" outlineLevel="1" x14ac:dyDescent="0.3">
      <c r="B4" s="16"/>
      <c r="C4" s="16"/>
      <c r="E4" s="22" t="s">
        <v>136</v>
      </c>
      <c r="F4" s="22" t="s">
        <v>138</v>
      </c>
      <c r="G4" s="22" t="s">
        <v>138</v>
      </c>
    </row>
    <row r="5" spans="2:7" x14ac:dyDescent="0.3">
      <c r="B5" s="17" t="s">
        <v>35</v>
      </c>
      <c r="C5" s="17"/>
      <c r="D5" s="15"/>
      <c r="E5" s="15"/>
      <c r="F5" s="15"/>
      <c r="G5" s="15"/>
    </row>
    <row r="6" spans="2:7" outlineLevel="1" x14ac:dyDescent="0.3">
      <c r="B6" s="16"/>
      <c r="C6" s="16" t="s">
        <v>108</v>
      </c>
      <c r="D6" t="s">
        <v>41</v>
      </c>
      <c r="E6" s="21" t="s">
        <v>41</v>
      </c>
      <c r="F6" t="s">
        <v>41</v>
      </c>
      <c r="G6" t="s">
        <v>41</v>
      </c>
    </row>
    <row r="7" spans="2:7" outlineLevel="1" x14ac:dyDescent="0.3">
      <c r="B7" s="16"/>
      <c r="C7" s="16" t="s">
        <v>109</v>
      </c>
      <c r="D7">
        <v>50</v>
      </c>
      <c r="E7" s="21">
        <v>50</v>
      </c>
      <c r="F7">
        <v>50</v>
      </c>
      <c r="G7">
        <v>50</v>
      </c>
    </row>
    <row r="8" spans="2:7" outlineLevel="1" x14ac:dyDescent="0.3">
      <c r="B8" s="16"/>
      <c r="C8" s="16" t="s">
        <v>110</v>
      </c>
      <c r="D8">
        <v>150</v>
      </c>
      <c r="E8" s="21">
        <v>150</v>
      </c>
      <c r="F8">
        <v>150</v>
      </c>
      <c r="G8">
        <v>150</v>
      </c>
    </row>
    <row r="9" spans="2:7" outlineLevel="1" x14ac:dyDescent="0.3">
      <c r="B9" s="16"/>
      <c r="C9" s="16" t="s">
        <v>111</v>
      </c>
      <c r="D9">
        <v>80</v>
      </c>
      <c r="E9" s="21">
        <v>80</v>
      </c>
      <c r="F9">
        <v>80</v>
      </c>
      <c r="G9">
        <v>80</v>
      </c>
    </row>
    <row r="10" spans="2:7" outlineLevel="1" x14ac:dyDescent="0.3">
      <c r="B10" s="16"/>
      <c r="C10" s="16" t="s">
        <v>140</v>
      </c>
      <c r="D10">
        <v>100</v>
      </c>
      <c r="E10">
        <v>100</v>
      </c>
      <c r="F10" s="21">
        <v>100</v>
      </c>
      <c r="G10">
        <v>100</v>
      </c>
    </row>
    <row r="11" spans="2:7" outlineLevel="1" x14ac:dyDescent="0.3">
      <c r="B11" s="16"/>
      <c r="C11" s="16" t="s">
        <v>113</v>
      </c>
      <c r="D11">
        <v>200</v>
      </c>
      <c r="E11">
        <v>200</v>
      </c>
      <c r="F11" s="21">
        <v>200</v>
      </c>
      <c r="G11">
        <v>200</v>
      </c>
    </row>
    <row r="12" spans="2:7" outlineLevel="1" x14ac:dyDescent="0.3">
      <c r="B12" s="16"/>
      <c r="C12" s="16" t="s">
        <v>114</v>
      </c>
      <c r="D12">
        <v>150</v>
      </c>
      <c r="E12">
        <v>150</v>
      </c>
      <c r="F12" s="21">
        <v>150</v>
      </c>
      <c r="G12">
        <v>150</v>
      </c>
    </row>
    <row r="13" spans="2:7" outlineLevel="1" x14ac:dyDescent="0.3">
      <c r="B13" s="16"/>
      <c r="C13" s="16" t="s">
        <v>115</v>
      </c>
      <c r="D13">
        <v>200</v>
      </c>
      <c r="E13">
        <v>200</v>
      </c>
      <c r="F13">
        <v>200</v>
      </c>
      <c r="G13" s="21">
        <v>200</v>
      </c>
    </row>
    <row r="14" spans="2:7" outlineLevel="1" x14ac:dyDescent="0.3">
      <c r="B14" s="16"/>
      <c r="C14" s="16" t="s">
        <v>116</v>
      </c>
      <c r="D14">
        <v>250</v>
      </c>
      <c r="E14">
        <v>250</v>
      </c>
      <c r="F14">
        <v>250</v>
      </c>
      <c r="G14" s="21">
        <v>250</v>
      </c>
    </row>
    <row r="15" spans="2:7" outlineLevel="1" x14ac:dyDescent="0.3">
      <c r="B15" s="16"/>
      <c r="C15" s="16" t="s">
        <v>117</v>
      </c>
      <c r="D15">
        <v>1000</v>
      </c>
      <c r="E15">
        <v>1000</v>
      </c>
      <c r="F15">
        <v>1000</v>
      </c>
      <c r="G15" s="21">
        <v>1000</v>
      </c>
    </row>
    <row r="16" spans="2:7" outlineLevel="1" x14ac:dyDescent="0.3">
      <c r="B16" s="16"/>
      <c r="C16" s="16" t="s">
        <v>118</v>
      </c>
      <c r="D16">
        <v>120</v>
      </c>
      <c r="E16">
        <v>120</v>
      </c>
      <c r="F16">
        <v>120</v>
      </c>
      <c r="G16" s="21">
        <v>120</v>
      </c>
    </row>
    <row r="17" spans="2:7" outlineLevel="1" x14ac:dyDescent="0.3">
      <c r="B17" s="16"/>
      <c r="C17" s="16" t="s">
        <v>119</v>
      </c>
      <c r="D17">
        <v>250</v>
      </c>
      <c r="E17">
        <v>250</v>
      </c>
      <c r="F17">
        <v>250</v>
      </c>
      <c r="G17" s="21">
        <v>250</v>
      </c>
    </row>
    <row r="18" spans="2:7" outlineLevel="1" x14ac:dyDescent="0.3">
      <c r="B18" s="16"/>
      <c r="C18" s="16" t="s">
        <v>120</v>
      </c>
      <c r="D18">
        <v>220</v>
      </c>
      <c r="E18">
        <v>220</v>
      </c>
      <c r="F18">
        <v>220</v>
      </c>
      <c r="G18" s="21">
        <v>220</v>
      </c>
    </row>
    <row r="19" spans="2:7" outlineLevel="1" x14ac:dyDescent="0.3">
      <c r="B19" s="16"/>
      <c r="C19" s="16" t="s">
        <v>121</v>
      </c>
      <c r="D19">
        <v>160</v>
      </c>
      <c r="E19">
        <v>160</v>
      </c>
      <c r="F19">
        <v>160</v>
      </c>
      <c r="G19" s="21">
        <v>160</v>
      </c>
    </row>
    <row r="20" spans="2:7" outlineLevel="1" x14ac:dyDescent="0.3">
      <c r="B20" s="16"/>
      <c r="C20" s="16" t="s">
        <v>122</v>
      </c>
      <c r="D20">
        <v>1250</v>
      </c>
      <c r="E20">
        <v>1250</v>
      </c>
      <c r="F20">
        <v>1250</v>
      </c>
      <c r="G20" s="21">
        <v>1250</v>
      </c>
    </row>
    <row r="21" spans="2:7" outlineLevel="1" x14ac:dyDescent="0.3">
      <c r="B21" s="16"/>
      <c r="C21" s="16" t="s">
        <v>123</v>
      </c>
      <c r="D21">
        <v>1390</v>
      </c>
      <c r="E21">
        <v>1390</v>
      </c>
      <c r="F21">
        <v>1390</v>
      </c>
      <c r="G21" s="21">
        <v>1390</v>
      </c>
    </row>
    <row r="22" spans="2:7" x14ac:dyDescent="0.3">
      <c r="B22" s="17" t="s">
        <v>37</v>
      </c>
      <c r="C22" s="17"/>
      <c r="D22" s="15"/>
      <c r="E22" s="15"/>
      <c r="F22" s="15"/>
      <c r="G22" s="15"/>
    </row>
    <row r="23" spans="2:7" outlineLevel="1" x14ac:dyDescent="0.3">
      <c r="B23" s="16"/>
      <c r="C23" s="16" t="s">
        <v>124</v>
      </c>
      <c r="D23" t="s">
        <v>58</v>
      </c>
      <c r="E23" t="s">
        <v>58</v>
      </c>
      <c r="F23" t="s">
        <v>58</v>
      </c>
      <c r="G23" t="s">
        <v>58</v>
      </c>
    </row>
    <row r="24" spans="2:7" outlineLevel="1" x14ac:dyDescent="0.3">
      <c r="B24" s="16"/>
      <c r="C24" s="16" t="s">
        <v>125</v>
      </c>
      <c r="D24" t="s">
        <v>41</v>
      </c>
      <c r="E24" t="s">
        <v>41</v>
      </c>
      <c r="F24" t="s">
        <v>41</v>
      </c>
      <c r="G24" t="s">
        <v>41</v>
      </c>
    </row>
    <row r="25" spans="2:7" outlineLevel="1" x14ac:dyDescent="0.3">
      <c r="B25" s="16"/>
      <c r="C25" s="16" t="s">
        <v>126</v>
      </c>
      <c r="D25" t="s">
        <v>59</v>
      </c>
      <c r="E25" t="s">
        <v>59</v>
      </c>
      <c r="F25" t="s">
        <v>59</v>
      </c>
      <c r="G25" t="s">
        <v>59</v>
      </c>
    </row>
    <row r="26" spans="2:7" outlineLevel="1" x14ac:dyDescent="0.3">
      <c r="B26" s="16"/>
      <c r="C26" s="16" t="s">
        <v>127</v>
      </c>
      <c r="D26" t="s">
        <v>60</v>
      </c>
      <c r="E26" t="s">
        <v>60</v>
      </c>
      <c r="F26" t="s">
        <v>60</v>
      </c>
      <c r="G26" t="s">
        <v>60</v>
      </c>
    </row>
    <row r="27" spans="2:7" outlineLevel="1" x14ac:dyDescent="0.3">
      <c r="B27" s="16"/>
      <c r="C27" s="16" t="s">
        <v>128</v>
      </c>
      <c r="D27" t="s">
        <v>105</v>
      </c>
      <c r="E27" t="s">
        <v>105</v>
      </c>
      <c r="F27" t="s">
        <v>105</v>
      </c>
      <c r="G27" t="s">
        <v>105</v>
      </c>
    </row>
    <row r="28" spans="2:7" outlineLevel="1" x14ac:dyDescent="0.3">
      <c r="B28" s="16"/>
      <c r="C28" s="16" t="s">
        <v>129</v>
      </c>
      <c r="D28" t="s">
        <v>61</v>
      </c>
      <c r="E28" t="s">
        <v>61</v>
      </c>
      <c r="F28" t="s">
        <v>61</v>
      </c>
      <c r="G28" t="s">
        <v>61</v>
      </c>
    </row>
    <row r="29" spans="2:7" outlineLevel="1" x14ac:dyDescent="0.3">
      <c r="B29" s="16"/>
      <c r="C29" s="16" t="s">
        <v>115</v>
      </c>
      <c r="D29">
        <v>200</v>
      </c>
      <c r="E29">
        <v>200</v>
      </c>
      <c r="F29">
        <v>200</v>
      </c>
      <c r="G29">
        <v>200</v>
      </c>
    </row>
    <row r="30" spans="2:7" outlineLevel="1" x14ac:dyDescent="0.3">
      <c r="B30" s="16"/>
      <c r="C30" s="16" t="s">
        <v>116</v>
      </c>
      <c r="D30">
        <v>250</v>
      </c>
      <c r="E30">
        <v>250</v>
      </c>
      <c r="F30">
        <v>250</v>
      </c>
      <c r="G30">
        <v>250</v>
      </c>
    </row>
    <row r="31" spans="2:7" outlineLevel="1" x14ac:dyDescent="0.3">
      <c r="B31" s="16"/>
      <c r="C31" s="16" t="s">
        <v>117</v>
      </c>
      <c r="D31">
        <v>1000</v>
      </c>
      <c r="E31">
        <v>1000</v>
      </c>
      <c r="F31">
        <v>1000</v>
      </c>
      <c r="G31">
        <v>1000</v>
      </c>
    </row>
    <row r="32" spans="2:7" outlineLevel="1" x14ac:dyDescent="0.3">
      <c r="B32" s="16"/>
      <c r="C32" s="16" t="s">
        <v>130</v>
      </c>
      <c r="D32">
        <v>150000</v>
      </c>
      <c r="E32">
        <v>150000</v>
      </c>
      <c r="F32">
        <v>150000</v>
      </c>
      <c r="G32">
        <v>150000</v>
      </c>
    </row>
    <row r="33" spans="2:7" outlineLevel="1" x14ac:dyDescent="0.3">
      <c r="B33" s="16"/>
      <c r="C33" s="16" t="s">
        <v>131</v>
      </c>
      <c r="D33" t="s">
        <v>62</v>
      </c>
      <c r="E33" t="s">
        <v>62</v>
      </c>
      <c r="F33" t="s">
        <v>62</v>
      </c>
      <c r="G33" t="s">
        <v>62</v>
      </c>
    </row>
    <row r="34" spans="2:7" outlineLevel="1" x14ac:dyDescent="0.3">
      <c r="B34" s="16"/>
      <c r="C34" s="16" t="s">
        <v>118</v>
      </c>
      <c r="D34">
        <v>120</v>
      </c>
      <c r="E34">
        <v>120</v>
      </c>
      <c r="F34">
        <v>120</v>
      </c>
      <c r="G34">
        <v>120</v>
      </c>
    </row>
    <row r="35" spans="2:7" outlineLevel="1" x14ac:dyDescent="0.3">
      <c r="B35" s="16"/>
      <c r="C35" s="16" t="s">
        <v>119</v>
      </c>
      <c r="D35">
        <v>250</v>
      </c>
      <c r="E35">
        <v>250</v>
      </c>
      <c r="F35">
        <v>250</v>
      </c>
      <c r="G35">
        <v>250</v>
      </c>
    </row>
    <row r="36" spans="2:7" outlineLevel="1" x14ac:dyDescent="0.3">
      <c r="B36" s="16"/>
      <c r="C36" s="16" t="s">
        <v>120</v>
      </c>
      <c r="D36">
        <v>220</v>
      </c>
      <c r="E36">
        <v>220</v>
      </c>
      <c r="F36">
        <v>220</v>
      </c>
      <c r="G36">
        <v>220</v>
      </c>
    </row>
    <row r="37" spans="2:7" outlineLevel="1" x14ac:dyDescent="0.3">
      <c r="B37" s="16"/>
      <c r="C37" s="16" t="s">
        <v>132</v>
      </c>
      <c r="D37">
        <v>-3600</v>
      </c>
      <c r="E37">
        <v>-3600</v>
      </c>
      <c r="F37">
        <v>-3600</v>
      </c>
      <c r="G37">
        <v>-3600</v>
      </c>
    </row>
    <row r="38" spans="2:7" outlineLevel="1" x14ac:dyDescent="0.3">
      <c r="B38" s="16"/>
      <c r="C38" s="16" t="s">
        <v>133</v>
      </c>
      <c r="D38" t="s">
        <v>63</v>
      </c>
      <c r="E38" t="s">
        <v>63</v>
      </c>
      <c r="F38" t="s">
        <v>63</v>
      </c>
      <c r="G38" t="s">
        <v>63</v>
      </c>
    </row>
    <row r="39" spans="2:7" outlineLevel="1" x14ac:dyDescent="0.3">
      <c r="B39" s="16"/>
      <c r="C39" s="16" t="s">
        <v>121</v>
      </c>
      <c r="D39">
        <v>160</v>
      </c>
      <c r="E39">
        <v>160</v>
      </c>
      <c r="F39">
        <v>160</v>
      </c>
      <c r="G39">
        <v>160</v>
      </c>
    </row>
    <row r="40" spans="2:7" outlineLevel="1" x14ac:dyDescent="0.3">
      <c r="B40" s="16"/>
      <c r="C40" s="16" t="s">
        <v>122</v>
      </c>
      <c r="D40">
        <v>1250</v>
      </c>
      <c r="E40">
        <v>1250</v>
      </c>
      <c r="F40">
        <v>1250</v>
      </c>
      <c r="G40">
        <v>1250</v>
      </c>
    </row>
    <row r="41" spans="2:7" outlineLevel="1" x14ac:dyDescent="0.3">
      <c r="B41" s="16"/>
      <c r="C41" s="16" t="s">
        <v>123</v>
      </c>
      <c r="D41">
        <v>1390</v>
      </c>
      <c r="E41">
        <v>1390</v>
      </c>
      <c r="F41">
        <v>1390</v>
      </c>
      <c r="G41">
        <v>1390</v>
      </c>
    </row>
    <row r="42" spans="2:7" ht="15" outlineLevel="1" thickBot="1" x14ac:dyDescent="0.35">
      <c r="B42" s="18"/>
      <c r="C42" s="18" t="s">
        <v>134</v>
      </c>
      <c r="D42" s="11">
        <v>22400</v>
      </c>
      <c r="E42" s="11">
        <v>22400</v>
      </c>
      <c r="F42" s="11">
        <v>22400</v>
      </c>
      <c r="G42" s="11">
        <v>22400</v>
      </c>
    </row>
    <row r="43" spans="2:7" x14ac:dyDescent="0.3">
      <c r="B43" t="s">
        <v>38</v>
      </c>
    </row>
    <row r="44" spans="2:7" x14ac:dyDescent="0.3">
      <c r="B44" t="s">
        <v>39</v>
      </c>
    </row>
    <row r="45" spans="2:7" x14ac:dyDescent="0.3">
      <c r="B45" t="s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97528-7C41-4A26-840C-F1C84E2CAF2C}">
  <dimension ref="A1:U8"/>
  <sheetViews>
    <sheetView workbookViewId="0">
      <selection activeCell="B1" sqref="B1"/>
    </sheetView>
  </sheetViews>
  <sheetFormatPr defaultRowHeight="14.4" x14ac:dyDescent="0.3"/>
  <cols>
    <col min="1" max="1" width="14.44140625" bestFit="1" customWidth="1"/>
    <col min="2" max="4" width="6.33203125" bestFit="1" customWidth="1"/>
    <col min="5" max="5" width="5.5546875" bestFit="1" customWidth="1"/>
    <col min="6" max="6" width="5.6640625" bestFit="1" customWidth="1"/>
    <col min="7" max="7" width="6" bestFit="1" customWidth="1"/>
    <col min="8" max="9" width="6.33203125" bestFit="1" customWidth="1"/>
    <col min="10" max="10" width="5.5546875" bestFit="1" customWidth="1"/>
    <col min="11" max="11" width="7" bestFit="1" customWidth="1"/>
    <col min="12" max="12" width="6" bestFit="1" customWidth="1"/>
    <col min="13" max="14" width="6.33203125" bestFit="1" customWidth="1"/>
    <col min="15" max="15" width="5.5546875" bestFit="1" customWidth="1"/>
    <col min="16" max="16" width="5.6640625" bestFit="1" customWidth="1"/>
    <col min="17" max="17" width="6" bestFit="1" customWidth="1"/>
    <col min="18" max="19" width="6.33203125" bestFit="1" customWidth="1"/>
    <col min="20" max="20" width="5.5546875" bestFit="1" customWidth="1"/>
    <col min="21" max="21" width="6" bestFit="1" customWidth="1"/>
  </cols>
  <sheetData>
    <row r="1" spans="1:21" x14ac:dyDescent="0.3">
      <c r="A1" s="34" t="s">
        <v>142</v>
      </c>
      <c r="B1" t="s">
        <v>143</v>
      </c>
    </row>
    <row r="2" spans="1:21" x14ac:dyDescent="0.3">
      <c r="A2" s="34" t="s">
        <v>144</v>
      </c>
      <c r="B2" t="s">
        <v>143</v>
      </c>
    </row>
    <row r="3" spans="1:21" x14ac:dyDescent="0.3">
      <c r="A3" s="34" t="s">
        <v>145</v>
      </c>
      <c r="B3" t="s">
        <v>143</v>
      </c>
    </row>
    <row r="5" spans="1:21" x14ac:dyDescent="0.3">
      <c r="A5" s="34" t="s">
        <v>141</v>
      </c>
      <c r="B5" t="s">
        <v>124</v>
      </c>
      <c r="C5" t="s">
        <v>125</v>
      </c>
      <c r="D5" t="s">
        <v>126</v>
      </c>
      <c r="E5" t="s">
        <v>127</v>
      </c>
      <c r="F5" t="s">
        <v>128</v>
      </c>
      <c r="G5" t="s">
        <v>129</v>
      </c>
      <c r="H5" t="s">
        <v>115</v>
      </c>
      <c r="I5" t="s">
        <v>116</v>
      </c>
      <c r="J5" t="s">
        <v>117</v>
      </c>
      <c r="K5" t="s">
        <v>130</v>
      </c>
      <c r="L5" t="s">
        <v>131</v>
      </c>
      <c r="M5" t="s">
        <v>118</v>
      </c>
      <c r="N5" t="s">
        <v>119</v>
      </c>
      <c r="O5" t="s">
        <v>120</v>
      </c>
      <c r="P5" t="s">
        <v>132</v>
      </c>
      <c r="Q5" t="s">
        <v>133</v>
      </c>
      <c r="R5" t="s">
        <v>121</v>
      </c>
      <c r="S5" t="s">
        <v>122</v>
      </c>
      <c r="T5" t="s">
        <v>123</v>
      </c>
      <c r="U5" t="s">
        <v>134</v>
      </c>
    </row>
    <row r="6" spans="1:21" x14ac:dyDescent="0.3">
      <c r="A6" s="35" t="s">
        <v>135</v>
      </c>
    </row>
    <row r="7" spans="1:21" x14ac:dyDescent="0.3">
      <c r="A7" s="36" t="s">
        <v>137</v>
      </c>
    </row>
    <row r="8" spans="1:21" x14ac:dyDescent="0.3">
      <c r="A8" s="37" t="s">
        <v>139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200</v>
      </c>
      <c r="I8">
        <v>250</v>
      </c>
      <c r="J8">
        <v>1000</v>
      </c>
      <c r="K8">
        <v>150000</v>
      </c>
      <c r="L8">
        <v>1</v>
      </c>
      <c r="M8">
        <v>120</v>
      </c>
      <c r="N8">
        <v>250</v>
      </c>
      <c r="O8">
        <v>220</v>
      </c>
      <c r="P8">
        <v>-3600</v>
      </c>
      <c r="Q8">
        <v>1</v>
      </c>
      <c r="R8">
        <v>160</v>
      </c>
      <c r="S8">
        <v>1250</v>
      </c>
      <c r="T8">
        <v>1390</v>
      </c>
      <c r="U8">
        <v>22400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031D6-C052-455D-9D3B-D3FD723595CF}">
  <dimension ref="F13:J33"/>
  <sheetViews>
    <sheetView topLeftCell="A10" workbookViewId="0">
      <selection activeCell="G31" sqref="G31"/>
    </sheetView>
  </sheetViews>
  <sheetFormatPr defaultColWidth="10.21875" defaultRowHeight="14.4" x14ac:dyDescent="0.3"/>
  <sheetData>
    <row r="13" spans="6:10" x14ac:dyDescent="0.3">
      <c r="F13" s="28" t="s">
        <v>58</v>
      </c>
      <c r="G13" s="28" t="s">
        <v>41</v>
      </c>
      <c r="H13" s="28" t="s">
        <v>59</v>
      </c>
      <c r="I13" s="28" t="s">
        <v>60</v>
      </c>
      <c r="J13" s="32" t="s">
        <v>105</v>
      </c>
    </row>
    <row r="14" spans="6:10" x14ac:dyDescent="0.3">
      <c r="F14" s="29" t="s">
        <v>61</v>
      </c>
      <c r="G14" s="7">
        <v>50</v>
      </c>
      <c r="H14" s="7">
        <v>460</v>
      </c>
      <c r="I14" s="7">
        <v>730</v>
      </c>
      <c r="J14">
        <f>(I14-H14)*G14</f>
        <v>13500</v>
      </c>
    </row>
    <row r="15" spans="6:10" x14ac:dyDescent="0.3">
      <c r="F15" s="29" t="s">
        <v>62</v>
      </c>
      <c r="G15" s="7">
        <v>150</v>
      </c>
      <c r="H15" s="7">
        <v>150</v>
      </c>
      <c r="I15" s="7">
        <v>220</v>
      </c>
      <c r="J15">
        <f t="shared" ref="J15:J16" si="0">(I15-H15)*G15</f>
        <v>10500</v>
      </c>
    </row>
    <row r="16" spans="6:10" x14ac:dyDescent="0.3">
      <c r="F16" s="29" t="s">
        <v>63</v>
      </c>
      <c r="G16" s="7">
        <v>80</v>
      </c>
      <c r="H16" s="7">
        <v>1150</v>
      </c>
      <c r="I16" s="7">
        <v>1580</v>
      </c>
      <c r="J16">
        <f t="shared" si="0"/>
        <v>34400</v>
      </c>
    </row>
    <row r="17" spans="6:10" x14ac:dyDescent="0.3">
      <c r="J17">
        <f>SUM(J14:J16)</f>
        <v>58400</v>
      </c>
    </row>
    <row r="20" spans="6:10" x14ac:dyDescent="0.3">
      <c r="F20" t="s">
        <v>106</v>
      </c>
    </row>
    <row r="22" spans="6:10" x14ac:dyDescent="0.3">
      <c r="F22" s="28" t="s">
        <v>58</v>
      </c>
      <c r="G22" s="28" t="s">
        <v>41</v>
      </c>
      <c r="H22" s="28" t="s">
        <v>59</v>
      </c>
      <c r="I22" s="28" t="s">
        <v>60</v>
      </c>
      <c r="J22" s="32" t="s">
        <v>105</v>
      </c>
    </row>
    <row r="23" spans="6:10" x14ac:dyDescent="0.3">
      <c r="F23" s="29" t="s">
        <v>61</v>
      </c>
      <c r="G23" s="7">
        <v>100</v>
      </c>
      <c r="H23" s="7">
        <v>460</v>
      </c>
      <c r="I23" s="7">
        <v>730</v>
      </c>
      <c r="J23">
        <f>(I23-H23)*G23</f>
        <v>27000</v>
      </c>
    </row>
    <row r="24" spans="6:10" x14ac:dyDescent="0.3">
      <c r="F24" s="29" t="s">
        <v>62</v>
      </c>
      <c r="G24" s="7">
        <v>200</v>
      </c>
      <c r="H24" s="7">
        <v>150</v>
      </c>
      <c r="I24" s="7">
        <v>220</v>
      </c>
      <c r="J24">
        <f t="shared" ref="J24:J25" si="1">(I24-H24)*G24</f>
        <v>14000</v>
      </c>
    </row>
    <row r="25" spans="6:10" x14ac:dyDescent="0.3">
      <c r="F25" s="29" t="s">
        <v>63</v>
      </c>
      <c r="G25" s="7">
        <v>150</v>
      </c>
      <c r="H25" s="7">
        <v>1150</v>
      </c>
      <c r="I25" s="7">
        <v>1580</v>
      </c>
      <c r="J25">
        <f t="shared" si="1"/>
        <v>64500</v>
      </c>
    </row>
    <row r="28" spans="6:10" x14ac:dyDescent="0.3">
      <c r="F28" s="33" t="s">
        <v>107</v>
      </c>
    </row>
    <row r="30" spans="6:10" x14ac:dyDescent="0.3">
      <c r="F30" s="28" t="s">
        <v>58</v>
      </c>
      <c r="G30" s="28" t="s">
        <v>41</v>
      </c>
      <c r="H30" s="28" t="s">
        <v>59</v>
      </c>
      <c r="I30" s="28" t="s">
        <v>60</v>
      </c>
      <c r="J30" s="32" t="s">
        <v>105</v>
      </c>
    </row>
    <row r="31" spans="6:10" x14ac:dyDescent="0.3">
      <c r="F31" s="29" t="s">
        <v>61</v>
      </c>
      <c r="G31" s="7">
        <v>200</v>
      </c>
      <c r="H31" s="7">
        <v>250</v>
      </c>
      <c r="I31" s="7">
        <v>1000</v>
      </c>
      <c r="J31">
        <f>(I31-H31)*G31</f>
        <v>150000</v>
      </c>
    </row>
    <row r="32" spans="6:10" x14ac:dyDescent="0.3">
      <c r="F32" s="29" t="s">
        <v>62</v>
      </c>
      <c r="G32" s="7">
        <v>120</v>
      </c>
      <c r="H32" s="7">
        <v>250</v>
      </c>
      <c r="I32" s="7">
        <v>220</v>
      </c>
      <c r="J32">
        <f t="shared" ref="J32:J33" si="2">(I32-H32)*G32</f>
        <v>-3600</v>
      </c>
    </row>
    <row r="33" spans="6:10" x14ac:dyDescent="0.3">
      <c r="F33" s="29" t="s">
        <v>63</v>
      </c>
      <c r="G33" s="7">
        <v>160</v>
      </c>
      <c r="H33" s="7">
        <v>1250</v>
      </c>
      <c r="I33" s="7">
        <v>1390</v>
      </c>
      <c r="J33">
        <f t="shared" si="2"/>
        <v>22400</v>
      </c>
    </row>
  </sheetData>
  <scenarios current="1" show="0" sqref="F30:J33">
    <scenario name="new" locked="1" count="4" user="Chaitanya Gawande" comment="Created by Chaitanya Gawande on 31-07-2025">
      <inputCells r="G13" val="Qty"/>
      <inputCells r="G14" val="50"/>
      <inputCells r="G15" val="150"/>
      <inputCells r="G16" val="80"/>
    </scenario>
    <scenario name="scenario 1" locked="1" count="3" user="Chaitanya Gawande" comment="Created by Chaitanya Gawande on 31-07-2025_x000a_Modified by Chaitanya Gawande on 31-07-2025">
      <inputCells r="G23" val="100"/>
      <inputCells r="G24" val="200"/>
      <inputCells r="G25" val="150"/>
    </scenario>
    <scenario name="Scenario 2" locked="1" count="9" user="Chaitanya Gawande" comment="Created by Chaitanya Gawande on 31-07-2025_x000a_Modified by Chaitanya Gawande on 31-07-2025">
      <inputCells r="G31" val="200"/>
      <inputCells r="H31" val="250"/>
      <inputCells r="I31" val="1000"/>
      <inputCells r="G32" val="120"/>
      <inputCells r="H32" val="250"/>
      <inputCells r="I32" val="220"/>
      <inputCells r="G33" val="160"/>
      <inputCells r="H33" val="1250"/>
      <inputCells r="I33" val="1390"/>
    </scenario>
  </scenario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8A31F-D4CB-4687-BAA8-11E130044716}">
  <dimension ref="A1"/>
  <sheetViews>
    <sheetView workbookViewId="0">
      <selection activeCell="H12" sqref="H12"/>
    </sheetView>
  </sheetViews>
  <sheetFormatPr defaultRowHeight="14.4" x14ac:dyDescent="0.3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147B8-B804-4CC3-AC87-309C5408B388}">
  <sheetPr>
    <outlinePr summaryBelow="0"/>
  </sheetPr>
  <dimension ref="B1:H11"/>
  <sheetViews>
    <sheetView showGridLines="0" workbookViewId="0"/>
  </sheetViews>
  <sheetFormatPr defaultRowHeight="14.4" outlineLevelRow="1" outlineLevelCol="1" x14ac:dyDescent="0.3"/>
  <cols>
    <col min="3" max="3" width="5.5546875" bestFit="1" customWidth="1"/>
    <col min="4" max="8" width="12.6640625" bestFit="1" customWidth="1" outlineLevel="1"/>
  </cols>
  <sheetData>
    <row r="1" spans="2:8" ht="15" thickBot="1" x14ac:dyDescent="0.35"/>
    <row r="2" spans="2:8" ht="15.6" x14ac:dyDescent="0.3">
      <c r="B2" s="14" t="s">
        <v>34</v>
      </c>
      <c r="C2" s="14"/>
      <c r="D2" s="19"/>
      <c r="E2" s="19"/>
      <c r="F2" s="19"/>
      <c r="G2" s="19"/>
      <c r="H2" s="19"/>
    </row>
    <row r="3" spans="2:8" ht="15.6" collapsed="1" x14ac:dyDescent="0.3">
      <c r="B3" s="13"/>
      <c r="C3" s="13"/>
      <c r="D3" s="20" t="s">
        <v>36</v>
      </c>
      <c r="E3" s="20" t="s">
        <v>30</v>
      </c>
      <c r="F3" s="20" t="s">
        <v>31</v>
      </c>
      <c r="G3" s="20" t="s">
        <v>32</v>
      </c>
      <c r="H3" s="20" t="s">
        <v>47</v>
      </c>
    </row>
    <row r="4" spans="2:8" ht="32.4" hidden="1" outlineLevel="1" x14ac:dyDescent="0.3">
      <c r="B4" s="16"/>
      <c r="C4" s="16"/>
      <c r="E4" s="22" t="s">
        <v>45</v>
      </c>
      <c r="F4" s="22" t="s">
        <v>46</v>
      </c>
      <c r="G4" s="22" t="s">
        <v>33</v>
      </c>
      <c r="H4" s="22" t="s">
        <v>47</v>
      </c>
    </row>
    <row r="5" spans="2:8" x14ac:dyDescent="0.3">
      <c r="B5" s="17" t="s">
        <v>35</v>
      </c>
      <c r="C5" s="17"/>
      <c r="D5" s="15"/>
      <c r="E5" s="15"/>
      <c r="F5" s="15"/>
      <c r="G5" s="15"/>
      <c r="H5" s="15"/>
    </row>
    <row r="6" spans="2:8" outlineLevel="1" x14ac:dyDescent="0.3">
      <c r="B6" s="16"/>
      <c r="C6" s="16" t="s">
        <v>41</v>
      </c>
      <c r="D6">
        <v>909.09090909090901</v>
      </c>
      <c r="E6" s="21">
        <v>200</v>
      </c>
      <c r="F6" s="21">
        <v>300</v>
      </c>
      <c r="G6" s="21">
        <v>400</v>
      </c>
      <c r="H6" s="21">
        <v>500</v>
      </c>
    </row>
    <row r="7" spans="2:8" x14ac:dyDescent="0.3">
      <c r="B7" s="17" t="s">
        <v>37</v>
      </c>
      <c r="C7" s="17"/>
      <c r="D7" s="15"/>
      <c r="E7" s="15"/>
      <c r="F7" s="15"/>
      <c r="G7" s="15"/>
      <c r="H7" s="15"/>
    </row>
    <row r="8" spans="2:8" ht="15" outlineLevel="1" thickBot="1" x14ac:dyDescent="0.35">
      <c r="B8" s="18"/>
      <c r="C8" s="18" t="s">
        <v>17</v>
      </c>
      <c r="D8" s="12">
        <v>8000</v>
      </c>
      <c r="E8" s="12">
        <v>1760</v>
      </c>
      <c r="F8" s="12">
        <v>2640</v>
      </c>
      <c r="G8" s="12">
        <v>3520</v>
      </c>
      <c r="H8" s="12">
        <v>4400</v>
      </c>
    </row>
    <row r="9" spans="2:8" x14ac:dyDescent="0.3">
      <c r="B9" t="s">
        <v>38</v>
      </c>
    </row>
    <row r="10" spans="2:8" x14ac:dyDescent="0.3">
      <c r="B10" t="s">
        <v>39</v>
      </c>
    </row>
    <row r="11" spans="2:8" x14ac:dyDescent="0.3">
      <c r="B11" t="s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F4186-E618-49B8-B906-0E3964E4D1E5}">
  <sheetPr>
    <outlinePr summaryBelow="0"/>
  </sheetPr>
  <dimension ref="B1:G11"/>
  <sheetViews>
    <sheetView showGridLines="0" workbookViewId="0">
      <selection activeCell="B2" sqref="B2:G11"/>
    </sheetView>
  </sheetViews>
  <sheetFormatPr defaultRowHeight="14.4" outlineLevelRow="1" outlineLevelCol="1" x14ac:dyDescent="0.3"/>
  <cols>
    <col min="3" max="3" width="5.5546875" bestFit="1" customWidth="1"/>
    <col min="4" max="7" width="12.6640625" bestFit="1" customWidth="1" outlineLevel="1"/>
  </cols>
  <sheetData>
    <row r="1" spans="2:7" ht="15" thickBot="1" x14ac:dyDescent="0.35"/>
    <row r="2" spans="2:7" ht="15.6" x14ac:dyDescent="0.3">
      <c r="B2" s="14" t="s">
        <v>34</v>
      </c>
      <c r="C2" s="14"/>
      <c r="D2" s="19"/>
      <c r="E2" s="19"/>
      <c r="F2" s="19"/>
      <c r="G2" s="19"/>
    </row>
    <row r="3" spans="2:7" ht="15.6" collapsed="1" x14ac:dyDescent="0.3">
      <c r="B3" s="13"/>
      <c r="C3" s="13"/>
      <c r="D3" s="20" t="s">
        <v>36</v>
      </c>
      <c r="E3" s="20" t="s">
        <v>32</v>
      </c>
      <c r="F3" s="20" t="s">
        <v>93</v>
      </c>
      <c r="G3" s="20" t="s">
        <v>95</v>
      </c>
    </row>
    <row r="4" spans="2:7" hidden="1" outlineLevel="1" x14ac:dyDescent="0.3">
      <c r="B4" s="16"/>
      <c r="C4" s="16"/>
      <c r="E4" s="22" t="s">
        <v>92</v>
      </c>
      <c r="F4" s="22" t="s">
        <v>94</v>
      </c>
      <c r="G4" s="22" t="s">
        <v>95</v>
      </c>
    </row>
    <row r="5" spans="2:7" x14ac:dyDescent="0.3">
      <c r="B5" s="17" t="s">
        <v>35</v>
      </c>
      <c r="C5" s="17"/>
      <c r="D5" s="15"/>
      <c r="E5" s="15"/>
      <c r="F5" s="15"/>
      <c r="G5" s="15"/>
    </row>
    <row r="6" spans="2:7" outlineLevel="1" x14ac:dyDescent="0.3">
      <c r="B6" s="16"/>
      <c r="C6" s="16" t="s">
        <v>41</v>
      </c>
      <c r="D6">
        <v>200</v>
      </c>
      <c r="E6" s="21">
        <v>400</v>
      </c>
      <c r="F6" s="21">
        <v>300</v>
      </c>
      <c r="G6" s="21">
        <v>200</v>
      </c>
    </row>
    <row r="7" spans="2:7" x14ac:dyDescent="0.3">
      <c r="B7" s="17" t="s">
        <v>37</v>
      </c>
      <c r="C7" s="17"/>
      <c r="D7" s="15"/>
      <c r="E7" s="15"/>
      <c r="F7" s="15"/>
      <c r="G7" s="15"/>
    </row>
    <row r="8" spans="2:7" ht="15" outlineLevel="1" thickBot="1" x14ac:dyDescent="0.35">
      <c r="B8" s="18"/>
      <c r="C8" s="18" t="s">
        <v>17</v>
      </c>
      <c r="D8" s="12">
        <v>1760</v>
      </c>
      <c r="E8" s="12">
        <v>3520</v>
      </c>
      <c r="F8" s="12">
        <v>2640</v>
      </c>
      <c r="G8" s="12">
        <v>1760</v>
      </c>
    </row>
    <row r="9" spans="2:7" x14ac:dyDescent="0.3">
      <c r="B9" t="s">
        <v>38</v>
      </c>
    </row>
    <row r="10" spans="2:7" x14ac:dyDescent="0.3">
      <c r="B10" t="s">
        <v>39</v>
      </c>
    </row>
    <row r="11" spans="2:7" x14ac:dyDescent="0.3">
      <c r="B11" t="s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0A7D3-7FE9-49CF-92D8-5282983878E3}">
  <dimension ref="A3:M22"/>
  <sheetViews>
    <sheetView zoomScale="132" workbookViewId="0">
      <selection activeCell="B5" sqref="B5"/>
    </sheetView>
  </sheetViews>
  <sheetFormatPr defaultRowHeight="14.4" x14ac:dyDescent="0.3"/>
  <cols>
    <col min="1" max="1" width="14.5546875" customWidth="1"/>
    <col min="2" max="2" width="12.77734375" customWidth="1"/>
  </cols>
  <sheetData>
    <row r="3" spans="1:13" x14ac:dyDescent="0.3">
      <c r="A3" t="s">
        <v>10</v>
      </c>
      <c r="B3" t="s">
        <v>18</v>
      </c>
    </row>
    <row r="4" spans="1:13" x14ac:dyDescent="0.3">
      <c r="A4" t="s">
        <v>11</v>
      </c>
      <c r="B4" s="8">
        <v>32</v>
      </c>
    </row>
    <row r="5" spans="1:13" x14ac:dyDescent="0.3">
      <c r="A5" t="s">
        <v>12</v>
      </c>
      <c r="B5">
        <v>5681.8181818181847</v>
      </c>
      <c r="I5" t="s">
        <v>41</v>
      </c>
      <c r="J5">
        <v>400</v>
      </c>
      <c r="K5">
        <v>500</v>
      </c>
      <c r="L5">
        <v>300</v>
      </c>
      <c r="M5">
        <v>100</v>
      </c>
    </row>
    <row r="6" spans="1:13" x14ac:dyDescent="0.3">
      <c r="A6" t="s">
        <v>13</v>
      </c>
      <c r="B6" s="10">
        <f>B4*B5</f>
        <v>181818.18181818191</v>
      </c>
      <c r="E6" t="s">
        <v>19</v>
      </c>
      <c r="I6" t="s">
        <v>91</v>
      </c>
      <c r="J6">
        <v>3520</v>
      </c>
      <c r="K6">
        <v>4400</v>
      </c>
      <c r="L6">
        <v>2640</v>
      </c>
      <c r="M6">
        <v>880</v>
      </c>
    </row>
    <row r="7" spans="1:13" x14ac:dyDescent="0.3">
      <c r="A7" t="s">
        <v>14</v>
      </c>
      <c r="B7" s="10">
        <f>B6*10%</f>
        <v>18181.818181818191</v>
      </c>
      <c r="E7" t="s">
        <v>20</v>
      </c>
    </row>
    <row r="8" spans="1:13" x14ac:dyDescent="0.3">
      <c r="A8" t="s">
        <v>15</v>
      </c>
      <c r="B8" s="9">
        <f>B5*20</f>
        <v>113636.36363636369</v>
      </c>
      <c r="E8" t="s">
        <v>21</v>
      </c>
    </row>
    <row r="9" spans="1:13" x14ac:dyDescent="0.3">
      <c r="A9" t="s">
        <v>16</v>
      </c>
      <c r="B9" s="10">
        <f>B7+B8</f>
        <v>131818.18181818188</v>
      </c>
      <c r="E9" t="s">
        <v>22</v>
      </c>
      <c r="I9" t="s">
        <v>105</v>
      </c>
      <c r="J9">
        <v>40000</v>
      </c>
      <c r="K9">
        <v>50000</v>
      </c>
    </row>
    <row r="10" spans="1:13" x14ac:dyDescent="0.3">
      <c r="A10" t="s">
        <v>17</v>
      </c>
      <c r="B10" s="10">
        <f>B6-B9</f>
        <v>50000.000000000029</v>
      </c>
      <c r="E10" t="s">
        <v>23</v>
      </c>
      <c r="I10" t="s">
        <v>41</v>
      </c>
      <c r="J10">
        <v>4545.4544999999998</v>
      </c>
      <c r="K10">
        <v>5681.81</v>
      </c>
    </row>
    <row r="14" spans="1:13" x14ac:dyDescent="0.3">
      <c r="A14" t="s">
        <v>24</v>
      </c>
    </row>
    <row r="15" spans="1:13" x14ac:dyDescent="0.3">
      <c r="A15" t="s">
        <v>25</v>
      </c>
    </row>
    <row r="16" spans="1:13" x14ac:dyDescent="0.3">
      <c r="A16" t="s">
        <v>26</v>
      </c>
    </row>
    <row r="17" spans="1:1" x14ac:dyDescent="0.3">
      <c r="A17" t="s">
        <v>27</v>
      </c>
    </row>
    <row r="18" spans="1:1" x14ac:dyDescent="0.3">
      <c r="A18" t="s">
        <v>28</v>
      </c>
    </row>
    <row r="20" spans="1:1" x14ac:dyDescent="0.3">
      <c r="A20" t="s">
        <v>42</v>
      </c>
    </row>
    <row r="21" spans="1:1" x14ac:dyDescent="0.3">
      <c r="A21" t="s">
        <v>43</v>
      </c>
    </row>
    <row r="22" spans="1:1" x14ac:dyDescent="0.3">
      <c r="A22" t="s">
        <v>44</v>
      </c>
    </row>
  </sheetData>
  <scenarios current="3" show="3" sqref="B10">
    <scenario name="400 qty" locked="1" count="1" user="DELL" comment="If qty=400">
      <inputCells r="B5" val="400"/>
    </scenario>
    <scenario name="300 Qty" locked="1" count="1" user="DELL" comment="If qty =300">
      <inputCells r="B5" val="300"/>
    </scenario>
    <scenario name="200 Qty" locked="1" count="1" user="DELL" comment="200 Qty">
      <inputCells r="B5" val="200"/>
    </scenario>
    <scenario name="1" locked="1" count="2" user="Chaitanya Gawande" comment="Created by Chaitanya Gawande on 31-07-2025">
      <inputCells r="A5" val="Qty "/>
      <inputCells r="B5" val="400"/>
    </scenario>
  </scenarios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36660-2225-4C78-92DD-EAFD53EF4AF3}">
  <dimension ref="A1:H8"/>
  <sheetViews>
    <sheetView zoomScale="136" workbookViewId="0">
      <selection activeCell="H8" sqref="H8"/>
    </sheetView>
  </sheetViews>
  <sheetFormatPr defaultRowHeight="14.4" x14ac:dyDescent="0.3"/>
  <cols>
    <col min="2" max="2" width="18.6640625" customWidth="1"/>
  </cols>
  <sheetData>
    <row r="1" spans="1:8" x14ac:dyDescent="0.3">
      <c r="A1" t="s">
        <v>10</v>
      </c>
      <c r="B1" t="s">
        <v>18</v>
      </c>
    </row>
    <row r="2" spans="1:8" x14ac:dyDescent="0.3">
      <c r="A2" t="s">
        <v>11</v>
      </c>
      <c r="B2" s="8">
        <v>4840</v>
      </c>
    </row>
    <row r="3" spans="1:8" x14ac:dyDescent="0.3">
      <c r="A3" t="s">
        <v>12</v>
      </c>
      <c r="B3" s="23">
        <v>23062.730627306271</v>
      </c>
    </row>
    <row r="4" spans="1:8" x14ac:dyDescent="0.3">
      <c r="A4" t="s">
        <v>13</v>
      </c>
      <c r="B4" s="10">
        <f>B2*B3</f>
        <v>111623616.23616235</v>
      </c>
      <c r="F4" t="s">
        <v>48</v>
      </c>
    </row>
    <row r="5" spans="1:8" x14ac:dyDescent="0.3">
      <c r="A5" t="s">
        <v>14</v>
      </c>
      <c r="B5" s="10">
        <f>B4*10%</f>
        <v>11162361.623616235</v>
      </c>
    </row>
    <row r="6" spans="1:8" x14ac:dyDescent="0.3">
      <c r="A6" t="s">
        <v>15</v>
      </c>
      <c r="B6" s="9">
        <f>B3*20</f>
        <v>461254.61254612543</v>
      </c>
      <c r="F6" t="s">
        <v>96</v>
      </c>
    </row>
    <row r="7" spans="1:8" x14ac:dyDescent="0.3">
      <c r="A7" t="s">
        <v>16</v>
      </c>
      <c r="B7" s="10">
        <f>B5+B6</f>
        <v>11623616.236162361</v>
      </c>
    </row>
    <row r="8" spans="1:8" x14ac:dyDescent="0.3">
      <c r="A8" t="s">
        <v>17</v>
      </c>
      <c r="B8" s="10">
        <f>B4-B7</f>
        <v>99999999.999999985</v>
      </c>
      <c r="H8">
        <v>5000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581A2-BEE8-4360-BEAF-2BC47CA9E0C5}">
  <dimension ref="A1:I8"/>
  <sheetViews>
    <sheetView zoomScale="171" workbookViewId="0">
      <selection activeCell="E2" sqref="E2:F8"/>
    </sheetView>
  </sheetViews>
  <sheetFormatPr defaultRowHeight="14.4" x14ac:dyDescent="0.3"/>
  <cols>
    <col min="1" max="1" width="15.77734375" customWidth="1"/>
    <col min="2" max="2" width="16.21875" customWidth="1"/>
    <col min="6" max="6" width="10.44140625" bestFit="1" customWidth="1"/>
  </cols>
  <sheetData>
    <row r="1" spans="1:9" x14ac:dyDescent="0.3">
      <c r="A1" t="s">
        <v>10</v>
      </c>
      <c r="B1" t="s">
        <v>18</v>
      </c>
      <c r="E1" t="s">
        <v>41</v>
      </c>
      <c r="F1" t="s">
        <v>17</v>
      </c>
    </row>
    <row r="2" spans="1:9" x14ac:dyDescent="0.3">
      <c r="A2" t="s">
        <v>11</v>
      </c>
      <c r="B2" s="8">
        <v>32</v>
      </c>
      <c r="F2" s="10">
        <f>B8</f>
        <v>5280</v>
      </c>
      <c r="G2" t="s">
        <v>49</v>
      </c>
      <c r="I2" t="s">
        <v>55</v>
      </c>
    </row>
    <row r="3" spans="1:9" x14ac:dyDescent="0.3">
      <c r="A3" t="s">
        <v>12</v>
      </c>
      <c r="B3" s="23">
        <v>600</v>
      </c>
      <c r="E3">
        <v>200</v>
      </c>
      <c r="F3" s="24">
        <f t="dataTable" ref="F3:F8" dt2D="0" dtr="0" r1="B3"/>
        <v>1760</v>
      </c>
    </row>
    <row r="4" spans="1:9" x14ac:dyDescent="0.3">
      <c r="A4" t="s">
        <v>13</v>
      </c>
      <c r="B4" s="10">
        <f>B2*B3</f>
        <v>19200</v>
      </c>
      <c r="E4">
        <v>250</v>
      </c>
      <c r="F4" s="24">
        <v>2200</v>
      </c>
    </row>
    <row r="5" spans="1:9" x14ac:dyDescent="0.3">
      <c r="A5" t="s">
        <v>14</v>
      </c>
      <c r="B5" s="10">
        <f>B4*10%</f>
        <v>1920</v>
      </c>
      <c r="E5">
        <v>300</v>
      </c>
      <c r="F5" s="24">
        <v>2640</v>
      </c>
    </row>
    <row r="6" spans="1:9" x14ac:dyDescent="0.3">
      <c r="A6" t="s">
        <v>15</v>
      </c>
      <c r="B6" s="9">
        <f>B3*20</f>
        <v>12000</v>
      </c>
      <c r="E6">
        <v>400</v>
      </c>
      <c r="F6" s="24">
        <v>3520</v>
      </c>
    </row>
    <row r="7" spans="1:9" x14ac:dyDescent="0.3">
      <c r="A7" t="s">
        <v>16</v>
      </c>
      <c r="B7" s="10">
        <f>B5+B6</f>
        <v>13920</v>
      </c>
      <c r="E7">
        <v>500</v>
      </c>
      <c r="F7" s="24">
        <v>4400</v>
      </c>
    </row>
    <row r="8" spans="1:9" x14ac:dyDescent="0.3">
      <c r="A8" t="s">
        <v>17</v>
      </c>
      <c r="B8" s="10">
        <f>B4-B7</f>
        <v>5280</v>
      </c>
      <c r="E8">
        <v>600</v>
      </c>
      <c r="F8" s="24">
        <v>5280</v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E57AF-3D2F-4DE9-8CE3-084DBA91650B}">
  <dimension ref="A1:I5"/>
  <sheetViews>
    <sheetView zoomScale="157" workbookViewId="0">
      <selection activeCell="B4" sqref="B4:H5"/>
    </sheetView>
  </sheetViews>
  <sheetFormatPr defaultRowHeight="14.4" x14ac:dyDescent="0.3"/>
  <cols>
    <col min="1" max="1" width="17.44140625" customWidth="1"/>
    <col min="2" max="2" width="11.109375" bestFit="1" customWidth="1"/>
  </cols>
  <sheetData>
    <row r="1" spans="1:9" x14ac:dyDescent="0.3">
      <c r="A1" s="41" t="s">
        <v>50</v>
      </c>
      <c r="B1" s="41"/>
      <c r="C1" s="41"/>
      <c r="D1" s="41"/>
      <c r="E1" s="41"/>
    </row>
    <row r="2" spans="1:9" x14ac:dyDescent="0.3">
      <c r="A2" s="25" t="s">
        <v>51</v>
      </c>
      <c r="B2" s="26">
        <v>150000</v>
      </c>
      <c r="I2" t="s">
        <v>56</v>
      </c>
    </row>
    <row r="3" spans="1:9" x14ac:dyDescent="0.3">
      <c r="A3" s="25" t="s">
        <v>52</v>
      </c>
      <c r="B3" s="27">
        <v>0.11</v>
      </c>
    </row>
    <row r="4" spans="1:9" x14ac:dyDescent="0.3">
      <c r="A4" s="25" t="s">
        <v>53</v>
      </c>
      <c r="B4" s="7">
        <v>5</v>
      </c>
      <c r="C4" s="7">
        <v>10</v>
      </c>
      <c r="D4" s="7">
        <v>15</v>
      </c>
      <c r="E4" s="7">
        <v>20</v>
      </c>
      <c r="F4" s="7">
        <v>25</v>
      </c>
      <c r="G4" s="7">
        <v>30</v>
      </c>
      <c r="H4" s="7">
        <v>35</v>
      </c>
    </row>
    <row r="5" spans="1:9" x14ac:dyDescent="0.3">
      <c r="A5" s="25" t="s">
        <v>54</v>
      </c>
      <c r="B5" s="25">
        <f>B2*B3*B4</f>
        <v>82500</v>
      </c>
      <c r="C5" s="25">
        <f t="dataTable" ref="C5:H5" dt2D="0" dtr="1" r1="B4"/>
        <v>165000</v>
      </c>
      <c r="D5" s="25">
        <v>247500</v>
      </c>
      <c r="E5" s="25">
        <v>330000</v>
      </c>
      <c r="F5" s="25">
        <v>412500</v>
      </c>
      <c r="G5" s="25">
        <v>495000</v>
      </c>
      <c r="H5" s="25">
        <v>577500</v>
      </c>
    </row>
  </sheetData>
  <mergeCells count="1">
    <mergeCell ref="A1:E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997B4-A650-4655-A9B9-F9C1699645F4}">
  <dimension ref="A1:G5"/>
  <sheetViews>
    <sheetView zoomScale="167" workbookViewId="0">
      <selection activeCell="H10" sqref="H10"/>
    </sheetView>
  </sheetViews>
  <sheetFormatPr defaultRowHeight="14.4" x14ac:dyDescent="0.3"/>
  <cols>
    <col min="1" max="1" width="13.6640625" customWidth="1"/>
    <col min="2" max="2" width="13.109375" customWidth="1"/>
  </cols>
  <sheetData>
    <row r="1" spans="1:7" x14ac:dyDescent="0.3">
      <c r="A1" s="28" t="s">
        <v>58</v>
      </c>
      <c r="B1" s="30" t="s">
        <v>41</v>
      </c>
      <c r="C1" s="28" t="s">
        <v>97</v>
      </c>
      <c r="D1" s="28" t="s">
        <v>98</v>
      </c>
    </row>
    <row r="2" spans="1:7" x14ac:dyDescent="0.3">
      <c r="A2" s="29" t="s">
        <v>61</v>
      </c>
      <c r="B2" s="31">
        <v>196.76508320493676</v>
      </c>
      <c r="C2" s="7">
        <v>460</v>
      </c>
      <c r="D2" s="7">
        <f>B2*C2</f>
        <v>90511.938274270913</v>
      </c>
    </row>
    <row r="3" spans="1:7" x14ac:dyDescent="0.3">
      <c r="A3" s="29" t="s">
        <v>62</v>
      </c>
      <c r="B3" s="31">
        <v>50</v>
      </c>
      <c r="C3" s="7">
        <v>150</v>
      </c>
      <c r="D3" s="7">
        <f t="shared" ref="D3:D4" si="0">B3*C3</f>
        <v>7500</v>
      </c>
    </row>
    <row r="4" spans="1:7" x14ac:dyDescent="0.3">
      <c r="A4" s="29" t="s">
        <v>63</v>
      </c>
      <c r="B4" s="31">
        <v>9.9403586286454182</v>
      </c>
      <c r="C4" s="7">
        <v>200</v>
      </c>
      <c r="D4" s="7">
        <f t="shared" si="0"/>
        <v>1988.0717257290837</v>
      </c>
    </row>
    <row r="5" spans="1:7" x14ac:dyDescent="0.3">
      <c r="B5" t="s">
        <v>65</v>
      </c>
      <c r="C5" s="7">
        <f>SUM(C2:C4)</f>
        <v>810</v>
      </c>
      <c r="D5" s="7">
        <f>SUM(D2:D4)</f>
        <v>100000.01</v>
      </c>
      <c r="G5" t="s">
        <v>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FA599-4C2A-4FD5-80C0-298B86511812}">
  <sheetPr>
    <outlinePr summaryBelow="0"/>
  </sheetPr>
  <dimension ref="B1:F19"/>
  <sheetViews>
    <sheetView showGridLines="0" workbookViewId="0"/>
  </sheetViews>
  <sheetFormatPr defaultRowHeight="14.4" outlineLevelRow="1" outlineLevelCol="1" x14ac:dyDescent="0.3"/>
  <cols>
    <col min="3" max="3" width="5.21875" bestFit="1" customWidth="1"/>
    <col min="4" max="6" width="12.6640625" bestFit="1" customWidth="1" outlineLevel="1"/>
  </cols>
  <sheetData>
    <row r="1" spans="2:6" ht="15" thickBot="1" x14ac:dyDescent="0.35"/>
    <row r="2" spans="2:6" ht="15.6" x14ac:dyDescent="0.3">
      <c r="B2" s="14" t="s">
        <v>34</v>
      </c>
      <c r="C2" s="14"/>
      <c r="D2" s="19"/>
      <c r="E2" s="19"/>
      <c r="F2" s="19"/>
    </row>
    <row r="3" spans="2:6" ht="15.6" collapsed="1" x14ac:dyDescent="0.3">
      <c r="B3" s="13"/>
      <c r="C3" s="13"/>
      <c r="D3" s="20" t="s">
        <v>36</v>
      </c>
      <c r="E3" s="20" t="s">
        <v>64</v>
      </c>
      <c r="F3" s="20" t="s">
        <v>66</v>
      </c>
    </row>
    <row r="4" spans="2:6" ht="43.2" hidden="1" outlineLevel="1" x14ac:dyDescent="0.3">
      <c r="B4" s="16"/>
      <c r="C4" s="16"/>
      <c r="E4" s="22" t="s">
        <v>76</v>
      </c>
      <c r="F4" s="22" t="s">
        <v>76</v>
      </c>
    </row>
    <row r="5" spans="2:6" x14ac:dyDescent="0.3">
      <c r="B5" s="17" t="s">
        <v>35</v>
      </c>
      <c r="C5" s="17"/>
      <c r="D5" s="15"/>
      <c r="E5" s="15"/>
      <c r="F5" s="15"/>
    </row>
    <row r="6" spans="2:6" outlineLevel="1" x14ac:dyDescent="0.3">
      <c r="B6" s="16"/>
      <c r="C6" s="16" t="s">
        <v>67</v>
      </c>
      <c r="D6">
        <v>22</v>
      </c>
      <c r="E6" s="21">
        <v>15</v>
      </c>
      <c r="F6" s="21">
        <v>22</v>
      </c>
    </row>
    <row r="7" spans="2:6" outlineLevel="1" x14ac:dyDescent="0.3">
      <c r="B7" s="16"/>
      <c r="C7" s="16" t="s">
        <v>68</v>
      </c>
      <c r="D7">
        <v>460</v>
      </c>
      <c r="E7" s="21">
        <v>450</v>
      </c>
      <c r="F7" s="21">
        <v>460</v>
      </c>
    </row>
    <row r="8" spans="2:6" outlineLevel="1" x14ac:dyDescent="0.3">
      <c r="B8" s="16"/>
      <c r="C8" s="16" t="s">
        <v>69</v>
      </c>
      <c r="D8">
        <v>730</v>
      </c>
      <c r="E8" s="21">
        <v>720</v>
      </c>
      <c r="F8" s="21">
        <v>730</v>
      </c>
    </row>
    <row r="9" spans="2:6" outlineLevel="1" x14ac:dyDescent="0.3">
      <c r="B9" s="16"/>
      <c r="C9" s="16" t="s">
        <v>70</v>
      </c>
      <c r="D9">
        <v>25</v>
      </c>
      <c r="E9" s="21">
        <v>19</v>
      </c>
      <c r="F9" s="21">
        <v>25</v>
      </c>
    </row>
    <row r="10" spans="2:6" outlineLevel="1" x14ac:dyDescent="0.3">
      <c r="B10" s="16"/>
      <c r="C10" s="16" t="s">
        <v>71</v>
      </c>
      <c r="D10">
        <v>150</v>
      </c>
      <c r="E10" s="21">
        <v>140</v>
      </c>
      <c r="F10" s="21">
        <v>150</v>
      </c>
    </row>
    <row r="11" spans="2:6" outlineLevel="1" x14ac:dyDescent="0.3">
      <c r="B11" s="16"/>
      <c r="C11" s="16" t="s">
        <v>72</v>
      </c>
      <c r="D11">
        <v>220</v>
      </c>
      <c r="E11" s="21">
        <v>190</v>
      </c>
      <c r="F11" s="21">
        <v>220</v>
      </c>
    </row>
    <row r="12" spans="2:6" outlineLevel="1" x14ac:dyDescent="0.3">
      <c r="B12" s="16"/>
      <c r="C12" s="16" t="s">
        <v>29</v>
      </c>
      <c r="D12">
        <v>12</v>
      </c>
      <c r="E12" s="21">
        <v>9</v>
      </c>
      <c r="F12" s="21">
        <v>12</v>
      </c>
    </row>
    <row r="13" spans="2:6" outlineLevel="1" x14ac:dyDescent="0.3">
      <c r="B13" s="16"/>
      <c r="C13" s="16" t="s">
        <v>73</v>
      </c>
      <c r="D13">
        <v>1150</v>
      </c>
      <c r="E13" s="21">
        <v>1100</v>
      </c>
      <c r="F13" s="21">
        <v>1150</v>
      </c>
    </row>
    <row r="14" spans="2:6" outlineLevel="1" x14ac:dyDescent="0.3">
      <c r="B14" s="16"/>
      <c r="C14" s="16" t="s">
        <v>74</v>
      </c>
      <c r="D14">
        <v>1580</v>
      </c>
      <c r="E14" s="21">
        <v>1550</v>
      </c>
      <c r="F14" s="21">
        <v>1580</v>
      </c>
    </row>
    <row r="15" spans="2:6" x14ac:dyDescent="0.3">
      <c r="B15" s="17" t="s">
        <v>37</v>
      </c>
      <c r="C15" s="17"/>
      <c r="D15" s="15"/>
      <c r="E15" s="15"/>
      <c r="F15" s="15"/>
    </row>
    <row r="16" spans="2:6" ht="15" outlineLevel="1" thickBot="1" x14ac:dyDescent="0.35">
      <c r="B16" s="18"/>
      <c r="C16" s="18" t="s">
        <v>75</v>
      </c>
      <c r="D16" s="11">
        <v>12850</v>
      </c>
      <c r="E16" s="11">
        <v>9050</v>
      </c>
      <c r="F16" s="11">
        <v>12850</v>
      </c>
    </row>
    <row r="17" spans="2:2" x14ac:dyDescent="0.3">
      <c r="B17" t="s">
        <v>38</v>
      </c>
    </row>
    <row r="18" spans="2:2" x14ac:dyDescent="0.3">
      <c r="B18" t="s">
        <v>39</v>
      </c>
    </row>
    <row r="19" spans="2:2" x14ac:dyDescent="0.3">
      <c r="B19" t="s">
        <v>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4E9A3-1D30-4952-A601-C42CF32526E9}">
  <dimension ref="B3:G7"/>
  <sheetViews>
    <sheetView tabSelected="1" topLeftCell="B1" zoomScale="175" workbookViewId="0">
      <selection activeCell="E9" sqref="E9"/>
    </sheetView>
  </sheetViews>
  <sheetFormatPr defaultRowHeight="14.4" x14ac:dyDescent="0.3"/>
  <cols>
    <col min="2" max="2" width="16.6640625" customWidth="1"/>
    <col min="4" max="4" width="12.6640625" customWidth="1"/>
  </cols>
  <sheetData>
    <row r="3" spans="2:7" x14ac:dyDescent="0.3">
      <c r="B3" t="s">
        <v>100</v>
      </c>
      <c r="D3" t="s">
        <v>104</v>
      </c>
    </row>
    <row r="4" spans="2:7" x14ac:dyDescent="0.3">
      <c r="B4" t="s">
        <v>101</v>
      </c>
      <c r="C4">
        <v>75</v>
      </c>
      <c r="D4">
        <v>0.3</v>
      </c>
      <c r="E4">
        <f>C4*D4</f>
        <v>22.5</v>
      </c>
    </row>
    <row r="5" spans="2:7" x14ac:dyDescent="0.3">
      <c r="B5" t="s">
        <v>102</v>
      </c>
      <c r="C5">
        <v>81.000000000000654</v>
      </c>
      <c r="D5">
        <v>0.3</v>
      </c>
      <c r="E5">
        <f t="shared" ref="E5:E6" si="0">C5*D5</f>
        <v>24.300000000000196</v>
      </c>
    </row>
    <row r="6" spans="2:7" x14ac:dyDescent="0.3">
      <c r="B6" t="s">
        <v>103</v>
      </c>
      <c r="C6">
        <v>108.00000000000088</v>
      </c>
      <c r="D6">
        <v>0.4</v>
      </c>
      <c r="E6">
        <f t="shared" si="0"/>
        <v>43.200000000000358</v>
      </c>
    </row>
    <row r="7" spans="2:7" x14ac:dyDescent="0.3">
      <c r="E7">
        <f>SUM(E4:E6)</f>
        <v>90.000000000000554</v>
      </c>
      <c r="G7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12</vt:i4>
      </vt:variant>
    </vt:vector>
  </HeadingPairs>
  <TitlesOfParts>
    <vt:vector size="32" baseType="lpstr">
      <vt:lpstr>Theory</vt:lpstr>
      <vt:lpstr>Scenario Summary 3</vt:lpstr>
      <vt:lpstr>Example1senario</vt:lpstr>
      <vt:lpstr>Sheet7</vt:lpstr>
      <vt:lpstr>Scenario Summary 5</vt:lpstr>
      <vt:lpstr>Scenario Summary 6</vt:lpstr>
      <vt:lpstr>Scenario Summary 7</vt:lpstr>
      <vt:lpstr>Scenario Summary 8</vt:lpstr>
      <vt:lpstr>Scenario PivotTable</vt:lpstr>
      <vt:lpstr>pratice what if</vt:lpstr>
      <vt:lpstr>Sheet1</vt:lpstr>
      <vt:lpstr>Scenario Summary</vt:lpstr>
      <vt:lpstr>Scenario Summary 4</vt:lpstr>
      <vt:lpstr>Example2-senario</vt:lpstr>
      <vt:lpstr>Goal seek</vt:lpstr>
      <vt:lpstr>Data Tables</vt:lpstr>
      <vt:lpstr>Interest calculation </vt:lpstr>
      <vt:lpstr>Solver</vt:lpstr>
      <vt:lpstr>Scenario Summary 2</vt:lpstr>
      <vt:lpstr>Sheet6</vt:lpstr>
      <vt:lpstr>Key_Qty</vt:lpstr>
      <vt:lpstr>Keyboard_cost_price</vt:lpstr>
      <vt:lpstr>Keyboard_Qty</vt:lpstr>
      <vt:lpstr>Keyboard_sale_price</vt:lpstr>
      <vt:lpstr>Mouse_cost_price</vt:lpstr>
      <vt:lpstr>mouse_Qty</vt:lpstr>
      <vt:lpstr>mouse_sale_price</vt:lpstr>
      <vt:lpstr>Profit</vt:lpstr>
      <vt:lpstr>Qty</vt:lpstr>
      <vt:lpstr>UPS_cost_price</vt:lpstr>
      <vt:lpstr>UPS_qty</vt:lpstr>
      <vt:lpstr>UPS_sale_price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Chetana Vasave</dc:creator>
  <cp:lastModifiedBy>Chaitanya Gawande</cp:lastModifiedBy>
  <dcterms:created xsi:type="dcterms:W3CDTF">2025-07-06T09:22:02Z</dcterms:created>
  <dcterms:modified xsi:type="dcterms:W3CDTF">2025-08-01T07:53:00Z</dcterms:modified>
</cp:coreProperties>
</file>