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13239\Desktop\RFP_Anand\"/>
    </mc:Choice>
  </mc:AlternateContent>
  <bookViews>
    <workbookView xWindow="480" yWindow="315" windowWidth="19875" windowHeight="7725" activeTab="1"/>
  </bookViews>
  <sheets>
    <sheet name="Summary" sheetId="5" r:id="rId1"/>
    <sheet name="Splunk Estimates" sheetId="9" r:id="rId2"/>
    <sheet name="Estimates - Big Data" sheetId="1" r:id="rId3"/>
    <sheet name="Estimation" sheetId="4" state="hidden" r:id="rId4"/>
    <sheet name="Assumptions" sheetId="2" state="hidden" r:id="rId5"/>
    <sheet name="Assumptions and Dependencies" sheetId="6" r:id="rId6"/>
    <sheet name="Scope" sheetId="7" r:id="rId7"/>
  </sheets>
  <calcPr calcId="162913"/>
</workbook>
</file>

<file path=xl/calcChain.xml><?xml version="1.0" encoding="utf-8"?>
<calcChain xmlns="http://schemas.openxmlformats.org/spreadsheetml/2006/main">
  <c r="H6" i="1" l="1"/>
  <c r="E14" i="5"/>
  <c r="G17" i="1"/>
  <c r="F17" i="1"/>
  <c r="E17" i="1"/>
  <c r="F16" i="1"/>
  <c r="G16" i="1"/>
  <c r="E16" i="1"/>
  <c r="H16" i="1" s="1"/>
  <c r="G22" i="1"/>
  <c r="F22" i="1"/>
  <c r="E22" i="1"/>
  <c r="F15" i="1"/>
  <c r="G15" i="1"/>
  <c r="E15" i="1"/>
  <c r="H17" i="1" l="1"/>
  <c r="H22" i="1"/>
  <c r="H15" i="1"/>
  <c r="G18" i="1" l="1"/>
  <c r="F18" i="1"/>
  <c r="E18" i="1"/>
  <c r="G14" i="1"/>
  <c r="F14" i="1"/>
  <c r="E14" i="1"/>
  <c r="G11" i="1"/>
  <c r="F11" i="1"/>
  <c r="E11" i="1"/>
  <c r="G10" i="1"/>
  <c r="F10" i="1"/>
  <c r="E10" i="1"/>
  <c r="G9" i="1"/>
  <c r="F9" i="1"/>
  <c r="E9" i="1"/>
  <c r="G8" i="1"/>
  <c r="F8" i="1"/>
  <c r="E8" i="1"/>
  <c r="G21" i="1"/>
  <c r="F21" i="1"/>
  <c r="E21" i="1"/>
  <c r="F23" i="1"/>
  <c r="G23" i="1"/>
  <c r="E23" i="1"/>
  <c r="H23" i="1" l="1"/>
  <c r="H21" i="1"/>
  <c r="E19" i="1" l="1"/>
  <c r="E12" i="1"/>
  <c r="G19" i="1"/>
  <c r="H14" i="1"/>
  <c r="F19" i="1"/>
  <c r="G12" i="1" l="1"/>
  <c r="F12" i="1"/>
  <c r="H24" i="1" l="1"/>
  <c r="H8" i="1"/>
  <c r="H11" i="1"/>
  <c r="H10" i="1"/>
  <c r="H9" i="1"/>
  <c r="H18" i="1"/>
  <c r="H19" i="1" l="1"/>
  <c r="H29" i="1" s="1"/>
  <c r="H12" i="1"/>
  <c r="N4" i="5" l="1"/>
  <c r="N5" i="5" s="1"/>
  <c r="F9" i="5" s="1"/>
  <c r="G9" i="5" s="1"/>
  <c r="F13" i="5" l="1"/>
  <c r="G13" i="5" s="1"/>
  <c r="F12" i="5"/>
  <c r="G12" i="5" s="1"/>
  <c r="F11" i="5"/>
  <c r="G11" i="5" s="1"/>
  <c r="F10" i="5"/>
  <c r="G10" i="5" l="1"/>
  <c r="G14" i="5" s="1"/>
  <c r="F14" i="5"/>
</calcChain>
</file>

<file path=xl/comments1.xml><?xml version="1.0" encoding="utf-8"?>
<comments xmlns="http://schemas.openxmlformats.org/spreadsheetml/2006/main">
  <authors>
    <author>Anand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Anand:</t>
        </r>
        <r>
          <rPr>
            <sz val="9"/>
            <color indexed="81"/>
            <rFont val="Tahoma"/>
            <family val="2"/>
          </rPr>
          <t xml:space="preserve">
CUT Ratio %</t>
        </r>
      </text>
    </comment>
  </commentList>
</comments>
</file>

<file path=xl/sharedStrings.xml><?xml version="1.0" encoding="utf-8"?>
<sst xmlns="http://schemas.openxmlformats.org/spreadsheetml/2006/main" count="311" uniqueCount="206">
  <si>
    <t>Type</t>
  </si>
  <si>
    <t>Source Table/File Count</t>
  </si>
  <si>
    <t>Simple</t>
  </si>
  <si>
    <t>Medium</t>
  </si>
  <si>
    <t>Complex</t>
  </si>
  <si>
    <t>Total PD</t>
  </si>
  <si>
    <t xml:space="preserve">Re-Usable </t>
  </si>
  <si>
    <t>Framework Development</t>
  </si>
  <si>
    <t>Unit Efforts</t>
  </si>
  <si>
    <t>Audit/reconciliation framework</t>
  </si>
  <si>
    <t>Efforts in Person hours</t>
  </si>
  <si>
    <t>Activities</t>
  </si>
  <si>
    <t>De-Duplicate Check Framework</t>
  </si>
  <si>
    <t>Database</t>
  </si>
  <si>
    <t>Basic DQ check Framework</t>
  </si>
  <si>
    <t xml:space="preserve">Source Connectivity And Ingestion </t>
  </si>
  <si>
    <t>Total</t>
  </si>
  <si>
    <t>Call for Hive Table DDL Creation Framework</t>
  </si>
  <si>
    <t>E Coupon (RDBMS)</t>
  </si>
  <si>
    <t>Raw Layer</t>
  </si>
  <si>
    <t>Call for Basic DQ Check Framework</t>
  </si>
  <si>
    <t>Scheduling</t>
  </si>
  <si>
    <t>Create table metadata sheet for Hive and call  DDL Creation utility</t>
  </si>
  <si>
    <t>File System</t>
  </si>
  <si>
    <t>Basic DQ Check Framework</t>
  </si>
  <si>
    <t>File system Connectivity And Ingestion</t>
  </si>
  <si>
    <t>Harmonized Layer</t>
  </si>
  <si>
    <t>Hive Table DDL Creation</t>
  </si>
  <si>
    <t>Lookup &amp;Transform</t>
  </si>
  <si>
    <t>CDC framework</t>
  </si>
  <si>
    <t>Business Rule</t>
  </si>
  <si>
    <t>Semantic Layer</t>
  </si>
  <si>
    <t>Common</t>
  </si>
  <si>
    <t>Sqoop export of ORT to Teradata tables</t>
  </si>
  <si>
    <t>Sqoop export of final LRF tables  to Teradata tables</t>
  </si>
  <si>
    <t>IVR (RDBMS)</t>
  </si>
  <si>
    <t>AML-KYC (File System)</t>
  </si>
  <si>
    <t>Surrogate Key generation *</t>
  </si>
  <si>
    <t>Data Security :  Table level access matrix set up.</t>
  </si>
  <si>
    <t>Data Modeling</t>
  </si>
  <si>
    <t>UAT Support Activity(1 resource for 4 weeks)</t>
  </si>
  <si>
    <t>Deployment and warranty support (1 resource for 6 weeks)</t>
  </si>
  <si>
    <t>SIT Support(1 resource for 4 weeks)</t>
  </si>
  <si>
    <t>Legend</t>
  </si>
  <si>
    <t>This line item needs further clarity.</t>
  </si>
  <si>
    <t>Assumptions</t>
  </si>
  <si>
    <t>There is no real-time data processing required. All loads are batch only.</t>
  </si>
  <si>
    <t>Data from all the sources supports / implemented in ASCII.</t>
  </si>
  <si>
    <t>Simple, Medium, Complex calculation is based on the data provided by the VPoC team.</t>
  </si>
  <si>
    <t>There is no historical data migration required (Full File will contain entire data and will be Truncate &amp; Load).</t>
  </si>
  <si>
    <t>All data from source is in English language</t>
  </si>
  <si>
    <t>Basic audit functionality have to be done. (Row count check from source with Harmonized Layer count)</t>
  </si>
  <si>
    <t>Existing Bigdata infrastucture will be used.</t>
  </si>
  <si>
    <t>The estimates does not cover any infrastructure cost and efforts and server setup.</t>
  </si>
  <si>
    <t>All files will be available on shared landing zone will be used for ingestion.</t>
  </si>
  <si>
    <t>Big data distribution to be used will be Hortonworks.</t>
  </si>
  <si>
    <t>Out of Scope</t>
  </si>
  <si>
    <t>Data Governance activities like data classification, profiling.</t>
  </si>
  <si>
    <t>IVR, AML-KYC and E-Coupon are the data sources considered for current estimations. All other data sources is out of scope.</t>
  </si>
  <si>
    <t>Push from Inbound sources</t>
  </si>
  <si>
    <t>Estimates only cover unit testing effort , any end to end testing and comparison with previous state is out of scope (BiSquad team will be able to provide for end to end testing)</t>
  </si>
  <si>
    <r>
      <t>DBA, Administration, Hardware and Software configuration along with any type of capacity planning </t>
    </r>
    <r>
      <rPr>
        <sz val="10"/>
        <color rgb="FF000000"/>
        <rFont val="Segoe UI"/>
        <family val="2"/>
      </rPr>
      <t xml:space="preserve"> </t>
    </r>
  </si>
  <si>
    <r>
      <t>Hortonworks Cluster installation and configuration</t>
    </r>
    <r>
      <rPr>
        <sz val="10"/>
        <color rgb="FF000000"/>
        <rFont val="Segoe UI"/>
        <family val="2"/>
      </rPr>
      <t xml:space="preserve"> </t>
    </r>
  </si>
  <si>
    <t>Line item estimation of common component (surrogate key generation) is assumed to be simple to medium complexity. But it needs to be revisited for clarity.</t>
  </si>
  <si>
    <t>30/40</t>
  </si>
  <si>
    <t>metadata registration framework</t>
  </si>
  <si>
    <t>data completeness check</t>
  </si>
  <si>
    <t>Ingesting raw data using elf</t>
  </si>
  <si>
    <t>Metadata Registration Framework</t>
  </si>
  <si>
    <t>Ingesting raw data</t>
  </si>
  <si>
    <t>Batch processing- Apply transformation logic</t>
  </si>
  <si>
    <t>Steps</t>
  </si>
  <si>
    <t>Batch - Transform</t>
  </si>
  <si>
    <t>Load tables to Consumption</t>
  </si>
  <si>
    <t>Re-Usable 
Component</t>
  </si>
  <si>
    <t>Source Table/
File Count</t>
  </si>
  <si>
    <t>Effort
(PD)</t>
  </si>
  <si>
    <t>Sub Total</t>
  </si>
  <si>
    <t>Activity</t>
  </si>
  <si>
    <t>Task</t>
  </si>
  <si>
    <t>Deliverable</t>
  </si>
  <si>
    <t>Effort (PD)</t>
  </si>
  <si>
    <t>Sr No</t>
  </si>
  <si>
    <t>Development</t>
  </si>
  <si>
    <t>Data Integration</t>
  </si>
  <si>
    <t>Design</t>
  </si>
  <si>
    <t>Development Efforts</t>
  </si>
  <si>
    <t>Total (CUT)</t>
  </si>
  <si>
    <t>Ratio%</t>
  </si>
  <si>
    <t>Data Integration &amp; Data Migration Code</t>
  </si>
  <si>
    <t>Support to testing (SIT &amp; UAT), Production Implementation</t>
  </si>
  <si>
    <t>Pre-Prod Support</t>
  </si>
  <si>
    <t>Warranty Support</t>
  </si>
  <si>
    <t>Total Efforts</t>
  </si>
  <si>
    <t>Effort (PM)</t>
  </si>
  <si>
    <t>Requirement Analysis, architecture, solution design and data modeling</t>
  </si>
  <si>
    <t>BDDL  (File System)</t>
  </si>
  <si>
    <t>Refined Layer to Data Mart</t>
  </si>
  <si>
    <t>Ingesting raw data using ELF from Landing Area</t>
  </si>
  <si>
    <t>Export LRT using Sqoop/Spark</t>
  </si>
  <si>
    <t>Data Modelling</t>
  </si>
  <si>
    <t>Cluster Setup</t>
  </si>
  <si>
    <t>SL No.</t>
  </si>
  <si>
    <t>Assumptions and Dependancies</t>
  </si>
  <si>
    <t>Data from all the sources will be implemented in ASCII</t>
  </si>
  <si>
    <t>Basic data quality check will be in scope.</t>
  </si>
  <si>
    <t>Basic audit functionality have to be done.</t>
  </si>
  <si>
    <t>Existing business rules/transformations will be used. Any additional changes is not covered in estimates.</t>
  </si>
  <si>
    <t xml:space="preserve">Timely access to relevant information, documentation, systems and applications. </t>
  </si>
  <si>
    <t>NFRs such as performance and SLAs will be collected during the requirements gathering phase.</t>
  </si>
  <si>
    <t>The total effort does not include any license cost of any tools which are not of existing technology stack.</t>
  </si>
  <si>
    <t>No unstructured data is part of the source system.</t>
  </si>
  <si>
    <t>400 tables from the sources will be available in landing layer.</t>
  </si>
  <si>
    <t>Simple, Medium, Complex calculation is based on the discussion with IDFC team.</t>
  </si>
  <si>
    <t>Consumption layer will roughly comprise of 285 tables after transformation.</t>
  </si>
  <si>
    <t xml:space="preserve">Data archival is currently out of scope. </t>
  </si>
  <si>
    <t>Bigdata infrastucture will be setup.</t>
  </si>
  <si>
    <t>Changes to requirements identified after “Assessment” phase would lead to re-estimate and come up with revised milestones.</t>
  </si>
  <si>
    <t>Data ingestion from landing to HDFS staging layer will be one to one</t>
  </si>
  <si>
    <t>Standard Metadata registration framework will be developed.</t>
  </si>
  <si>
    <t xml:space="preserve">Data loaded from CSA to Data Marts will be simple. </t>
  </si>
  <si>
    <t>In Scope</t>
  </si>
  <si>
    <t>400 files ingestion to BDDL from Landing layer</t>
  </si>
  <si>
    <t>Deployment validation scripts will be developed</t>
  </si>
  <si>
    <t>285 Load ready tables to offload into DataMart</t>
  </si>
  <si>
    <t>Setting up kerberos</t>
  </si>
  <si>
    <t>Cluster Installation and Configuration.</t>
  </si>
  <si>
    <t>Basic data quality check, Audit/Reconciliation framework and Metadata Registration Framework.</t>
  </si>
  <si>
    <t>Setting up ACL</t>
  </si>
  <si>
    <t>Any SW licenses will be procured by IDFC and be made available to Cognizant team</t>
  </si>
  <si>
    <t>Calling existing Data Masking API</t>
  </si>
  <si>
    <t>Any other sources not mentioned in the Scope document.</t>
  </si>
  <si>
    <t>Data Archival</t>
  </si>
  <si>
    <t>History Data Migration</t>
  </si>
  <si>
    <t>Any infrastructure setup for SIT, UAT and production environment</t>
  </si>
  <si>
    <t>Code promotion across any environment</t>
  </si>
  <si>
    <t>Software license procurement, software installation and administration activities for SIT, UAT and Production environment</t>
  </si>
  <si>
    <t>Handling of data quality issues within source systems</t>
  </si>
  <si>
    <t>Changes to any of the current data sources interfaces and data feeds </t>
  </si>
  <si>
    <t>Cluster Sizing</t>
  </si>
  <si>
    <t>Addition of any new functionality to current applications</t>
  </si>
  <si>
    <t>Fixing any existing data issues in the current applications</t>
  </si>
  <si>
    <t>Data Modelling of Staging and CSA Layer.</t>
  </si>
  <si>
    <t>Data Masking</t>
  </si>
  <si>
    <t>Data Encryption</t>
  </si>
  <si>
    <t>Data Quality Check Framework</t>
  </si>
  <si>
    <t>Transformation</t>
  </si>
  <si>
    <t>Spark Transformation job to Data Mart</t>
  </si>
  <si>
    <t>Call Data Encryption API</t>
  </si>
  <si>
    <t>Assessment</t>
  </si>
  <si>
    <t>Post Production Support</t>
  </si>
  <si>
    <t xml:space="preserve">Setup ACL </t>
  </si>
  <si>
    <t>Setup Authentication using Kerberos</t>
  </si>
  <si>
    <t>Process DQ Check</t>
  </si>
  <si>
    <t>Process Data Encryption</t>
  </si>
  <si>
    <t>Raw Layer (Stage) to Refined Layer (CSA)</t>
  </si>
  <si>
    <t xml:space="preserve">Landing to Raw Layer (Stage) </t>
  </si>
  <si>
    <t>Process De-Duplicate Check Framework</t>
  </si>
  <si>
    <t>Process Metadata Registration Framework</t>
  </si>
  <si>
    <t>Export final Refined layer to Data Mart</t>
  </si>
  <si>
    <t xml:space="preserve">Process DQ Check </t>
  </si>
  <si>
    <t xml:space="preserve">Process De-Duplicate Check </t>
  </si>
  <si>
    <t>Data-Onboarding</t>
  </si>
  <si>
    <t xml:space="preserve">Data and indices created  into the System (Operational) </t>
  </si>
  <si>
    <t xml:space="preserve">Integrations </t>
  </si>
  <si>
    <t>Integrations in the systems working as per the specifications articulated by users (Operational)</t>
  </si>
  <si>
    <t xml:space="preserve">Anticipated integrations tasks are - Minimum of 5 integration expected with code base handed over and transitioned into the RTB Team (See below detail) </t>
  </si>
  <si>
    <t xml:space="preserve">Dashboard Creation </t>
  </si>
  <si>
    <t>Dashboards in the systems working as per the specifications articulated by users (Operational)</t>
  </si>
  <si>
    <t>Data Reconciliation</t>
  </si>
  <si>
    <t xml:space="preserve">Reconcile data for 3 main ingested data sets from Firewall and Endpoint (Windows desktop events) </t>
  </si>
  <si>
    <t xml:space="preserve">Metadata extraction </t>
  </si>
  <si>
    <t xml:space="preserve">Splunk ES </t>
  </si>
  <si>
    <r>
      <rPr>
        <sz val="7"/>
        <color theme="1"/>
        <rFont val="Times New Roman"/>
        <family val="1"/>
      </rPr>
      <t xml:space="preserve"> </t>
    </r>
    <r>
      <rPr>
        <sz val="9.5"/>
        <color theme="1"/>
        <rFont val="Arial"/>
        <family val="2"/>
      </rPr>
      <t>Document with a plan</t>
    </r>
  </si>
  <si>
    <t xml:space="preserve">Document with Hosts reconciled against the original expected </t>
  </si>
  <si>
    <r>
      <rPr>
        <sz val="7"/>
        <color theme="1"/>
        <rFont val="Times New Roman"/>
        <family val="1"/>
      </rPr>
      <t xml:space="preserve"> </t>
    </r>
    <r>
      <rPr>
        <sz val="9.5"/>
        <color theme="1"/>
        <rFont val="Arial"/>
        <family val="2"/>
      </rPr>
      <t xml:space="preserve">Document/Knowledge Base article with the Metadata and their definitions </t>
    </r>
  </si>
  <si>
    <r>
      <rPr>
        <sz val="7"/>
        <color theme="1"/>
        <rFont val="Times New Roman"/>
        <family val="1"/>
      </rPr>
      <t xml:space="preserve"> </t>
    </r>
    <r>
      <rPr>
        <sz val="9.5"/>
        <color theme="1"/>
        <rFont val="Arial"/>
        <family val="2"/>
      </rPr>
      <t xml:space="preserve">Document/Knowledge Base article with the ES best practices </t>
    </r>
  </si>
  <si>
    <t>Splunk Setup</t>
  </si>
  <si>
    <t>Forwarder Installation</t>
  </si>
  <si>
    <t>Owner</t>
  </si>
  <si>
    <t>Sub Task</t>
  </si>
  <si>
    <t>Splunk Admin/Developer Team</t>
  </si>
  <si>
    <t>Splunk Admin/Developer Team/Database Team</t>
  </si>
  <si>
    <t>Splunk Team/Infra Team</t>
  </si>
  <si>
    <t>Efforts</t>
  </si>
  <si>
    <t>1 week</t>
  </si>
  <si>
    <t>1-2 weeks</t>
  </si>
  <si>
    <t>2 weeks</t>
  </si>
  <si>
    <t>4-6 weeks</t>
  </si>
  <si>
    <t>Need splunk professional advice</t>
  </si>
  <si>
    <t>Agent Installation on all the application Servers.</t>
  </si>
  <si>
    <t xml:space="preserve">Ingestions pattern advice based </t>
  </si>
  <si>
    <r>
      <rPr>
        <sz val="7"/>
        <color theme="1"/>
        <rFont val="Times New Roman"/>
        <family val="1"/>
      </rPr>
      <t xml:space="preserve"> </t>
    </r>
    <r>
      <rPr>
        <sz val="9.5"/>
        <color theme="1"/>
        <rFont val="Arial"/>
        <family val="2"/>
      </rPr>
      <t xml:space="preserve">Normalising the data </t>
    </r>
  </si>
  <si>
    <r>
      <rPr>
        <sz val="7"/>
        <color theme="1"/>
        <rFont val="Times New Roman"/>
        <family val="1"/>
      </rPr>
      <t xml:space="preserve"> </t>
    </r>
    <r>
      <rPr>
        <sz val="9.5"/>
        <color theme="1"/>
        <rFont val="Arial"/>
        <family val="2"/>
      </rPr>
      <t>Creation of indices</t>
    </r>
  </si>
  <si>
    <t>Field extraction based on the business specification  (Apps available in Splunk Library)</t>
  </si>
  <si>
    <t>Minimum of 5 data sets ingestion and normalised expected. 
Firewall, Network and Endpoint (Windows)
(Apps available in Splunk Library)
Anticipated activities for this task are:</t>
  </si>
  <si>
    <t xml:space="preserve">Delivery of reconciled hosts from those data sets </t>
  </si>
  <si>
    <t xml:space="preserve">Creation of an internal knowledge base of the metadata ingested into the Splunk tool </t>
  </si>
  <si>
    <t>Splunk ES best practise for data utilisation</t>
  </si>
  <si>
    <t>Support monitoring of data feeds</t>
  </si>
  <si>
    <t xml:space="preserve">Delivery of a plan of work with internal infrastructure teams to reconcile data coming from our estate e.g. Reconcile hosts from Firewall </t>
  </si>
  <si>
    <t>Build of 10+ Dashboards to support (Considering Dashboards+Alert+Reports)</t>
  </si>
  <si>
    <t>Splunk Developer/ Splunk Professional</t>
  </si>
  <si>
    <t xml:space="preserve">Splunk Developer </t>
  </si>
  <si>
    <t>Approval and Support from Application and network Team/Splunk Admin</t>
  </si>
  <si>
    <t>Integration with Databases via DB Connect (App available for Hadoop, Incident management(ServiceNow) for two way Integration)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</si>
</sst>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000000"/>
      <name val="Calibri"/>
      <family val="2"/>
    </font>
    <font>
      <b/>
      <sz val="8"/>
      <color theme="1"/>
      <name val="Calibri"/>
      <family val="2"/>
      <scheme val="minor"/>
    </font>
    <font>
      <sz val="9"/>
      <color rgb="FF1F497D"/>
      <name val="Calibri"/>
      <family val="2"/>
      <scheme val="minor"/>
    </font>
    <font>
      <sz val="8"/>
      <color rgb="FF000000"/>
      <name val="Calibri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Calibri"/>
      <family val="2"/>
      <scheme val="minor"/>
    </font>
    <font>
      <b/>
      <sz val="9.5"/>
      <color theme="1"/>
      <name val="Arial"/>
      <family val="2"/>
    </font>
    <font>
      <sz val="9.5"/>
      <color theme="1"/>
      <name val="Arial"/>
      <family val="2"/>
    </font>
    <font>
      <sz val="9.5"/>
      <color theme="1"/>
      <name val="Symbol"/>
      <family val="1"/>
      <charset val="2"/>
    </font>
    <font>
      <sz val="7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0" borderId="0" applyBorder="0"/>
    <xf numFmtId="0" fontId="13" fillId="0" borderId="0"/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</cellStyleXfs>
  <cellXfs count="19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3" fillId="3" borderId="1" xfId="0" applyFont="1" applyFill="1" applyBorder="1" applyAlignment="1">
      <alignment wrapText="1"/>
    </xf>
    <xf numFmtId="1" fontId="4" fillId="0" borderId="1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/>
    </xf>
    <xf numFmtId="0" fontId="0" fillId="7" borderId="1" xfId="0" applyFill="1" applyBorder="1" applyAlignment="1">
      <alignment wrapText="1"/>
    </xf>
    <xf numFmtId="0" fontId="4" fillId="7" borderId="1" xfId="0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9" fontId="10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9" fillId="0" borderId="0" xfId="1" applyFont="1" applyFill="1" applyBorder="1" applyAlignment="1">
      <alignment wrapText="1"/>
    </xf>
    <xf numFmtId="1" fontId="9" fillId="0" borderId="0" xfId="1" applyNumberFormat="1" applyFont="1" applyFill="1" applyBorder="1" applyAlignment="1">
      <alignment horizontal="center" wrapText="1"/>
    </xf>
    <xf numFmtId="1" fontId="4" fillId="6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7" fillId="9" borderId="1" xfId="0" applyFont="1" applyFill="1" applyBorder="1" applyAlignment="1">
      <alignment vertical="center" wrapText="1"/>
    </xf>
    <xf numFmtId="0" fontId="0" fillId="9" borderId="1" xfId="0" applyFill="1" applyBorder="1"/>
    <xf numFmtId="1" fontId="4" fillId="9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wrapText="1"/>
    </xf>
    <xf numFmtId="1" fontId="12" fillId="7" borderId="1" xfId="0" applyNumberFormat="1" applyFont="1" applyFill="1" applyBorder="1" applyAlignment="1">
      <alignment wrapText="1"/>
    </xf>
    <xf numFmtId="0" fontId="1" fillId="0" borderId="9" xfId="0" applyFont="1" applyBorder="1"/>
    <xf numFmtId="0" fontId="0" fillId="0" borderId="10" xfId="0" applyBorder="1"/>
    <xf numFmtId="1" fontId="0" fillId="0" borderId="0" xfId="0" applyNumberFormat="1"/>
    <xf numFmtId="0" fontId="0" fillId="9" borderId="3" xfId="0" applyFill="1" applyBorder="1"/>
    <xf numFmtId="0" fontId="0" fillId="0" borderId="5" xfId="0" applyBorder="1"/>
    <xf numFmtId="0" fontId="13" fillId="0" borderId="1" xfId="2" applyFill="1" applyBorder="1"/>
    <xf numFmtId="0" fontId="13" fillId="0" borderId="1" xfId="2" applyBorder="1"/>
    <xf numFmtId="0" fontId="0" fillId="0" borderId="1" xfId="0" applyFill="1" applyBorder="1" applyAlignment="1">
      <alignment vertical="top" wrapText="1"/>
    </xf>
    <xf numFmtId="0" fontId="0" fillId="0" borderId="1" xfId="0" applyFill="1" applyBorder="1"/>
    <xf numFmtId="0" fontId="14" fillId="0" borderId="0" xfId="0" applyFont="1"/>
    <xf numFmtId="0" fontId="0" fillId="0" borderId="11" xfId="0" applyBorder="1"/>
    <xf numFmtId="0" fontId="14" fillId="0" borderId="1" xfId="0" applyFont="1" applyBorder="1" applyAlignment="1">
      <alignment wrapText="1"/>
    </xf>
    <xf numFmtId="0" fontId="0" fillId="0" borderId="0" xfId="0"/>
    <xf numFmtId="0" fontId="9" fillId="0" borderId="0" xfId="1" applyFont="1" applyFill="1" applyBorder="1" applyAlignment="1">
      <alignment wrapText="1"/>
    </xf>
    <xf numFmtId="1" fontId="9" fillId="0" borderId="0" xfId="1" applyNumberFormat="1" applyFont="1" applyFill="1" applyBorder="1" applyAlignment="1">
      <alignment horizontal="center" wrapText="1"/>
    </xf>
    <xf numFmtId="0" fontId="0" fillId="0" borderId="0" xfId="0"/>
    <xf numFmtId="0" fontId="3" fillId="3" borderId="1" xfId="0" applyFont="1" applyFill="1" applyBorder="1" applyAlignment="1">
      <alignment wrapText="1"/>
    </xf>
    <xf numFmtId="0" fontId="4" fillId="8" borderId="1" xfId="0" applyFont="1" applyFill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/>
    </xf>
    <xf numFmtId="0" fontId="0" fillId="0" borderId="0" xfId="0"/>
    <xf numFmtId="0" fontId="7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1" applyFont="1" applyFill="1" applyBorder="1" applyAlignment="1">
      <alignment wrapText="1"/>
    </xf>
    <xf numFmtId="1" fontId="9" fillId="0" borderId="0" xfId="1" applyNumberFormat="1" applyFont="1" applyFill="1" applyBorder="1" applyAlignment="1">
      <alignment horizontal="center" wrapText="1"/>
    </xf>
    <xf numFmtId="0" fontId="0" fillId="0" borderId="0" xfId="0"/>
    <xf numFmtId="0" fontId="0" fillId="0" borderId="1" xfId="0" applyBorder="1"/>
    <xf numFmtId="1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0" fontId="0" fillId="7" borderId="1" xfId="0" applyFill="1" applyBorder="1" applyAlignment="1">
      <alignment wrapText="1"/>
    </xf>
    <xf numFmtId="1" fontId="4" fillId="7" borderId="1" xfId="0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wrapText="1"/>
    </xf>
    <xf numFmtId="1" fontId="9" fillId="0" borderId="0" xfId="1" applyNumberFormat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1" fontId="12" fillId="7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17" fillId="11" borderId="1" xfId="0" applyFont="1" applyFill="1" applyBorder="1"/>
    <xf numFmtId="0" fontId="17" fillId="11" borderId="1" xfId="0" applyFont="1" applyFill="1" applyBorder="1" applyAlignment="1">
      <alignment horizontal="center"/>
    </xf>
    <xf numFmtId="1" fontId="17" fillId="11" borderId="1" xfId="0" applyNumberFormat="1" applyFont="1" applyFill="1" applyBorder="1" applyAlignment="1">
      <alignment horizontal="center"/>
    </xf>
    <xf numFmtId="9" fontId="0" fillId="0" borderId="0" xfId="3" applyFont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0" xfId="0" applyNumberFormat="1"/>
    <xf numFmtId="0" fontId="0" fillId="0" borderId="1" xfId="0" applyBorder="1" applyAlignment="1">
      <alignment wrapText="1"/>
    </xf>
    <xf numFmtId="9" fontId="0" fillId="0" borderId="1" xfId="3" applyFont="1" applyBorder="1" applyAlignment="1">
      <alignment horizontal="center"/>
    </xf>
    <xf numFmtId="9" fontId="17" fillId="11" borderId="1" xfId="3" applyFont="1" applyFill="1" applyBorder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3" fillId="0" borderId="1" xfId="2" applyFill="1" applyBorder="1" applyAlignment="1">
      <alignment vertical="top" wrapText="1"/>
    </xf>
    <xf numFmtId="0" fontId="0" fillId="0" borderId="0" xfId="0" applyAlignment="1">
      <alignment vertical="top"/>
    </xf>
    <xf numFmtId="0" fontId="7" fillId="0" borderId="1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44" fontId="0" fillId="0" borderId="0" xfId="4" applyFont="1"/>
    <xf numFmtId="0" fontId="23" fillId="0" borderId="16" xfId="0" applyFont="1" applyBorder="1" applyAlignment="1">
      <alignment horizontal="justify" vertical="center" wrapText="1"/>
    </xf>
    <xf numFmtId="0" fontId="21" fillId="0" borderId="16" xfId="0" applyFont="1" applyBorder="1" applyAlignment="1">
      <alignment horizontal="justify" vertical="center" wrapText="1"/>
    </xf>
    <xf numFmtId="0" fontId="22" fillId="0" borderId="26" xfId="0" applyFont="1" applyBorder="1" applyAlignment="1">
      <alignment horizontal="justify" vertical="center" wrapText="1"/>
    </xf>
    <xf numFmtId="0" fontId="23" fillId="0" borderId="27" xfId="0" applyFont="1" applyBorder="1" applyAlignment="1">
      <alignment horizontal="justify" vertical="center" wrapText="1"/>
    </xf>
    <xf numFmtId="0" fontId="22" fillId="0" borderId="28" xfId="0" applyFont="1" applyBorder="1" applyAlignment="1">
      <alignment horizontal="justify" vertical="center" wrapText="1"/>
    </xf>
    <xf numFmtId="0" fontId="22" fillId="0" borderId="3" xfId="0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22" fillId="0" borderId="31" xfId="0" applyFont="1" applyBorder="1" applyAlignment="1">
      <alignment horizontal="justify" vertical="center" wrapText="1"/>
    </xf>
    <xf numFmtId="0" fontId="23" fillId="0" borderId="31" xfId="0" applyFont="1" applyBorder="1" applyAlignment="1">
      <alignment horizontal="left" vertical="center" wrapText="1"/>
    </xf>
    <xf numFmtId="0" fontId="22" fillId="0" borderId="33" xfId="0" applyFont="1" applyBorder="1" applyAlignment="1">
      <alignment horizontal="justify" vertical="center" wrapText="1"/>
    </xf>
    <xf numFmtId="0" fontId="22" fillId="0" borderId="32" xfId="0" applyFont="1" applyBorder="1" applyAlignment="1">
      <alignment horizontal="justify" vertical="center" wrapText="1"/>
    </xf>
    <xf numFmtId="0" fontId="0" fillId="0" borderId="23" xfId="0" applyBorder="1" applyAlignment="1">
      <alignment wrapText="1"/>
    </xf>
    <xf numFmtId="0" fontId="0" fillId="0" borderId="25" xfId="0" applyBorder="1" applyAlignment="1">
      <alignment wrapText="1"/>
    </xf>
    <xf numFmtId="9" fontId="0" fillId="0" borderId="1" xfId="0" applyNumberFormat="1" applyBorder="1"/>
    <xf numFmtId="0" fontId="0" fillId="0" borderId="22" xfId="0" applyBorder="1" applyAlignment="1">
      <alignment wrapText="1"/>
    </xf>
    <xf numFmtId="0" fontId="0" fillId="0" borderId="36" xfId="0" applyBorder="1"/>
    <xf numFmtId="0" fontId="0" fillId="0" borderId="38" xfId="0" applyBorder="1"/>
    <xf numFmtId="9" fontId="0" fillId="0" borderId="39" xfId="0" applyNumberFormat="1" applyBorder="1"/>
    <xf numFmtId="0" fontId="0" fillId="0" borderId="40" xfId="0" applyBorder="1" applyAlignment="1">
      <alignment wrapText="1"/>
    </xf>
    <xf numFmtId="0" fontId="0" fillId="0" borderId="42" xfId="0" applyBorder="1"/>
    <xf numFmtId="9" fontId="0" fillId="0" borderId="42" xfId="0" applyNumberFormat="1" applyBorder="1"/>
    <xf numFmtId="0" fontId="0" fillId="0" borderId="43" xfId="0" applyBorder="1" applyAlignment="1">
      <alignment wrapText="1"/>
    </xf>
    <xf numFmtId="0" fontId="2" fillId="2" borderId="39" xfId="0" applyFont="1" applyFill="1" applyBorder="1" applyAlignment="1">
      <alignment horizontal="center"/>
    </xf>
    <xf numFmtId="0" fontId="0" fillId="0" borderId="12" xfId="0" applyBorder="1"/>
    <xf numFmtId="9" fontId="0" fillId="0" borderId="34" xfId="0" applyNumberFormat="1" applyBorder="1"/>
    <xf numFmtId="9" fontId="0" fillId="0" borderId="21" xfId="0" applyNumberFormat="1" applyBorder="1" applyAlignment="1"/>
    <xf numFmtId="0" fontId="0" fillId="0" borderId="37" xfId="0" applyBorder="1"/>
    <xf numFmtId="9" fontId="0" fillId="0" borderId="24" xfId="0" applyNumberFormat="1" applyBorder="1"/>
    <xf numFmtId="0" fontId="0" fillId="0" borderId="35" xfId="0" applyBorder="1"/>
    <xf numFmtId="0" fontId="0" fillId="0" borderId="21" xfId="0" applyBorder="1"/>
    <xf numFmtId="9" fontId="0" fillId="0" borderId="21" xfId="0" applyNumberFormat="1" applyBorder="1"/>
    <xf numFmtId="0" fontId="0" fillId="0" borderId="41" xfId="0" applyBorder="1" applyAlignment="1">
      <alignment horizontal="center" wrapText="1"/>
    </xf>
    <xf numFmtId="0" fontId="21" fillId="0" borderId="13" xfId="0" applyFont="1" applyBorder="1" applyAlignment="1">
      <alignment horizontal="justify" vertical="center" wrapText="1"/>
    </xf>
    <xf numFmtId="0" fontId="23" fillId="0" borderId="13" xfId="0" applyFont="1" applyBorder="1" applyAlignment="1">
      <alignment horizontal="justify" vertical="center" wrapText="1"/>
    </xf>
    <xf numFmtId="0" fontId="22" fillId="0" borderId="32" xfId="0" applyFont="1" applyBorder="1" applyAlignment="1">
      <alignment horizontal="left" vertical="center" wrapText="1"/>
    </xf>
    <xf numFmtId="0" fontId="22" fillId="0" borderId="31" xfId="0" applyFont="1" applyBorder="1" applyAlignment="1">
      <alignment horizontal="left" vertical="center" wrapText="1"/>
    </xf>
    <xf numFmtId="0" fontId="22" fillId="0" borderId="30" xfId="0" applyFont="1" applyBorder="1" applyAlignment="1">
      <alignment horizontal="justify" vertical="center" wrapText="1"/>
    </xf>
    <xf numFmtId="0" fontId="22" fillId="0" borderId="29" xfId="0" applyFont="1" applyBorder="1" applyAlignment="1">
      <alignment horizontal="justify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11" borderId="1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0" fillId="0" borderId="44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justify" vertical="center" wrapText="1"/>
    </xf>
    <xf numFmtId="0" fontId="21" fillId="0" borderId="15" xfId="0" applyFont="1" applyBorder="1" applyAlignment="1">
      <alignment horizontal="justify" vertical="center" wrapText="1"/>
    </xf>
    <xf numFmtId="0" fontId="21" fillId="0" borderId="14" xfId="0" applyFont="1" applyBorder="1" applyAlignment="1">
      <alignment horizontal="justify" vertical="center" wrapText="1"/>
    </xf>
    <xf numFmtId="0" fontId="22" fillId="0" borderId="18" xfId="0" applyFont="1" applyBorder="1" applyAlignment="1">
      <alignment horizontal="justify" vertical="center" wrapText="1"/>
    </xf>
    <xf numFmtId="0" fontId="22" fillId="0" borderId="19" xfId="0" applyFont="1" applyBorder="1" applyAlignment="1">
      <alignment horizontal="justify" vertical="center" wrapText="1"/>
    </xf>
    <xf numFmtId="0" fontId="22" fillId="0" borderId="20" xfId="0" applyFont="1" applyBorder="1" applyAlignment="1">
      <alignment horizontal="justify" vertical="center" wrapText="1"/>
    </xf>
    <xf numFmtId="0" fontId="21" fillId="0" borderId="18" xfId="0" applyFont="1" applyBorder="1" applyAlignment="1">
      <alignment horizontal="justify" vertical="center" wrapText="1"/>
    </xf>
    <xf numFmtId="0" fontId="21" fillId="0" borderId="19" xfId="0" applyFont="1" applyBorder="1" applyAlignment="1">
      <alignment horizontal="justify" vertical="center" wrapText="1"/>
    </xf>
    <xf numFmtId="0" fontId="21" fillId="0" borderId="20" xfId="0" applyFont="1" applyBorder="1" applyAlignment="1">
      <alignment horizontal="justify" vertical="center" wrapText="1"/>
    </xf>
    <xf numFmtId="0" fontId="6" fillId="0" borderId="2" xfId="0" applyFont="1" applyBorder="1" applyAlignment="1">
      <alignment horizont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12" xfId="0" applyBorder="1" applyAlignment="1">
      <alignment wrapText="1"/>
    </xf>
    <xf numFmtId="0" fontId="2" fillId="2" borderId="39" xfId="0" applyFont="1" applyFill="1" applyBorder="1" applyAlignment="1">
      <alignment horizontal="center" wrapText="1"/>
    </xf>
    <xf numFmtId="0" fontId="1" fillId="0" borderId="29" xfId="0" applyFont="1" applyBorder="1" applyAlignment="1">
      <alignment wrapText="1"/>
    </xf>
  </cellXfs>
  <cellStyles count="5">
    <cellStyle name="Currency" xfId="4" builtinId="4"/>
    <cellStyle name="Normal" xfId="0" builtinId="0"/>
    <cellStyle name="Normal 2" xfId="1"/>
    <cellStyle name="Normal 7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6"/>
  <sheetViews>
    <sheetView zoomScale="90" zoomScaleNormal="90" workbookViewId="0">
      <selection activeCell="G7" sqref="G7"/>
    </sheetView>
  </sheetViews>
  <sheetFormatPr defaultRowHeight="15" x14ac:dyDescent="0.25"/>
  <cols>
    <col min="2" max="2" width="5.85546875" bestFit="1" customWidth="1"/>
    <col min="3" max="3" width="17" bestFit="1" customWidth="1"/>
    <col min="4" max="4" width="36" bestFit="1" customWidth="1"/>
    <col min="5" max="5" width="7.140625" bestFit="1" customWidth="1"/>
    <col min="6" max="6" width="10.28515625" bestFit="1" customWidth="1"/>
    <col min="7" max="7" width="10.85546875" bestFit="1" customWidth="1"/>
    <col min="11" max="11" width="5.85546875" bestFit="1" customWidth="1"/>
    <col min="12" max="12" width="13.28515625" bestFit="1" customWidth="1"/>
    <col min="13" max="13" width="15.5703125" bestFit="1" customWidth="1"/>
    <col min="14" max="14" width="10.28515625" bestFit="1" customWidth="1"/>
  </cols>
  <sheetData>
    <row r="2" spans="2:15" x14ac:dyDescent="0.25">
      <c r="K2" s="152" t="s">
        <v>86</v>
      </c>
      <c r="L2" s="152"/>
      <c r="M2" s="152"/>
      <c r="N2" s="152"/>
    </row>
    <row r="3" spans="2:15" x14ac:dyDescent="0.25">
      <c r="E3" s="80"/>
      <c r="K3" s="81" t="s">
        <v>82</v>
      </c>
      <c r="L3" s="81" t="s">
        <v>79</v>
      </c>
      <c r="M3" s="81" t="s">
        <v>80</v>
      </c>
      <c r="N3" s="82" t="s">
        <v>81</v>
      </c>
    </row>
    <row r="4" spans="2:15" x14ac:dyDescent="0.25">
      <c r="E4" s="42"/>
      <c r="K4" s="65">
        <v>1</v>
      </c>
      <c r="L4" s="65" t="s">
        <v>83</v>
      </c>
      <c r="M4" s="65" t="s">
        <v>84</v>
      </c>
      <c r="N4" s="85">
        <f>'Estimates - Big Data'!H29</f>
        <v>1216.875</v>
      </c>
    </row>
    <row r="5" spans="2:15" x14ac:dyDescent="0.25">
      <c r="C5" s="64"/>
      <c r="D5" s="64"/>
      <c r="E5" s="42"/>
      <c r="K5" s="153" t="s">
        <v>87</v>
      </c>
      <c r="L5" s="154"/>
      <c r="M5" s="155"/>
      <c r="N5" s="83">
        <f>SUM(N4:N4)</f>
        <v>1216.875</v>
      </c>
    </row>
    <row r="6" spans="2:15" x14ac:dyDescent="0.25">
      <c r="O6" s="86">
        <v>0.65</v>
      </c>
    </row>
    <row r="7" spans="2:15" x14ac:dyDescent="0.25">
      <c r="G7" s="80">
        <v>20</v>
      </c>
    </row>
    <row r="8" spans="2:15" x14ac:dyDescent="0.25">
      <c r="B8" s="81" t="s">
        <v>82</v>
      </c>
      <c r="C8" s="81" t="s">
        <v>78</v>
      </c>
      <c r="D8" s="81" t="s">
        <v>80</v>
      </c>
      <c r="E8" s="81" t="s">
        <v>88</v>
      </c>
      <c r="F8" s="81" t="s">
        <v>81</v>
      </c>
      <c r="G8" s="81" t="s">
        <v>94</v>
      </c>
    </row>
    <row r="9" spans="2:15" s="64" customFormat="1" x14ac:dyDescent="0.25">
      <c r="B9" s="65">
        <v>1</v>
      </c>
      <c r="C9" s="65" t="s">
        <v>149</v>
      </c>
      <c r="D9" s="65" t="s">
        <v>89</v>
      </c>
      <c r="E9" s="88">
        <v>0.06</v>
      </c>
      <c r="F9" s="85">
        <f>($N$5*$E9)/$O$6</f>
        <v>112.32692307692308</v>
      </c>
      <c r="G9" s="85">
        <f>F9/$G$7</f>
        <v>5.6163461538461537</v>
      </c>
    </row>
    <row r="10" spans="2:15" ht="30" x14ac:dyDescent="0.25">
      <c r="B10" s="65">
        <v>2</v>
      </c>
      <c r="C10" s="65" t="s">
        <v>85</v>
      </c>
      <c r="D10" s="87" t="s">
        <v>95</v>
      </c>
      <c r="E10" s="88">
        <v>0.16</v>
      </c>
      <c r="F10" s="85">
        <f>($N$5*$E10)/$O$6</f>
        <v>299.53846153846155</v>
      </c>
      <c r="G10" s="85">
        <f>F10/$G$7</f>
        <v>14.976923076923077</v>
      </c>
    </row>
    <row r="11" spans="2:15" x14ac:dyDescent="0.25">
      <c r="B11" s="65">
        <v>3</v>
      </c>
      <c r="C11" s="65" t="s">
        <v>83</v>
      </c>
      <c r="D11" s="65" t="s">
        <v>89</v>
      </c>
      <c r="E11" s="88">
        <v>0.65</v>
      </c>
      <c r="F11" s="85">
        <f>($N$5*$E11)/$O$6</f>
        <v>1216.875</v>
      </c>
      <c r="G11" s="85">
        <f>F11/$G$7</f>
        <v>60.84375</v>
      </c>
    </row>
    <row r="12" spans="2:15" x14ac:dyDescent="0.25">
      <c r="B12" s="65">
        <v>4</v>
      </c>
      <c r="C12" s="65" t="s">
        <v>91</v>
      </c>
      <c r="D12" s="65" t="s">
        <v>90</v>
      </c>
      <c r="E12" s="88">
        <v>0.1</v>
      </c>
      <c r="F12" s="85">
        <f>($N$5*$E12)/$O$6</f>
        <v>187.21153846153845</v>
      </c>
      <c r="G12" s="85">
        <f>F12/$G$7</f>
        <v>9.3605769230769234</v>
      </c>
      <c r="H12" s="42"/>
    </row>
    <row r="13" spans="2:15" x14ac:dyDescent="0.25">
      <c r="B13" s="65">
        <v>5</v>
      </c>
      <c r="C13" s="48" t="s">
        <v>92</v>
      </c>
      <c r="D13" s="48" t="s">
        <v>150</v>
      </c>
      <c r="E13" s="88">
        <v>0.03</v>
      </c>
      <c r="F13" s="85">
        <f>($N$5*$E13)/$O$6</f>
        <v>56.16346153846154</v>
      </c>
      <c r="G13" s="85">
        <f>F13/$G$7</f>
        <v>2.8081730769230768</v>
      </c>
    </row>
    <row r="14" spans="2:15" x14ac:dyDescent="0.25">
      <c r="B14" s="153" t="s">
        <v>93</v>
      </c>
      <c r="C14" s="154"/>
      <c r="D14" s="155"/>
      <c r="E14" s="89">
        <f>SUM(E9:E13)</f>
        <v>1</v>
      </c>
      <c r="F14" s="83">
        <f>SUM(F10:F13)</f>
        <v>1759.7884615384614</v>
      </c>
      <c r="G14" s="83">
        <f>SUM(G10:G13)</f>
        <v>87.989423076923075</v>
      </c>
    </row>
    <row r="15" spans="2:15" x14ac:dyDescent="0.25">
      <c r="B15" s="64"/>
      <c r="C15" s="64"/>
      <c r="D15" s="64"/>
      <c r="E15" s="84"/>
      <c r="G15" s="64"/>
    </row>
    <row r="16" spans="2:15" x14ac:dyDescent="0.25">
      <c r="F16" s="108"/>
    </row>
  </sheetData>
  <mergeCells count="3">
    <mergeCell ref="K2:N2"/>
    <mergeCell ref="K5:M5"/>
    <mergeCell ref="B14:D14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15" sqref="D15"/>
    </sheetView>
  </sheetViews>
  <sheetFormatPr defaultRowHeight="15" x14ac:dyDescent="0.25"/>
  <cols>
    <col min="1" max="1" width="4.140625" style="151" customWidth="1"/>
    <col min="2" max="2" width="10.7109375" style="115" customWidth="1"/>
    <col min="3" max="3" width="23.7109375" customWidth="1"/>
    <col min="4" max="4" width="28.85546875" customWidth="1"/>
    <col min="5" max="5" width="10.140625" style="64" customWidth="1"/>
    <col min="6" max="7" width="7.5703125" customWidth="1"/>
    <col min="8" max="8" width="6.7109375" customWidth="1"/>
    <col min="9" max="9" width="20.42578125" style="115" customWidth="1"/>
  </cols>
  <sheetData>
    <row r="1" spans="1:9" ht="15.75" thickBot="1" x14ac:dyDescent="0.3">
      <c r="A1" s="150"/>
      <c r="B1" s="189" t="s">
        <v>78</v>
      </c>
      <c r="C1" s="131" t="s">
        <v>79</v>
      </c>
      <c r="D1" s="131" t="s">
        <v>180</v>
      </c>
      <c r="E1" s="131" t="s">
        <v>184</v>
      </c>
      <c r="F1" s="131" t="s">
        <v>2</v>
      </c>
      <c r="G1" s="131" t="s">
        <v>3</v>
      </c>
      <c r="H1" s="131" t="s">
        <v>4</v>
      </c>
      <c r="I1" s="131" t="s">
        <v>179</v>
      </c>
    </row>
    <row r="2" spans="1:9" ht="60.75" thickBot="1" x14ac:dyDescent="0.3">
      <c r="A2" s="149">
        <v>1</v>
      </c>
      <c r="B2" s="190" t="s">
        <v>177</v>
      </c>
      <c r="C2" s="132" t="s">
        <v>178</v>
      </c>
      <c r="D2" s="188" t="s">
        <v>190</v>
      </c>
      <c r="E2" s="133" t="s">
        <v>186</v>
      </c>
      <c r="F2" s="129">
        <v>0.7</v>
      </c>
      <c r="G2" s="129">
        <v>0.2</v>
      </c>
      <c r="H2" s="129">
        <v>0.1</v>
      </c>
      <c r="I2" s="130" t="s">
        <v>204</v>
      </c>
    </row>
    <row r="3" spans="1:9" ht="63.75" x14ac:dyDescent="0.25">
      <c r="A3" s="159">
        <v>2</v>
      </c>
      <c r="B3" s="162" t="s">
        <v>162</v>
      </c>
      <c r="C3" s="165" t="s">
        <v>163</v>
      </c>
      <c r="D3" s="111" t="s">
        <v>195</v>
      </c>
      <c r="E3" s="134"/>
      <c r="F3" s="134"/>
      <c r="G3" s="134"/>
      <c r="H3" s="134"/>
      <c r="I3" s="156" t="s">
        <v>183</v>
      </c>
    </row>
    <row r="4" spans="1:9" x14ac:dyDescent="0.25">
      <c r="A4" s="160"/>
      <c r="B4" s="163"/>
      <c r="C4" s="166"/>
      <c r="D4" s="117" t="s">
        <v>193</v>
      </c>
      <c r="E4" s="124" t="s">
        <v>185</v>
      </c>
      <c r="F4" s="122">
        <v>0.7</v>
      </c>
      <c r="G4" s="122">
        <v>0.2</v>
      </c>
      <c r="H4" s="122">
        <v>0.1</v>
      </c>
      <c r="I4" s="157"/>
    </row>
    <row r="5" spans="1:9" x14ac:dyDescent="0.25">
      <c r="A5" s="160"/>
      <c r="B5" s="163"/>
      <c r="C5" s="166"/>
      <c r="D5" s="117" t="s">
        <v>192</v>
      </c>
      <c r="E5" s="124" t="s">
        <v>186</v>
      </c>
      <c r="F5" s="122">
        <v>0.7</v>
      </c>
      <c r="G5" s="122">
        <v>0.2</v>
      </c>
      <c r="H5" s="122">
        <v>0.1</v>
      </c>
      <c r="I5" s="157"/>
    </row>
    <row r="6" spans="1:9" ht="38.25" x14ac:dyDescent="0.25">
      <c r="A6" s="160"/>
      <c r="B6" s="163"/>
      <c r="C6" s="166"/>
      <c r="D6" s="144" t="s">
        <v>194</v>
      </c>
      <c r="E6" s="124" t="s">
        <v>186</v>
      </c>
      <c r="F6" s="122">
        <v>0.7</v>
      </c>
      <c r="G6" s="122">
        <v>0.2</v>
      </c>
      <c r="H6" s="122">
        <v>0.1</v>
      </c>
      <c r="I6" s="157"/>
    </row>
    <row r="7" spans="1:9" ht="30" customHeight="1" thickBot="1" x14ac:dyDescent="0.3">
      <c r="A7" s="161"/>
      <c r="B7" s="164"/>
      <c r="C7" s="167"/>
      <c r="D7" s="143" t="s">
        <v>191</v>
      </c>
      <c r="E7" s="135" t="s">
        <v>186</v>
      </c>
      <c r="F7" s="136">
        <v>0.7</v>
      </c>
      <c r="G7" s="136">
        <v>0.2</v>
      </c>
      <c r="H7" s="136">
        <v>0.1</v>
      </c>
      <c r="I7" s="158"/>
    </row>
    <row r="8" spans="1:9" ht="67.5" customHeight="1" x14ac:dyDescent="0.25">
      <c r="A8" s="159">
        <v>3</v>
      </c>
      <c r="B8" s="162" t="s">
        <v>164</v>
      </c>
      <c r="C8" s="165" t="s">
        <v>165</v>
      </c>
      <c r="D8" s="118" t="s">
        <v>166</v>
      </c>
      <c r="E8" s="137"/>
      <c r="F8" s="138"/>
      <c r="G8" s="138"/>
      <c r="H8" s="138"/>
      <c r="I8" s="123"/>
    </row>
    <row r="9" spans="1:9" ht="72" customHeight="1" thickBot="1" x14ac:dyDescent="0.3">
      <c r="A9" s="161"/>
      <c r="B9" s="164"/>
      <c r="C9" s="167"/>
      <c r="D9" s="119" t="s">
        <v>205</v>
      </c>
      <c r="E9" s="135" t="s">
        <v>187</v>
      </c>
      <c r="F9" s="136">
        <v>0.6</v>
      </c>
      <c r="G9" s="136">
        <v>0.2</v>
      </c>
      <c r="H9" s="136">
        <v>0.2</v>
      </c>
      <c r="I9" s="121" t="s">
        <v>182</v>
      </c>
    </row>
    <row r="10" spans="1:9" ht="25.5" x14ac:dyDescent="0.25">
      <c r="A10" s="159">
        <v>4</v>
      </c>
      <c r="B10" s="162" t="s">
        <v>167</v>
      </c>
      <c r="C10" s="165" t="s">
        <v>168</v>
      </c>
      <c r="D10" s="118" t="s">
        <v>201</v>
      </c>
      <c r="E10" s="137" t="s">
        <v>188</v>
      </c>
      <c r="F10" s="139">
        <v>0.4</v>
      </c>
      <c r="G10" s="139">
        <v>0.3</v>
      </c>
      <c r="H10" s="139">
        <v>0.3</v>
      </c>
      <c r="I10" s="123" t="s">
        <v>203</v>
      </c>
    </row>
    <row r="11" spans="1:9" ht="27.75" customHeight="1" thickBot="1" x14ac:dyDescent="0.3">
      <c r="A11" s="160"/>
      <c r="B11" s="163"/>
      <c r="C11" s="166"/>
      <c r="D11" s="116" t="s">
        <v>199</v>
      </c>
      <c r="E11" s="124" t="s">
        <v>186</v>
      </c>
      <c r="F11" s="122">
        <v>0.7</v>
      </c>
      <c r="G11" s="122">
        <v>0.2</v>
      </c>
      <c r="H11" s="122">
        <v>0.1</v>
      </c>
      <c r="I11" s="120" t="s">
        <v>203</v>
      </c>
    </row>
    <row r="12" spans="1:9" ht="57.75" customHeight="1" x14ac:dyDescent="0.25">
      <c r="A12" s="159">
        <v>5</v>
      </c>
      <c r="B12" s="168" t="s">
        <v>169</v>
      </c>
      <c r="C12" s="112" t="s">
        <v>173</v>
      </c>
      <c r="D12" s="118" t="s">
        <v>170</v>
      </c>
      <c r="E12" s="137" t="s">
        <v>187</v>
      </c>
      <c r="F12" s="139">
        <v>0.6</v>
      </c>
      <c r="G12" s="139">
        <v>0.2</v>
      </c>
      <c r="H12" s="139">
        <v>0.2</v>
      </c>
      <c r="I12" s="123" t="s">
        <v>181</v>
      </c>
    </row>
    <row r="13" spans="1:9" ht="73.5" customHeight="1" x14ac:dyDescent="0.25">
      <c r="A13" s="160"/>
      <c r="B13" s="169"/>
      <c r="C13" s="114" t="s">
        <v>174</v>
      </c>
      <c r="D13" s="116" t="s">
        <v>200</v>
      </c>
      <c r="E13" s="124" t="s">
        <v>187</v>
      </c>
      <c r="F13" s="122">
        <v>0.6</v>
      </c>
      <c r="G13" s="122">
        <v>0.2</v>
      </c>
      <c r="H13" s="122">
        <v>0.2</v>
      </c>
      <c r="I13" s="120" t="s">
        <v>181</v>
      </c>
    </row>
    <row r="14" spans="1:9" ht="45.75" thickBot="1" x14ac:dyDescent="0.3">
      <c r="A14" s="161"/>
      <c r="B14" s="170"/>
      <c r="C14" s="113"/>
      <c r="D14" s="119" t="s">
        <v>196</v>
      </c>
      <c r="E14" s="135" t="s">
        <v>187</v>
      </c>
      <c r="F14" s="136">
        <v>0.6</v>
      </c>
      <c r="G14" s="136">
        <v>0.2</v>
      </c>
      <c r="H14" s="136">
        <v>0.2</v>
      </c>
      <c r="I14" s="120" t="s">
        <v>181</v>
      </c>
    </row>
    <row r="15" spans="1:9" ht="51.75" thickBot="1" x14ac:dyDescent="0.3">
      <c r="A15" s="148">
        <v>6</v>
      </c>
      <c r="B15" s="141" t="s">
        <v>171</v>
      </c>
      <c r="C15" s="142" t="s">
        <v>175</v>
      </c>
      <c r="D15" s="145" t="s">
        <v>197</v>
      </c>
      <c r="E15" s="125" t="s">
        <v>187</v>
      </c>
      <c r="F15" s="126">
        <v>0.6</v>
      </c>
      <c r="G15" s="126">
        <v>0.2</v>
      </c>
      <c r="H15" s="126">
        <v>0.2</v>
      </c>
      <c r="I15" s="127" t="s">
        <v>203</v>
      </c>
    </row>
    <row r="16" spans="1:9" ht="60.75" thickBot="1" x14ac:dyDescent="0.3">
      <c r="A16" s="147">
        <v>7</v>
      </c>
      <c r="B16" s="110" t="s">
        <v>172</v>
      </c>
      <c r="C16" s="109" t="s">
        <v>176</v>
      </c>
      <c r="D16" s="146" t="s">
        <v>198</v>
      </c>
      <c r="E16" s="140" t="s">
        <v>189</v>
      </c>
      <c r="F16" s="128"/>
      <c r="G16" s="128"/>
      <c r="H16" s="128"/>
      <c r="I16" s="130" t="s">
        <v>202</v>
      </c>
    </row>
  </sheetData>
  <mergeCells count="12">
    <mergeCell ref="A10:A11"/>
    <mergeCell ref="B10:B11"/>
    <mergeCell ref="C10:C11"/>
    <mergeCell ref="A12:A14"/>
    <mergeCell ref="B12:B14"/>
    <mergeCell ref="I3:I7"/>
    <mergeCell ref="A3:A7"/>
    <mergeCell ref="B3:B7"/>
    <mergeCell ref="C3:C7"/>
    <mergeCell ref="A8:A9"/>
    <mergeCell ref="B8:B9"/>
    <mergeCell ref="C8:C9"/>
  </mergeCells>
  <pageMargins left="0.7" right="0.7" top="0.75" bottom="0.75" header="0.3" footer="0.3"/>
  <pageSetup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1"/>
  <sheetViews>
    <sheetView zoomScale="80" zoomScaleNormal="80" workbookViewId="0">
      <selection activeCell="H1" sqref="H1"/>
    </sheetView>
  </sheetViews>
  <sheetFormatPr defaultRowHeight="15" x14ac:dyDescent="0.25"/>
  <cols>
    <col min="1" max="1" width="1.85546875" customWidth="1"/>
    <col min="2" max="2" width="21.5703125" bestFit="1" customWidth="1"/>
    <col min="3" max="3" width="40.7109375" bestFit="1" customWidth="1"/>
    <col min="4" max="4" width="13.42578125" bestFit="1" customWidth="1"/>
    <col min="5" max="5" width="8.140625" bestFit="1" customWidth="1"/>
    <col min="6" max="6" width="9.28515625" bestFit="1" customWidth="1"/>
    <col min="7" max="7" width="10" bestFit="1" customWidth="1"/>
    <col min="8" max="8" width="10.42578125" style="42" bestFit="1" customWidth="1"/>
    <col min="10" max="10" width="10.7109375" customWidth="1"/>
    <col min="11" max="11" width="5.5703125" customWidth="1"/>
    <col min="12" max="12" width="42.85546875" bestFit="1" customWidth="1"/>
  </cols>
  <sheetData>
    <row r="1" spans="2:15" ht="30" x14ac:dyDescent="0.25">
      <c r="B1" s="1" t="s">
        <v>0</v>
      </c>
      <c r="C1" s="2"/>
      <c r="D1" s="3" t="s">
        <v>75</v>
      </c>
      <c r="E1" s="4" t="s">
        <v>2</v>
      </c>
      <c r="F1" s="4" t="s">
        <v>3</v>
      </c>
      <c r="G1" s="4" t="s">
        <v>4</v>
      </c>
      <c r="H1" s="77" t="s">
        <v>76</v>
      </c>
    </row>
    <row r="2" spans="2:15" ht="15.75" customHeight="1" x14ac:dyDescent="0.25">
      <c r="B2" s="175" t="s">
        <v>74</v>
      </c>
      <c r="C2" s="60" t="s">
        <v>9</v>
      </c>
      <c r="D2" s="6"/>
      <c r="E2" s="6"/>
      <c r="F2" s="6"/>
      <c r="G2" s="6"/>
      <c r="H2" s="66">
        <v>40</v>
      </c>
      <c r="J2" s="10"/>
      <c r="K2" s="11"/>
    </row>
    <row r="3" spans="2:15" ht="15" customHeight="1" x14ac:dyDescent="0.25">
      <c r="B3" s="176"/>
      <c r="C3" s="60" t="s">
        <v>68</v>
      </c>
      <c r="D3" s="6"/>
      <c r="E3" s="6"/>
      <c r="F3" s="6"/>
      <c r="G3" s="6"/>
      <c r="H3" s="66">
        <v>30</v>
      </c>
      <c r="J3" s="13"/>
      <c r="K3" s="14"/>
      <c r="L3" s="171" t="s">
        <v>8</v>
      </c>
      <c r="M3" s="171"/>
      <c r="N3" s="171"/>
      <c r="O3" s="171"/>
    </row>
    <row r="4" spans="2:15" ht="15" customHeight="1" x14ac:dyDescent="0.25">
      <c r="B4" s="176"/>
      <c r="C4" s="60" t="s">
        <v>12</v>
      </c>
      <c r="D4" s="6"/>
      <c r="E4" s="6"/>
      <c r="F4" s="6"/>
      <c r="G4" s="6"/>
      <c r="H4" s="66">
        <v>20</v>
      </c>
      <c r="J4" s="15"/>
      <c r="K4" s="15"/>
      <c r="L4" s="92" t="s">
        <v>10</v>
      </c>
      <c r="M4" s="93"/>
      <c r="N4" s="93"/>
      <c r="O4" s="94"/>
    </row>
    <row r="5" spans="2:15" s="64" customFormat="1" ht="15" customHeight="1" x14ac:dyDescent="0.25">
      <c r="B5" s="99"/>
      <c r="C5" s="67" t="s">
        <v>145</v>
      </c>
      <c r="D5" s="65"/>
      <c r="E5" s="65"/>
      <c r="F5" s="65"/>
      <c r="G5" s="65"/>
      <c r="H5" s="66">
        <v>30</v>
      </c>
      <c r="J5" s="15"/>
      <c r="K5" s="15"/>
      <c r="L5" s="16" t="s">
        <v>11</v>
      </c>
      <c r="M5" s="17" t="s">
        <v>2</v>
      </c>
      <c r="N5" s="17" t="s">
        <v>3</v>
      </c>
      <c r="O5" s="17" t="s">
        <v>4</v>
      </c>
    </row>
    <row r="6" spans="2:15" x14ac:dyDescent="0.25">
      <c r="B6" s="6"/>
      <c r="C6" s="21" t="s">
        <v>16</v>
      </c>
      <c r="D6" s="22"/>
      <c r="E6" s="23"/>
      <c r="F6" s="23"/>
      <c r="G6" s="23"/>
      <c r="H6" s="78">
        <f>SUM(H2:H5)</f>
        <v>120</v>
      </c>
      <c r="J6" s="15"/>
      <c r="K6" s="15"/>
      <c r="L6" s="95" t="s">
        <v>71</v>
      </c>
      <c r="M6" s="96"/>
      <c r="N6" s="96"/>
      <c r="O6" s="97"/>
    </row>
    <row r="7" spans="2:15" ht="15.75" x14ac:dyDescent="0.25">
      <c r="B7" s="177" t="s">
        <v>96</v>
      </c>
      <c r="C7" s="56" t="s">
        <v>156</v>
      </c>
      <c r="D7" s="57">
        <v>400</v>
      </c>
      <c r="E7" s="58">
        <v>0.7</v>
      </c>
      <c r="F7" s="58">
        <v>0.2</v>
      </c>
      <c r="G7" s="58">
        <v>0.1</v>
      </c>
      <c r="H7" s="66"/>
      <c r="J7" s="15"/>
      <c r="K7" s="15"/>
      <c r="L7" s="67" t="s">
        <v>98</v>
      </c>
      <c r="M7" s="68">
        <v>1</v>
      </c>
      <c r="N7" s="68">
        <v>2</v>
      </c>
      <c r="O7" s="68">
        <v>3</v>
      </c>
    </row>
    <row r="8" spans="2:15" ht="15.75" customHeight="1" x14ac:dyDescent="0.25">
      <c r="B8" s="176"/>
      <c r="C8" s="67" t="s">
        <v>69</v>
      </c>
      <c r="D8" s="90"/>
      <c r="E8" s="66">
        <f>$D$7*E$7*'Estimates - Big Data'!M7/8</f>
        <v>35</v>
      </c>
      <c r="F8" s="66">
        <f>$D$7*F$7*'Estimates - Big Data'!N7/8</f>
        <v>20</v>
      </c>
      <c r="G8" s="66">
        <f>$D$7*G$7*'Estimates - Big Data'!O7/8</f>
        <v>15</v>
      </c>
      <c r="H8" s="66">
        <f t="shared" ref="H8:H11" si="0">SUM(E8:G8)</f>
        <v>70</v>
      </c>
      <c r="J8" s="28"/>
      <c r="K8" s="29"/>
      <c r="L8" s="12" t="s">
        <v>72</v>
      </c>
      <c r="M8" s="68">
        <v>4</v>
      </c>
      <c r="N8" s="68">
        <v>6</v>
      </c>
      <c r="O8" s="68">
        <v>8</v>
      </c>
    </row>
    <row r="9" spans="2:15" s="52" customFormat="1" x14ac:dyDescent="0.25">
      <c r="B9" s="176"/>
      <c r="C9" s="67" t="s">
        <v>158</v>
      </c>
      <c r="D9" s="61"/>
      <c r="E9" s="66">
        <f>$D$7*E$7*'Estimates - Big Data'!M9/8</f>
        <v>35</v>
      </c>
      <c r="F9" s="66">
        <f>$D$7*F$7*'Estimates - Big Data'!N9/8</f>
        <v>20</v>
      </c>
      <c r="G9" s="66">
        <f>$D$7*G$7*'Estimates - Big Data'!O9/8</f>
        <v>12.5</v>
      </c>
      <c r="H9" s="66">
        <f t="shared" si="0"/>
        <v>67.5</v>
      </c>
      <c r="J9" s="53"/>
      <c r="K9" s="54"/>
      <c r="L9" s="67" t="s">
        <v>158</v>
      </c>
      <c r="M9" s="68">
        <v>1</v>
      </c>
      <c r="N9" s="68">
        <v>2</v>
      </c>
      <c r="O9" s="68">
        <v>2.5</v>
      </c>
    </row>
    <row r="10" spans="2:15" s="52" customFormat="1" x14ac:dyDescent="0.25">
      <c r="B10" s="176"/>
      <c r="C10" s="67" t="s">
        <v>153</v>
      </c>
      <c r="D10" s="61"/>
      <c r="E10" s="66">
        <f>$D$7*E$7*'Estimates - Big Data'!M10/8</f>
        <v>35</v>
      </c>
      <c r="F10" s="66">
        <f>$D$7*F$7*'Estimates - Big Data'!N10/8</f>
        <v>10</v>
      </c>
      <c r="G10" s="66">
        <f>$D$7*G$7*'Estimates - Big Data'!O10/8</f>
        <v>5</v>
      </c>
      <c r="H10" s="66">
        <f t="shared" si="0"/>
        <v>50</v>
      </c>
      <c r="J10" s="53"/>
      <c r="K10" s="54"/>
      <c r="L10" s="67" t="s">
        <v>160</v>
      </c>
      <c r="M10" s="68">
        <v>1</v>
      </c>
      <c r="N10" s="68">
        <v>1</v>
      </c>
      <c r="O10" s="68">
        <v>1</v>
      </c>
    </row>
    <row r="11" spans="2:15" ht="15" customHeight="1" x14ac:dyDescent="0.25">
      <c r="B11" s="176"/>
      <c r="C11" s="67" t="s">
        <v>21</v>
      </c>
      <c r="D11" s="61"/>
      <c r="E11" s="66">
        <f>$D$7*E$7*'Estimates - Big Data'!M11/8</f>
        <v>35</v>
      </c>
      <c r="F11" s="66">
        <f>$D$7*F$7*'Estimates - Big Data'!N11/8</f>
        <v>10</v>
      </c>
      <c r="G11" s="66">
        <f>$D$7*G$7*'Estimates - Big Data'!O11/8</f>
        <v>5</v>
      </c>
      <c r="H11" s="69">
        <f t="shared" si="0"/>
        <v>50</v>
      </c>
      <c r="J11" s="28"/>
      <c r="K11" s="29"/>
      <c r="L11" s="67" t="s">
        <v>21</v>
      </c>
      <c r="M11" s="68">
        <v>1</v>
      </c>
      <c r="N11" s="68">
        <v>1</v>
      </c>
      <c r="O11" s="68">
        <v>1</v>
      </c>
    </row>
    <row r="12" spans="2:15" x14ac:dyDescent="0.25">
      <c r="B12" s="176"/>
      <c r="C12" s="79" t="s">
        <v>77</v>
      </c>
      <c r="D12" s="91"/>
      <c r="E12" s="78">
        <f>SUM(E8:E11)</f>
        <v>140</v>
      </c>
      <c r="F12" s="78">
        <f>SUM(F8:F11)</f>
        <v>60</v>
      </c>
      <c r="G12" s="78">
        <f>SUM(G8:G11)</f>
        <v>37.5</v>
      </c>
      <c r="H12" s="78">
        <f>SUM(H8:H11)</f>
        <v>237.5</v>
      </c>
      <c r="J12" s="28"/>
      <c r="K12" s="29"/>
      <c r="L12" s="67" t="s">
        <v>161</v>
      </c>
      <c r="M12" s="68">
        <v>1</v>
      </c>
      <c r="N12" s="68">
        <v>1</v>
      </c>
      <c r="O12" s="68">
        <v>1</v>
      </c>
    </row>
    <row r="13" spans="2:15" ht="15" customHeight="1" x14ac:dyDescent="0.25">
      <c r="B13" s="176"/>
      <c r="C13" s="56" t="s">
        <v>155</v>
      </c>
      <c r="D13" s="57">
        <v>400</v>
      </c>
      <c r="E13" s="58">
        <v>0.4</v>
      </c>
      <c r="F13" s="58">
        <v>0.3</v>
      </c>
      <c r="G13" s="58">
        <v>0.3</v>
      </c>
      <c r="H13" s="66"/>
      <c r="J13" s="28"/>
      <c r="K13" s="29"/>
      <c r="L13" s="12" t="s">
        <v>73</v>
      </c>
      <c r="M13" s="68">
        <v>1</v>
      </c>
      <c r="N13" s="68">
        <v>1</v>
      </c>
      <c r="O13" s="68">
        <v>1</v>
      </c>
    </row>
    <row r="14" spans="2:15" x14ac:dyDescent="0.25">
      <c r="B14" s="176"/>
      <c r="C14" s="67" t="s">
        <v>157</v>
      </c>
      <c r="D14" s="67"/>
      <c r="E14" s="66">
        <f>$D$13*E$13*'Estimates - Big Data'!M12/8</f>
        <v>20</v>
      </c>
      <c r="F14" s="66">
        <f>$D$13*F$13*'Estimates - Big Data'!N12/8</f>
        <v>15</v>
      </c>
      <c r="G14" s="66">
        <f>$D$13*G$13*'Estimates - Big Data'!O12/8</f>
        <v>15</v>
      </c>
      <c r="H14" s="69">
        <f>SUM(E14:G14)</f>
        <v>50</v>
      </c>
      <c r="J14" s="28"/>
      <c r="K14" s="29"/>
      <c r="L14" s="67" t="s">
        <v>99</v>
      </c>
      <c r="M14" s="68">
        <v>1</v>
      </c>
      <c r="N14" s="68">
        <v>2</v>
      </c>
      <c r="O14" s="68">
        <v>3</v>
      </c>
    </row>
    <row r="15" spans="2:15" s="64" customFormat="1" x14ac:dyDescent="0.25">
      <c r="B15" s="176"/>
      <c r="C15" s="67" t="s">
        <v>70</v>
      </c>
      <c r="D15" s="61"/>
      <c r="E15" s="66">
        <f>$D$13*E$13*'Estimates - Big Data'!M8/8</f>
        <v>80</v>
      </c>
      <c r="F15" s="66">
        <f>$D$13*F$13*'Estimates - Big Data'!N8/8</f>
        <v>90</v>
      </c>
      <c r="G15" s="66">
        <f>$D$13*G$13*'Estimates - Big Data'!O8/8</f>
        <v>120</v>
      </c>
      <c r="H15" s="66">
        <f>SUM(E15:G15)</f>
        <v>290</v>
      </c>
      <c r="J15" s="72"/>
      <c r="K15" s="73"/>
      <c r="L15" s="105" t="s">
        <v>147</v>
      </c>
      <c r="M15" s="68">
        <v>2</v>
      </c>
      <c r="N15" s="68">
        <v>4</v>
      </c>
      <c r="O15" s="68">
        <v>6</v>
      </c>
    </row>
    <row r="16" spans="2:15" s="64" customFormat="1" x14ac:dyDescent="0.25">
      <c r="B16" s="176"/>
      <c r="C16" s="67" t="s">
        <v>153</v>
      </c>
      <c r="D16" s="61"/>
      <c r="E16" s="66">
        <f>$D$13*E$13*'Estimates - Big Data'!M10/8</f>
        <v>20</v>
      </c>
      <c r="F16" s="66">
        <f>$D$13*F$13*'Estimates - Big Data'!N10/8</f>
        <v>15</v>
      </c>
      <c r="G16" s="66">
        <f>$D$13*G$13*'Estimates - Big Data'!O10/8</f>
        <v>15</v>
      </c>
      <c r="H16" s="66">
        <f>SUM(E16:G16)</f>
        <v>50</v>
      </c>
      <c r="J16" s="72"/>
      <c r="K16" s="73"/>
      <c r="L16" s="67" t="s">
        <v>148</v>
      </c>
      <c r="M16" s="68">
        <v>1</v>
      </c>
      <c r="N16" s="68">
        <v>1.5</v>
      </c>
      <c r="O16" s="68">
        <v>2</v>
      </c>
    </row>
    <row r="17" spans="2:15" s="64" customFormat="1" x14ac:dyDescent="0.25">
      <c r="B17" s="176"/>
      <c r="C17" s="67" t="s">
        <v>154</v>
      </c>
      <c r="D17" s="61"/>
      <c r="E17" s="66">
        <f>$D$13*E$13*'Estimates - Big Data'!M16/8</f>
        <v>20</v>
      </c>
      <c r="F17" s="66">
        <f>$D$13*F$13*'Estimates - Big Data'!N16/8</f>
        <v>22.5</v>
      </c>
      <c r="G17" s="66">
        <f>$D$13*G$13*'Estimates - Big Data'!O16/8</f>
        <v>30</v>
      </c>
      <c r="H17" s="66">
        <f>SUM(E17:G17)</f>
        <v>72.5</v>
      </c>
      <c r="J17" s="72"/>
      <c r="K17" s="73"/>
      <c r="L17" s="106"/>
      <c r="M17" s="107"/>
      <c r="N17" s="107"/>
      <c r="O17" s="107"/>
    </row>
    <row r="18" spans="2:15" ht="15.75" customHeight="1" x14ac:dyDescent="0.25">
      <c r="B18" s="176"/>
      <c r="C18" s="67" t="s">
        <v>21</v>
      </c>
      <c r="D18" s="61"/>
      <c r="E18" s="66">
        <f>$D$13*E$13*'Estimates - Big Data'!M11/8</f>
        <v>20</v>
      </c>
      <c r="F18" s="66">
        <f>$D$13*F$13*'Estimates - Big Data'!N11/8</f>
        <v>15</v>
      </c>
      <c r="G18" s="66">
        <f>$D$13*G$13*'Estimates - Big Data'!O11/8</f>
        <v>15</v>
      </c>
      <c r="H18" s="69">
        <f>SUM(E18:G18)</f>
        <v>50</v>
      </c>
      <c r="J18" s="28"/>
      <c r="K18" s="29"/>
    </row>
    <row r="19" spans="2:15" s="59" customFormat="1" ht="15.75" customHeight="1" x14ac:dyDescent="0.25">
      <c r="B19" s="176"/>
      <c r="C19" s="79" t="s">
        <v>77</v>
      </c>
      <c r="D19" s="91"/>
      <c r="E19" s="71">
        <f>SUM(E14:E18)</f>
        <v>160</v>
      </c>
      <c r="F19" s="71">
        <f>SUM(F14:F18)</f>
        <v>157.5</v>
      </c>
      <c r="G19" s="71">
        <f>SUM(G14:G18)</f>
        <v>195</v>
      </c>
      <c r="H19" s="78">
        <f>SUM(H14:H18)</f>
        <v>512.5</v>
      </c>
      <c r="J19" s="62"/>
      <c r="K19" s="63"/>
    </row>
    <row r="20" spans="2:15" ht="15" customHeight="1" x14ac:dyDescent="0.25">
      <c r="B20" s="176"/>
      <c r="C20" s="56" t="s">
        <v>97</v>
      </c>
      <c r="D20" s="57">
        <v>350</v>
      </c>
      <c r="E20" s="58">
        <v>0.5</v>
      </c>
      <c r="F20" s="58">
        <v>0.3</v>
      </c>
      <c r="G20" s="58">
        <v>0.2</v>
      </c>
      <c r="H20" s="69"/>
      <c r="J20" s="15"/>
      <c r="K20" s="15"/>
    </row>
    <row r="21" spans="2:15" ht="15" customHeight="1" x14ac:dyDescent="0.25">
      <c r="B21" s="176"/>
      <c r="C21" s="67" t="s">
        <v>159</v>
      </c>
      <c r="D21" s="61"/>
      <c r="E21" s="66">
        <f>D20*E20*'Estimates - Big Data'!M14/8</f>
        <v>21.875</v>
      </c>
      <c r="F21" s="66">
        <f>D20*F20*'Estimates - Big Data'!N14/8</f>
        <v>26.25</v>
      </c>
      <c r="G21" s="66">
        <f>D20*G20*'Estimates - Big Data'!O14/8</f>
        <v>26.25</v>
      </c>
      <c r="H21" s="66">
        <f>SUM(E21:G21)</f>
        <v>74.375</v>
      </c>
      <c r="J21" s="31"/>
      <c r="K21" s="31"/>
    </row>
    <row r="22" spans="2:15" s="64" customFormat="1" ht="15" customHeight="1" x14ac:dyDescent="0.25">
      <c r="B22" s="176"/>
      <c r="C22" s="67" t="s">
        <v>146</v>
      </c>
      <c r="D22" s="61"/>
      <c r="E22" s="66">
        <f>D20*E20*'Estimates - Big Data'!M15/8</f>
        <v>43.75</v>
      </c>
      <c r="F22" s="66">
        <f>D20*F20*'Estimates - Big Data'!N15/8</f>
        <v>52.5</v>
      </c>
      <c r="G22" s="66">
        <f>D20*G20*'Estimates - Big Data'!O15/8</f>
        <v>52.5</v>
      </c>
      <c r="H22" s="66">
        <f>SUM(E22:G22)</f>
        <v>148.75</v>
      </c>
      <c r="J22" s="31"/>
      <c r="K22" s="31"/>
    </row>
    <row r="23" spans="2:15" ht="15" customHeight="1" x14ac:dyDescent="0.25">
      <c r="B23" s="176"/>
      <c r="C23" s="67" t="s">
        <v>21</v>
      </c>
      <c r="D23" s="61"/>
      <c r="E23" s="66">
        <f>D20*E20*'Estimates - Big Data'!M11/8</f>
        <v>21.875</v>
      </c>
      <c r="F23" s="66">
        <f>D20*F20*'Estimates - Big Data'!N11/8</f>
        <v>13.125</v>
      </c>
      <c r="G23" s="66">
        <f>D20*G20*'Estimates - Big Data'!O11/8</f>
        <v>8.75</v>
      </c>
      <c r="H23" s="69">
        <f>SUM(E23:G23)</f>
        <v>43.75</v>
      </c>
      <c r="J23" s="32"/>
      <c r="K23" s="32"/>
    </row>
    <row r="24" spans="2:15" s="64" customFormat="1" ht="15" customHeight="1" x14ac:dyDescent="0.25">
      <c r="B24" s="176"/>
      <c r="C24" s="70" t="s">
        <v>16</v>
      </c>
      <c r="D24" s="91"/>
      <c r="E24" s="71"/>
      <c r="F24" s="71"/>
      <c r="G24" s="71"/>
      <c r="H24" s="78">
        <f>SUM(H20:H23)</f>
        <v>266.875</v>
      </c>
      <c r="J24" s="74"/>
      <c r="K24" s="74"/>
    </row>
    <row r="25" spans="2:15" x14ac:dyDescent="0.25">
      <c r="B25" s="177" t="s">
        <v>32</v>
      </c>
      <c r="C25" s="67" t="s">
        <v>100</v>
      </c>
      <c r="D25" s="65"/>
      <c r="E25" s="65"/>
      <c r="F25" s="65"/>
      <c r="G25" s="65"/>
      <c r="H25" s="98">
        <v>40</v>
      </c>
      <c r="L25" s="64"/>
      <c r="M25" s="64"/>
      <c r="N25" s="64"/>
      <c r="O25" s="64"/>
    </row>
    <row r="26" spans="2:15" s="64" customFormat="1" x14ac:dyDescent="0.25">
      <c r="B26" s="176"/>
      <c r="C26" s="67" t="s">
        <v>101</v>
      </c>
      <c r="D26" s="65"/>
      <c r="E26" s="65"/>
      <c r="F26" s="65"/>
      <c r="G26" s="65"/>
      <c r="H26" s="98">
        <v>20</v>
      </c>
      <c r="L26" s="73"/>
      <c r="M26" s="73"/>
    </row>
    <row r="27" spans="2:15" s="64" customFormat="1" x14ac:dyDescent="0.25">
      <c r="B27" s="176"/>
      <c r="C27" s="67" t="s">
        <v>152</v>
      </c>
      <c r="D27" s="65"/>
      <c r="E27" s="65"/>
      <c r="F27" s="65"/>
      <c r="G27" s="65"/>
      <c r="H27" s="98">
        <v>10</v>
      </c>
      <c r="L27" s="73"/>
      <c r="M27" s="73"/>
    </row>
    <row r="28" spans="2:15" s="64" customFormat="1" x14ac:dyDescent="0.25">
      <c r="B28" s="178"/>
      <c r="C28" s="67" t="s">
        <v>151</v>
      </c>
      <c r="D28" s="65"/>
      <c r="E28" s="65"/>
      <c r="F28" s="65"/>
      <c r="G28" s="65"/>
      <c r="H28" s="98">
        <v>10</v>
      </c>
      <c r="L28" s="73"/>
      <c r="M28" s="73"/>
    </row>
    <row r="29" spans="2:15" s="55" customFormat="1" ht="23.25" x14ac:dyDescent="0.35">
      <c r="B29" s="76"/>
      <c r="C29" s="38" t="s">
        <v>16</v>
      </c>
      <c r="D29" s="172"/>
      <c r="E29" s="173"/>
      <c r="F29" s="173"/>
      <c r="G29" s="174"/>
      <c r="H29" s="75">
        <f>SUM(H24,H19,H12,H6,H25:H28)</f>
        <v>1216.875</v>
      </c>
      <c r="L29" s="29"/>
      <c r="M29"/>
      <c r="N29"/>
      <c r="O29"/>
    </row>
    <row r="30" spans="2:15" x14ac:dyDescent="0.25">
      <c r="G30" s="42"/>
      <c r="H30"/>
      <c r="K30" s="29"/>
      <c r="L30" s="29"/>
      <c r="M30" s="29"/>
    </row>
    <row r="31" spans="2:15" x14ac:dyDescent="0.25">
      <c r="L31" s="29"/>
      <c r="M31" s="29"/>
    </row>
    <row r="32" spans="2:15" x14ac:dyDescent="0.25">
      <c r="L32" s="29"/>
      <c r="M32" s="29"/>
    </row>
    <row r="33" spans="8:13" x14ac:dyDescent="0.25">
      <c r="L33" s="29"/>
      <c r="M33" s="29"/>
    </row>
    <row r="34" spans="8:13" x14ac:dyDescent="0.25">
      <c r="L34" s="29"/>
      <c r="M34" s="29"/>
    </row>
    <row r="35" spans="8:13" x14ac:dyDescent="0.25">
      <c r="L35" s="29"/>
      <c r="M35" s="29"/>
    </row>
    <row r="36" spans="8:13" x14ac:dyDescent="0.25">
      <c r="H36"/>
      <c r="L36" s="29"/>
      <c r="M36" s="29"/>
    </row>
    <row r="37" spans="8:13" x14ac:dyDescent="0.25">
      <c r="H37"/>
      <c r="L37" s="29"/>
      <c r="M37" s="29"/>
    </row>
    <row r="38" spans="8:13" x14ac:dyDescent="0.25">
      <c r="H38"/>
      <c r="L38" s="29"/>
      <c r="M38" s="29"/>
    </row>
    <row r="39" spans="8:13" x14ac:dyDescent="0.25">
      <c r="H39"/>
      <c r="L39" s="29"/>
      <c r="M39" s="29"/>
    </row>
    <row r="40" spans="8:13" x14ac:dyDescent="0.25">
      <c r="H40"/>
      <c r="L40" s="29"/>
      <c r="M40" s="29"/>
    </row>
    <row r="41" spans="8:13" x14ac:dyDescent="0.25">
      <c r="H41"/>
      <c r="L41" s="29"/>
      <c r="M41" s="29"/>
    </row>
    <row r="42" spans="8:13" x14ac:dyDescent="0.25">
      <c r="H42"/>
      <c r="L42" s="15"/>
      <c r="M42" s="15"/>
    </row>
    <row r="43" spans="8:13" x14ac:dyDescent="0.25">
      <c r="H43"/>
      <c r="L43" s="15"/>
      <c r="M43" s="15"/>
    </row>
    <row r="44" spans="8:13" x14ac:dyDescent="0.25">
      <c r="H44"/>
      <c r="L44" s="15"/>
      <c r="M44" s="15"/>
    </row>
    <row r="45" spans="8:13" x14ac:dyDescent="0.25">
      <c r="H45"/>
      <c r="L45" s="31"/>
      <c r="M45" s="31"/>
    </row>
    <row r="46" spans="8:13" x14ac:dyDescent="0.25">
      <c r="H46"/>
      <c r="L46" s="32"/>
      <c r="M46" s="32"/>
    </row>
    <row r="47" spans="8:13" x14ac:dyDescent="0.25">
      <c r="H47"/>
      <c r="L47" s="33"/>
      <c r="M47" s="33"/>
    </row>
    <row r="48" spans="8:13" x14ac:dyDescent="0.25">
      <c r="H48"/>
      <c r="L48" s="33"/>
      <c r="M48" s="33"/>
    </row>
    <row r="49" spans="8:13" x14ac:dyDescent="0.25">
      <c r="H49"/>
      <c r="L49" s="33"/>
      <c r="M49" s="33"/>
    </row>
    <row r="50" spans="8:13" x14ac:dyDescent="0.25">
      <c r="H50"/>
      <c r="L50" s="33"/>
      <c r="M50" s="33"/>
    </row>
    <row r="51" spans="8:13" x14ac:dyDescent="0.25">
      <c r="H51"/>
    </row>
  </sheetData>
  <mergeCells count="5">
    <mergeCell ref="L3:O3"/>
    <mergeCell ref="D29:G29"/>
    <mergeCell ref="B2:B4"/>
    <mergeCell ref="B7:B24"/>
    <mergeCell ref="B25:B28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7"/>
  <sheetViews>
    <sheetView topLeftCell="A46" zoomScale="73" zoomScaleNormal="73" workbookViewId="0">
      <selection activeCell="A69" sqref="A69"/>
    </sheetView>
  </sheetViews>
  <sheetFormatPr defaultColWidth="15.7109375" defaultRowHeight="15" x14ac:dyDescent="0.25"/>
  <cols>
    <col min="1" max="1" width="21.85546875" bestFit="1" customWidth="1"/>
    <col min="2" max="2" width="55.5703125" bestFit="1" customWidth="1"/>
    <col min="3" max="3" width="17.42578125" bestFit="1" customWidth="1"/>
    <col min="4" max="4" width="8.42578125" bestFit="1" customWidth="1"/>
    <col min="5" max="5" width="9.5703125" bestFit="1" customWidth="1"/>
    <col min="6" max="6" width="10.28515625" bestFit="1" customWidth="1"/>
    <col min="7" max="7" width="10.7109375" bestFit="1" customWidth="1"/>
    <col min="8" max="8" width="33" bestFit="1" customWidth="1"/>
    <col min="11" max="11" width="6.7109375" customWidth="1"/>
    <col min="12" max="12" width="32.140625" customWidth="1"/>
    <col min="13" max="13" width="7.5703125" bestFit="1" customWidth="1"/>
    <col min="14" max="14" width="8.5703125" bestFit="1" customWidth="1"/>
    <col min="15" max="15" width="9.28515625" bestFit="1" customWidth="1"/>
  </cols>
  <sheetData>
    <row r="1" spans="1:15" ht="30" x14ac:dyDescent="0.25">
      <c r="A1" s="1" t="s">
        <v>0</v>
      </c>
      <c r="B1" s="2"/>
      <c r="C1" s="3" t="s">
        <v>1</v>
      </c>
      <c r="D1" s="4" t="s">
        <v>2</v>
      </c>
      <c r="E1" s="4" t="s">
        <v>3</v>
      </c>
      <c r="F1" s="4" t="s">
        <v>4</v>
      </c>
      <c r="G1" s="5" t="s">
        <v>5</v>
      </c>
    </row>
    <row r="2" spans="1:15" x14ac:dyDescent="0.25">
      <c r="A2" s="6"/>
      <c r="B2" s="6"/>
      <c r="C2" s="6"/>
      <c r="D2" s="6"/>
      <c r="E2" s="6"/>
      <c r="F2" s="6"/>
      <c r="G2" s="7"/>
    </row>
    <row r="3" spans="1:15" ht="15.75" x14ac:dyDescent="0.25">
      <c r="A3" s="177" t="s">
        <v>6</v>
      </c>
      <c r="B3" s="8" t="s">
        <v>7</v>
      </c>
      <c r="C3" s="6"/>
      <c r="D3" s="6"/>
      <c r="E3" s="6"/>
      <c r="F3" s="6"/>
      <c r="G3" s="9"/>
      <c r="L3" s="171" t="s">
        <v>8</v>
      </c>
      <c r="M3" s="171"/>
      <c r="N3" s="171"/>
      <c r="O3" s="171"/>
    </row>
    <row r="4" spans="1:15" x14ac:dyDescent="0.25">
      <c r="A4" s="176"/>
      <c r="B4" s="12" t="s">
        <v>9</v>
      </c>
      <c r="C4" s="6"/>
      <c r="D4" s="6"/>
      <c r="E4" s="6"/>
      <c r="F4" s="6"/>
      <c r="G4" s="9">
        <v>50</v>
      </c>
      <c r="H4" t="s">
        <v>64</v>
      </c>
      <c r="L4" s="182" t="s">
        <v>10</v>
      </c>
      <c r="M4" s="183"/>
      <c r="N4" s="183"/>
      <c r="O4" s="184"/>
    </row>
    <row r="5" spans="1:15" x14ac:dyDescent="0.25">
      <c r="A5" s="176"/>
      <c r="B5" s="12" t="s">
        <v>68</v>
      </c>
      <c r="C5" s="6"/>
      <c r="D5" s="6"/>
      <c r="E5" s="6"/>
      <c r="F5" s="6"/>
      <c r="G5" s="9">
        <v>50</v>
      </c>
      <c r="H5" t="s">
        <v>65</v>
      </c>
      <c r="L5" s="16" t="s">
        <v>11</v>
      </c>
      <c r="M5" s="17" t="s">
        <v>2</v>
      </c>
      <c r="N5" s="17" t="s">
        <v>3</v>
      </c>
      <c r="O5" s="17" t="s">
        <v>4</v>
      </c>
    </row>
    <row r="6" spans="1:15" x14ac:dyDescent="0.25">
      <c r="A6" s="176"/>
      <c r="B6" s="12" t="s">
        <v>12</v>
      </c>
      <c r="C6" s="6"/>
      <c r="D6" s="6"/>
      <c r="E6" s="6"/>
      <c r="F6" s="6"/>
      <c r="G6" s="9">
        <v>40</v>
      </c>
      <c r="L6" s="179" t="s">
        <v>13</v>
      </c>
      <c r="M6" s="180"/>
      <c r="N6" s="180"/>
      <c r="O6" s="181"/>
    </row>
    <row r="7" spans="1:15" x14ac:dyDescent="0.25">
      <c r="A7" s="176"/>
      <c r="B7" s="12" t="s">
        <v>14</v>
      </c>
      <c r="C7" s="6"/>
      <c r="D7" s="6"/>
      <c r="E7" s="6"/>
      <c r="F7" s="6"/>
      <c r="G7" s="9">
        <v>40</v>
      </c>
      <c r="L7" s="12" t="s">
        <v>15</v>
      </c>
      <c r="M7" s="18">
        <v>6</v>
      </c>
      <c r="N7" s="18">
        <v>8</v>
      </c>
      <c r="O7" s="18">
        <v>10</v>
      </c>
    </row>
    <row r="8" spans="1:15" x14ac:dyDescent="0.25">
      <c r="A8" s="178"/>
      <c r="B8" s="12"/>
      <c r="C8" s="19"/>
      <c r="D8" s="9"/>
      <c r="E8" s="9"/>
      <c r="F8" s="9"/>
      <c r="G8" s="20"/>
      <c r="H8" t="s">
        <v>66</v>
      </c>
      <c r="I8" t="s">
        <v>64</v>
      </c>
      <c r="L8" s="12"/>
      <c r="M8" s="18"/>
      <c r="N8" s="18"/>
      <c r="O8" s="18"/>
    </row>
    <row r="9" spans="1:15" ht="24" x14ac:dyDescent="0.25">
      <c r="A9" s="6"/>
      <c r="B9" s="21" t="s">
        <v>16</v>
      </c>
      <c r="C9" s="22"/>
      <c r="D9" s="23"/>
      <c r="E9" s="23"/>
      <c r="F9" s="23"/>
      <c r="G9" s="23">
        <v>180</v>
      </c>
      <c r="L9" s="12" t="s">
        <v>17</v>
      </c>
      <c r="M9" s="18">
        <v>3</v>
      </c>
      <c r="N9" s="18">
        <v>4</v>
      </c>
      <c r="O9" s="18">
        <v>5</v>
      </c>
    </row>
    <row r="10" spans="1:15" ht="15.75" x14ac:dyDescent="0.25">
      <c r="A10" s="177" t="s">
        <v>18</v>
      </c>
      <c r="B10" s="8" t="s">
        <v>19</v>
      </c>
      <c r="C10" s="24">
        <v>31</v>
      </c>
      <c r="D10" s="25">
        <v>1</v>
      </c>
      <c r="E10" s="25">
        <v>0</v>
      </c>
      <c r="F10" s="25">
        <v>0</v>
      </c>
      <c r="G10" s="9"/>
      <c r="L10" s="12" t="s">
        <v>20</v>
      </c>
      <c r="M10" s="18">
        <v>2</v>
      </c>
      <c r="N10" s="18">
        <v>2</v>
      </c>
      <c r="O10" s="18">
        <v>2</v>
      </c>
    </row>
    <row r="11" spans="1:15" x14ac:dyDescent="0.25">
      <c r="A11" s="176"/>
      <c r="B11" s="12" t="s">
        <v>15</v>
      </c>
      <c r="C11" s="19"/>
      <c r="D11" s="9">
        <v>23.25</v>
      </c>
      <c r="E11" s="9">
        <v>0</v>
      </c>
      <c r="F11" s="9">
        <v>0</v>
      </c>
      <c r="G11" s="9">
        <v>23.25</v>
      </c>
      <c r="H11" t="s">
        <v>67</v>
      </c>
      <c r="L11" s="12" t="s">
        <v>21</v>
      </c>
      <c r="M11" s="18">
        <v>2</v>
      </c>
      <c r="N11" s="18">
        <v>2</v>
      </c>
      <c r="O11" s="18">
        <v>2</v>
      </c>
    </row>
    <row r="12" spans="1:15" x14ac:dyDescent="0.25">
      <c r="A12" s="176"/>
      <c r="B12" s="12" t="s">
        <v>22</v>
      </c>
      <c r="C12" s="19"/>
      <c r="D12" s="20">
        <v>11.625</v>
      </c>
      <c r="E12" s="20">
        <v>0</v>
      </c>
      <c r="F12" s="20">
        <v>0</v>
      </c>
      <c r="G12" s="20">
        <v>11.625</v>
      </c>
      <c r="L12" s="179" t="s">
        <v>23</v>
      </c>
      <c r="M12" s="180"/>
      <c r="N12" s="180"/>
      <c r="O12" s="181"/>
    </row>
    <row r="13" spans="1:15" ht="28.5" customHeight="1" x14ac:dyDescent="0.25">
      <c r="A13" s="176"/>
      <c r="B13" s="12" t="s">
        <v>24</v>
      </c>
      <c r="C13" s="19"/>
      <c r="D13" s="20">
        <v>7.75</v>
      </c>
      <c r="E13" s="20">
        <v>0</v>
      </c>
      <c r="F13" s="20">
        <v>0</v>
      </c>
      <c r="G13" s="20">
        <v>7.75</v>
      </c>
      <c r="L13" s="12" t="s">
        <v>25</v>
      </c>
      <c r="M13" s="18">
        <v>2</v>
      </c>
      <c r="N13" s="18">
        <v>4</v>
      </c>
      <c r="O13" s="18">
        <v>6</v>
      </c>
    </row>
    <row r="14" spans="1:15" ht="24" x14ac:dyDescent="0.25">
      <c r="A14" s="176"/>
      <c r="B14" s="12" t="s">
        <v>21</v>
      </c>
      <c r="C14" s="19"/>
      <c r="D14" s="20">
        <v>7.75</v>
      </c>
      <c r="E14" s="20">
        <v>0</v>
      </c>
      <c r="F14" s="20">
        <v>0</v>
      </c>
      <c r="G14" s="20">
        <v>7.75</v>
      </c>
      <c r="L14" s="12" t="s">
        <v>17</v>
      </c>
      <c r="M14" s="18">
        <v>1</v>
      </c>
      <c r="N14" s="18">
        <v>1</v>
      </c>
      <c r="O14" s="18">
        <v>1</v>
      </c>
    </row>
    <row r="15" spans="1:15" x14ac:dyDescent="0.25">
      <c r="A15" s="176"/>
      <c r="B15" s="21" t="s">
        <v>16</v>
      </c>
      <c r="C15" s="22"/>
      <c r="D15" s="23"/>
      <c r="E15" s="23"/>
      <c r="F15" s="23"/>
      <c r="G15" s="23">
        <v>50.375</v>
      </c>
      <c r="L15" s="12" t="s">
        <v>20</v>
      </c>
      <c r="M15" s="26">
        <v>1</v>
      </c>
      <c r="N15" s="26">
        <v>1</v>
      </c>
      <c r="O15" s="26">
        <v>1</v>
      </c>
    </row>
    <row r="16" spans="1:15" ht="15.75" x14ac:dyDescent="0.25">
      <c r="A16" s="176"/>
      <c r="B16" s="8" t="s">
        <v>26</v>
      </c>
      <c r="C16" s="24">
        <v>28</v>
      </c>
      <c r="D16" s="27">
        <v>1</v>
      </c>
      <c r="E16" s="27">
        <v>0</v>
      </c>
      <c r="F16" s="27">
        <v>0</v>
      </c>
      <c r="G16" s="9"/>
      <c r="L16" s="12" t="s">
        <v>21</v>
      </c>
      <c r="M16" s="18">
        <v>1</v>
      </c>
      <c r="N16" s="18">
        <v>1</v>
      </c>
      <c r="O16" s="18">
        <v>1</v>
      </c>
    </row>
    <row r="17" spans="1:15" x14ac:dyDescent="0.25">
      <c r="A17" s="176"/>
      <c r="B17" s="12" t="s">
        <v>27</v>
      </c>
      <c r="C17" s="19"/>
      <c r="D17" s="9">
        <v>7</v>
      </c>
      <c r="E17" s="9">
        <v>0</v>
      </c>
      <c r="F17" s="9">
        <v>0</v>
      </c>
      <c r="G17" s="9">
        <v>7</v>
      </c>
      <c r="L17" s="179" t="s">
        <v>26</v>
      </c>
      <c r="M17" s="180"/>
      <c r="N17" s="180"/>
      <c r="O17" s="181"/>
    </row>
    <row r="18" spans="1:15" ht="24" x14ac:dyDescent="0.25">
      <c r="A18" s="176"/>
      <c r="B18" s="12" t="s">
        <v>28</v>
      </c>
      <c r="C18" s="19"/>
      <c r="D18" s="9">
        <v>21</v>
      </c>
      <c r="E18" s="9">
        <v>0</v>
      </c>
      <c r="F18" s="9">
        <v>0</v>
      </c>
      <c r="G18" s="9">
        <v>21</v>
      </c>
      <c r="L18" s="12" t="s">
        <v>17</v>
      </c>
      <c r="M18" s="18">
        <v>2</v>
      </c>
      <c r="N18" s="18">
        <v>4</v>
      </c>
      <c r="O18" s="18">
        <v>6</v>
      </c>
    </row>
    <row r="19" spans="1:15" x14ac:dyDescent="0.25">
      <c r="A19" s="176"/>
      <c r="B19" s="12" t="s">
        <v>29</v>
      </c>
      <c r="C19" s="19"/>
      <c r="D19" s="9">
        <v>21</v>
      </c>
      <c r="E19" s="9">
        <v>0</v>
      </c>
      <c r="F19" s="9">
        <v>0</v>
      </c>
      <c r="G19" s="9">
        <v>21</v>
      </c>
      <c r="L19" s="12" t="s">
        <v>28</v>
      </c>
      <c r="M19" s="18">
        <v>6</v>
      </c>
      <c r="N19" s="18">
        <v>10</v>
      </c>
      <c r="O19" s="18">
        <v>14</v>
      </c>
    </row>
    <row r="20" spans="1:15" x14ac:dyDescent="0.25">
      <c r="A20" s="176"/>
      <c r="B20" s="12" t="s">
        <v>30</v>
      </c>
      <c r="C20" s="19"/>
      <c r="D20" s="9">
        <v>21</v>
      </c>
      <c r="E20" s="9">
        <v>0</v>
      </c>
      <c r="F20" s="9">
        <v>0</v>
      </c>
      <c r="G20" s="9">
        <v>21</v>
      </c>
      <c r="L20" s="12" t="s">
        <v>29</v>
      </c>
      <c r="M20" s="18">
        <v>6</v>
      </c>
      <c r="N20" s="18">
        <v>10</v>
      </c>
      <c r="O20" s="18">
        <v>14</v>
      </c>
    </row>
    <row r="21" spans="1:15" x14ac:dyDescent="0.25">
      <c r="A21" s="176"/>
      <c r="B21" s="12" t="s">
        <v>21</v>
      </c>
      <c r="C21" s="19"/>
      <c r="D21" s="9">
        <v>7</v>
      </c>
      <c r="E21" s="9">
        <v>0</v>
      </c>
      <c r="F21" s="9">
        <v>0</v>
      </c>
      <c r="G21" s="20">
        <v>7</v>
      </c>
      <c r="L21" s="12" t="s">
        <v>30</v>
      </c>
      <c r="M21" s="18">
        <v>6</v>
      </c>
      <c r="N21" s="18">
        <v>12</v>
      </c>
      <c r="O21" s="18">
        <v>16</v>
      </c>
    </row>
    <row r="22" spans="1:15" x14ac:dyDescent="0.25">
      <c r="A22" s="176"/>
      <c r="B22" s="21" t="s">
        <v>16</v>
      </c>
      <c r="C22" s="22"/>
      <c r="D22" s="23"/>
      <c r="E22" s="23"/>
      <c r="F22" s="23"/>
      <c r="G22" s="23">
        <v>77</v>
      </c>
      <c r="L22" s="12" t="s">
        <v>21</v>
      </c>
      <c r="M22" s="18">
        <v>2</v>
      </c>
      <c r="N22" s="18">
        <v>2</v>
      </c>
      <c r="O22" s="18">
        <v>2</v>
      </c>
    </row>
    <row r="23" spans="1:15" ht="15.75" x14ac:dyDescent="0.25">
      <c r="A23" s="176"/>
      <c r="B23" s="8" t="s">
        <v>31</v>
      </c>
      <c r="C23" s="24">
        <v>21</v>
      </c>
      <c r="D23" s="27">
        <v>0.75</v>
      </c>
      <c r="E23" s="27">
        <v>0.25</v>
      </c>
      <c r="F23" s="27">
        <v>0</v>
      </c>
      <c r="G23" s="20"/>
      <c r="L23" s="179" t="s">
        <v>32</v>
      </c>
      <c r="M23" s="180"/>
      <c r="N23" s="180"/>
      <c r="O23" s="181"/>
    </row>
    <row r="24" spans="1:15" x14ac:dyDescent="0.25">
      <c r="A24" s="176"/>
      <c r="B24" s="12" t="s">
        <v>33</v>
      </c>
      <c r="C24" s="19"/>
      <c r="D24" s="9">
        <v>7.875</v>
      </c>
      <c r="E24" s="9">
        <v>3.9375</v>
      </c>
      <c r="F24" s="9">
        <v>0</v>
      </c>
      <c r="G24" s="9">
        <v>11.8125</v>
      </c>
      <c r="L24" s="12" t="s">
        <v>33</v>
      </c>
      <c r="M24" s="18">
        <v>4</v>
      </c>
      <c r="N24" s="18">
        <v>6</v>
      </c>
      <c r="O24" s="18">
        <v>8</v>
      </c>
    </row>
    <row r="25" spans="1:15" ht="24" x14ac:dyDescent="0.25">
      <c r="A25" s="176"/>
      <c r="B25" s="12" t="s">
        <v>34</v>
      </c>
      <c r="C25" s="19"/>
      <c r="D25" s="9">
        <v>15.75</v>
      </c>
      <c r="E25" s="9">
        <v>7.875</v>
      </c>
      <c r="F25" s="9">
        <v>0</v>
      </c>
      <c r="G25" s="9">
        <v>23.625</v>
      </c>
      <c r="L25" s="12" t="s">
        <v>34</v>
      </c>
      <c r="M25" s="18">
        <v>8</v>
      </c>
      <c r="N25" s="18">
        <v>12</v>
      </c>
      <c r="O25" s="18">
        <v>16</v>
      </c>
    </row>
    <row r="26" spans="1:15" x14ac:dyDescent="0.25">
      <c r="A26" s="178"/>
      <c r="B26" s="21" t="s">
        <v>16</v>
      </c>
      <c r="C26" s="22"/>
      <c r="D26" s="23"/>
      <c r="E26" s="23"/>
      <c r="F26" s="23"/>
      <c r="G26" s="23">
        <v>35.4375</v>
      </c>
      <c r="L26" s="12"/>
      <c r="M26" s="18"/>
      <c r="N26" s="18"/>
      <c r="O26" s="18"/>
    </row>
    <row r="27" spans="1:15" ht="15.75" x14ac:dyDescent="0.25">
      <c r="A27" s="177" t="s">
        <v>35</v>
      </c>
      <c r="B27" s="8" t="s">
        <v>19</v>
      </c>
      <c r="C27" s="24">
        <v>6</v>
      </c>
      <c r="D27" s="25">
        <v>1</v>
      </c>
      <c r="E27" s="25">
        <v>0</v>
      </c>
      <c r="F27" s="25">
        <v>0</v>
      </c>
      <c r="G27" s="9"/>
    </row>
    <row r="28" spans="1:15" x14ac:dyDescent="0.25">
      <c r="A28" s="176"/>
      <c r="B28" s="12" t="s">
        <v>15</v>
      </c>
      <c r="C28" s="19"/>
      <c r="D28" s="9">
        <v>4.5</v>
      </c>
      <c r="E28" s="9">
        <v>0</v>
      </c>
      <c r="F28" s="9">
        <v>0</v>
      </c>
      <c r="G28" s="9">
        <v>4.5</v>
      </c>
    </row>
    <row r="29" spans="1:15" x14ac:dyDescent="0.25">
      <c r="A29" s="176"/>
      <c r="B29" s="12" t="s">
        <v>22</v>
      </c>
      <c r="C29" s="19"/>
      <c r="D29" s="20">
        <v>2.25</v>
      </c>
      <c r="E29" s="20">
        <v>0</v>
      </c>
      <c r="F29" s="20">
        <v>0</v>
      </c>
      <c r="G29" s="20">
        <v>2.25</v>
      </c>
    </row>
    <row r="30" spans="1:15" x14ac:dyDescent="0.25">
      <c r="A30" s="176"/>
      <c r="B30" s="12" t="s">
        <v>24</v>
      </c>
      <c r="C30" s="19"/>
      <c r="D30" s="20">
        <v>1.5</v>
      </c>
      <c r="E30" s="20">
        <v>0</v>
      </c>
      <c r="F30" s="20">
        <v>0</v>
      </c>
      <c r="G30" s="20">
        <v>1.5</v>
      </c>
    </row>
    <row r="31" spans="1:15" x14ac:dyDescent="0.25">
      <c r="A31" s="176"/>
      <c r="B31" s="12" t="s">
        <v>21</v>
      </c>
      <c r="C31" s="19"/>
      <c r="D31" s="20">
        <v>1.5</v>
      </c>
      <c r="E31" s="20">
        <v>0</v>
      </c>
      <c r="F31" s="20">
        <v>0</v>
      </c>
      <c r="G31" s="20">
        <v>1.5</v>
      </c>
    </row>
    <row r="32" spans="1:15" x14ac:dyDescent="0.25">
      <c r="A32" s="176"/>
      <c r="B32" s="21" t="s">
        <v>16</v>
      </c>
      <c r="C32" s="22"/>
      <c r="D32" s="23"/>
      <c r="E32" s="23"/>
      <c r="F32" s="23"/>
      <c r="G32" s="23">
        <v>9.75</v>
      </c>
    </row>
    <row r="33" spans="1:7" ht="15.75" x14ac:dyDescent="0.25">
      <c r="A33" s="176"/>
      <c r="B33" s="8" t="s">
        <v>26</v>
      </c>
      <c r="C33" s="24">
        <v>9</v>
      </c>
      <c r="D33" s="27">
        <v>1</v>
      </c>
      <c r="E33" s="27">
        <v>0</v>
      </c>
      <c r="F33" s="27">
        <v>0</v>
      </c>
      <c r="G33" s="9"/>
    </row>
    <row r="34" spans="1:7" x14ac:dyDescent="0.25">
      <c r="A34" s="176"/>
      <c r="B34" s="12" t="s">
        <v>27</v>
      </c>
      <c r="C34" s="19"/>
      <c r="D34" s="9">
        <v>2.25</v>
      </c>
      <c r="E34" s="30">
        <v>0</v>
      </c>
      <c r="F34" s="9">
        <v>0</v>
      </c>
      <c r="G34" s="9">
        <v>2.25</v>
      </c>
    </row>
    <row r="35" spans="1:7" x14ac:dyDescent="0.25">
      <c r="A35" s="176"/>
      <c r="B35" s="12" t="s">
        <v>28</v>
      </c>
      <c r="C35" s="19"/>
      <c r="D35" s="9">
        <v>6.75</v>
      </c>
      <c r="E35" s="9">
        <v>0</v>
      </c>
      <c r="F35" s="9">
        <v>0</v>
      </c>
      <c r="G35" s="9">
        <v>6.75</v>
      </c>
    </row>
    <row r="36" spans="1:7" x14ac:dyDescent="0.25">
      <c r="A36" s="176"/>
      <c r="B36" s="12" t="s">
        <v>29</v>
      </c>
      <c r="C36" s="19"/>
      <c r="D36" s="9">
        <v>6.75</v>
      </c>
      <c r="E36" s="9">
        <v>0</v>
      </c>
      <c r="F36" s="9">
        <v>0</v>
      </c>
      <c r="G36" s="9">
        <v>6.75</v>
      </c>
    </row>
    <row r="37" spans="1:7" x14ac:dyDescent="0.25">
      <c r="A37" s="176"/>
      <c r="B37" s="12" t="s">
        <v>30</v>
      </c>
      <c r="C37" s="19"/>
      <c r="D37" s="9">
        <v>6.75</v>
      </c>
      <c r="E37" s="9">
        <v>0</v>
      </c>
      <c r="F37" s="9">
        <v>0</v>
      </c>
      <c r="G37" s="9">
        <v>6.75</v>
      </c>
    </row>
    <row r="38" spans="1:7" x14ac:dyDescent="0.25">
      <c r="A38" s="176"/>
      <c r="B38" s="12" t="s">
        <v>21</v>
      </c>
      <c r="C38" s="19"/>
      <c r="D38" s="9">
        <v>2.25</v>
      </c>
      <c r="E38" s="9">
        <v>0</v>
      </c>
      <c r="F38" s="9">
        <v>0</v>
      </c>
      <c r="G38" s="20">
        <v>2.25</v>
      </c>
    </row>
    <row r="39" spans="1:7" x14ac:dyDescent="0.25">
      <c r="A39" s="176"/>
      <c r="B39" s="21" t="s">
        <v>16</v>
      </c>
      <c r="C39" s="22"/>
      <c r="D39" s="23"/>
      <c r="E39" s="23"/>
      <c r="F39" s="23"/>
      <c r="G39" s="23">
        <v>24.75</v>
      </c>
    </row>
    <row r="40" spans="1:7" ht="15.75" x14ac:dyDescent="0.25">
      <c r="A40" s="176"/>
      <c r="B40" s="8" t="s">
        <v>31</v>
      </c>
      <c r="C40" s="24">
        <v>6</v>
      </c>
      <c r="D40" s="27">
        <v>0.8</v>
      </c>
      <c r="E40" s="27">
        <v>0.2</v>
      </c>
      <c r="F40" s="27">
        <v>0</v>
      </c>
      <c r="G40" s="20"/>
    </row>
    <row r="41" spans="1:7" x14ac:dyDescent="0.25">
      <c r="A41" s="176"/>
      <c r="B41" s="12" t="s">
        <v>33</v>
      </c>
      <c r="C41" s="19"/>
      <c r="D41" s="9">
        <v>2.4000000000000004</v>
      </c>
      <c r="E41" s="9">
        <v>0.90000000000000013</v>
      </c>
      <c r="F41" s="9">
        <v>0</v>
      </c>
      <c r="G41" s="9">
        <v>3.3000000000000007</v>
      </c>
    </row>
    <row r="42" spans="1:7" x14ac:dyDescent="0.25">
      <c r="A42" s="176"/>
      <c r="B42" s="12" t="s">
        <v>34</v>
      </c>
      <c r="C42" s="19"/>
      <c r="D42" s="9">
        <v>4.8000000000000007</v>
      </c>
      <c r="E42" s="9">
        <v>1.8000000000000003</v>
      </c>
      <c r="F42" s="9">
        <v>0</v>
      </c>
      <c r="G42" s="9">
        <v>6.6000000000000014</v>
      </c>
    </row>
    <row r="43" spans="1:7" x14ac:dyDescent="0.25">
      <c r="A43" s="178"/>
      <c r="B43" s="21" t="s">
        <v>16</v>
      </c>
      <c r="C43" s="22"/>
      <c r="D43" s="23"/>
      <c r="E43" s="23"/>
      <c r="F43" s="23"/>
      <c r="G43" s="23">
        <v>9.9000000000000021</v>
      </c>
    </row>
    <row r="44" spans="1:7" ht="15.75" x14ac:dyDescent="0.25">
      <c r="A44" s="177" t="s">
        <v>36</v>
      </c>
      <c r="B44" s="8" t="s">
        <v>19</v>
      </c>
      <c r="C44" s="24">
        <v>141</v>
      </c>
      <c r="D44" s="27">
        <v>1</v>
      </c>
      <c r="E44" s="27">
        <v>0</v>
      </c>
      <c r="F44" s="27">
        <v>0</v>
      </c>
      <c r="G44" s="9"/>
    </row>
    <row r="45" spans="1:7" x14ac:dyDescent="0.25">
      <c r="A45" s="176"/>
      <c r="B45" s="12" t="s">
        <v>25</v>
      </c>
      <c r="C45" s="19"/>
      <c r="D45" s="9">
        <v>35.25</v>
      </c>
      <c r="E45" s="9">
        <v>0</v>
      </c>
      <c r="F45" s="9">
        <v>0</v>
      </c>
      <c r="G45" s="9">
        <v>35.25</v>
      </c>
    </row>
    <row r="46" spans="1:7" x14ac:dyDescent="0.25">
      <c r="A46" s="176"/>
      <c r="B46" s="12" t="s">
        <v>22</v>
      </c>
      <c r="C46" s="19"/>
      <c r="D46" s="9">
        <v>17.625</v>
      </c>
      <c r="E46" s="9">
        <v>0</v>
      </c>
      <c r="F46" s="9">
        <v>0</v>
      </c>
      <c r="G46" s="9">
        <v>17.625</v>
      </c>
    </row>
    <row r="47" spans="1:7" x14ac:dyDescent="0.25">
      <c r="A47" s="176"/>
      <c r="B47" s="12" t="s">
        <v>24</v>
      </c>
      <c r="C47" s="19"/>
      <c r="D47" s="9">
        <v>17.625</v>
      </c>
      <c r="E47" s="9">
        <v>0</v>
      </c>
      <c r="F47" s="9">
        <v>0</v>
      </c>
      <c r="G47" s="9">
        <v>17.625</v>
      </c>
    </row>
    <row r="48" spans="1:7" x14ac:dyDescent="0.25">
      <c r="A48" s="176"/>
      <c r="B48" s="12" t="s">
        <v>21</v>
      </c>
      <c r="C48" s="19"/>
      <c r="D48" s="20">
        <v>17.625</v>
      </c>
      <c r="E48" s="20">
        <v>0</v>
      </c>
      <c r="F48" s="20">
        <v>0</v>
      </c>
      <c r="G48" s="20">
        <v>17.625</v>
      </c>
    </row>
    <row r="49" spans="1:7" x14ac:dyDescent="0.25">
      <c r="A49" s="176"/>
      <c r="B49" s="21" t="s">
        <v>16</v>
      </c>
      <c r="C49" s="22"/>
      <c r="D49" s="23"/>
      <c r="E49" s="23"/>
      <c r="F49" s="23"/>
      <c r="G49" s="23">
        <v>88.125</v>
      </c>
    </row>
    <row r="50" spans="1:7" ht="15.75" x14ac:dyDescent="0.25">
      <c r="A50" s="176"/>
      <c r="B50" s="8" t="s">
        <v>26</v>
      </c>
      <c r="C50" s="24">
        <v>124</v>
      </c>
      <c r="D50" s="27">
        <v>1</v>
      </c>
      <c r="E50" s="27">
        <v>0</v>
      </c>
      <c r="F50" s="27">
        <v>0</v>
      </c>
      <c r="G50" s="9"/>
    </row>
    <row r="51" spans="1:7" x14ac:dyDescent="0.25">
      <c r="A51" s="176"/>
      <c r="B51" s="12" t="s">
        <v>27</v>
      </c>
      <c r="C51" s="19"/>
      <c r="D51" s="9">
        <v>31</v>
      </c>
      <c r="E51" s="9">
        <v>0</v>
      </c>
      <c r="F51" s="9">
        <v>0</v>
      </c>
      <c r="G51" s="9">
        <v>31</v>
      </c>
    </row>
    <row r="52" spans="1:7" x14ac:dyDescent="0.25">
      <c r="A52" s="176"/>
      <c r="B52" s="12" t="s">
        <v>28</v>
      </c>
      <c r="C52" s="19"/>
      <c r="D52" s="9">
        <v>93</v>
      </c>
      <c r="E52" s="9">
        <v>0</v>
      </c>
      <c r="F52" s="9">
        <v>0</v>
      </c>
      <c r="G52" s="9">
        <v>93</v>
      </c>
    </row>
    <row r="53" spans="1:7" x14ac:dyDescent="0.25">
      <c r="A53" s="176"/>
      <c r="B53" s="12" t="s">
        <v>29</v>
      </c>
      <c r="C53" s="19"/>
      <c r="D53" s="9">
        <v>93</v>
      </c>
      <c r="E53" s="9">
        <v>0</v>
      </c>
      <c r="F53" s="9">
        <v>0</v>
      </c>
      <c r="G53" s="9">
        <v>93</v>
      </c>
    </row>
    <row r="54" spans="1:7" x14ac:dyDescent="0.25">
      <c r="A54" s="176"/>
      <c r="B54" s="12" t="s">
        <v>30</v>
      </c>
      <c r="C54" s="19"/>
      <c r="D54" s="9">
        <v>93</v>
      </c>
      <c r="E54" s="9">
        <v>0</v>
      </c>
      <c r="F54" s="9">
        <v>0</v>
      </c>
      <c r="G54" s="9">
        <v>93</v>
      </c>
    </row>
    <row r="55" spans="1:7" x14ac:dyDescent="0.25">
      <c r="A55" s="176"/>
      <c r="B55" s="12" t="s">
        <v>21</v>
      </c>
      <c r="C55" s="19"/>
      <c r="D55" s="9">
        <v>31</v>
      </c>
      <c r="E55" s="9">
        <v>0</v>
      </c>
      <c r="F55" s="9">
        <v>0</v>
      </c>
      <c r="G55" s="20">
        <v>31</v>
      </c>
    </row>
    <row r="56" spans="1:7" x14ac:dyDescent="0.25">
      <c r="A56" s="176"/>
      <c r="B56" s="21" t="s">
        <v>16</v>
      </c>
      <c r="C56" s="22"/>
      <c r="D56" s="23"/>
      <c r="E56" s="23"/>
      <c r="F56" s="23"/>
      <c r="G56" s="23">
        <v>341</v>
      </c>
    </row>
    <row r="57" spans="1:7" ht="15.75" x14ac:dyDescent="0.25">
      <c r="A57" s="176"/>
      <c r="B57" s="8" t="s">
        <v>31</v>
      </c>
      <c r="C57" s="24">
        <v>8</v>
      </c>
      <c r="D57" s="27">
        <v>1</v>
      </c>
      <c r="E57" s="27">
        <v>0</v>
      </c>
      <c r="F57" s="27">
        <v>0</v>
      </c>
      <c r="G57" s="20"/>
    </row>
    <row r="58" spans="1:7" x14ac:dyDescent="0.25">
      <c r="A58" s="176"/>
      <c r="B58" s="12" t="s">
        <v>33</v>
      </c>
      <c r="C58" s="19"/>
      <c r="D58" s="9">
        <v>4</v>
      </c>
      <c r="E58" s="9">
        <v>0</v>
      </c>
      <c r="F58" s="9">
        <v>0</v>
      </c>
      <c r="G58" s="9">
        <v>4</v>
      </c>
    </row>
    <row r="59" spans="1:7" x14ac:dyDescent="0.25">
      <c r="A59" s="176"/>
      <c r="B59" s="12" t="s">
        <v>34</v>
      </c>
      <c r="C59" s="19"/>
      <c r="D59" s="9">
        <v>8</v>
      </c>
      <c r="E59" s="9">
        <v>0</v>
      </c>
      <c r="F59" s="9">
        <v>0</v>
      </c>
      <c r="G59" s="9">
        <v>8</v>
      </c>
    </row>
    <row r="60" spans="1:7" x14ac:dyDescent="0.25">
      <c r="A60" s="178"/>
      <c r="B60" s="21" t="s">
        <v>16</v>
      </c>
      <c r="C60" s="22"/>
      <c r="D60" s="23"/>
      <c r="E60" s="23"/>
      <c r="F60" s="23"/>
      <c r="G60" s="23">
        <v>12</v>
      </c>
    </row>
    <row r="61" spans="1:7" x14ac:dyDescent="0.25">
      <c r="A61" s="177" t="s">
        <v>32</v>
      </c>
      <c r="B61" s="34" t="s">
        <v>37</v>
      </c>
      <c r="C61" s="35"/>
      <c r="D61" s="35"/>
      <c r="E61" s="35"/>
      <c r="F61" s="35"/>
      <c r="G61" s="36">
        <v>50</v>
      </c>
    </row>
    <row r="62" spans="1:7" x14ac:dyDescent="0.25">
      <c r="A62" s="176"/>
      <c r="B62" s="12" t="s">
        <v>38</v>
      </c>
      <c r="C62" s="6"/>
      <c r="D62" s="6"/>
      <c r="E62" s="6"/>
      <c r="F62" s="6"/>
      <c r="G62" s="9">
        <v>50</v>
      </c>
    </row>
    <row r="63" spans="1:7" x14ac:dyDescent="0.25">
      <c r="A63" s="176"/>
      <c r="B63" s="12" t="s">
        <v>39</v>
      </c>
      <c r="C63" s="6"/>
      <c r="D63" s="6"/>
      <c r="E63" s="6"/>
      <c r="F63" s="6"/>
      <c r="G63" s="9">
        <v>40</v>
      </c>
    </row>
    <row r="64" spans="1:7" x14ac:dyDescent="0.25">
      <c r="A64" s="176"/>
      <c r="B64" s="12" t="s">
        <v>40</v>
      </c>
      <c r="C64" s="6"/>
      <c r="D64" s="6"/>
      <c r="E64" s="6"/>
      <c r="F64" s="6"/>
      <c r="G64" s="9">
        <v>20</v>
      </c>
    </row>
    <row r="65" spans="1:7" x14ac:dyDescent="0.25">
      <c r="A65" s="176"/>
      <c r="B65" s="37" t="s">
        <v>41</v>
      </c>
      <c r="C65" s="6"/>
      <c r="D65" s="6"/>
      <c r="E65" s="6"/>
      <c r="F65" s="6"/>
      <c r="G65" s="30">
        <v>30</v>
      </c>
    </row>
    <row r="66" spans="1:7" x14ac:dyDescent="0.25">
      <c r="A66" s="178"/>
      <c r="B66" s="37" t="s">
        <v>42</v>
      </c>
      <c r="C66" s="6"/>
      <c r="D66" s="6"/>
      <c r="E66" s="6"/>
      <c r="F66" s="6"/>
      <c r="G66" s="9">
        <v>20</v>
      </c>
    </row>
    <row r="67" spans="1:7" ht="23.25" x14ac:dyDescent="0.35">
      <c r="A67" s="6"/>
      <c r="B67" s="38" t="s">
        <v>16</v>
      </c>
      <c r="C67" s="172"/>
      <c r="D67" s="173"/>
      <c r="E67" s="173"/>
      <c r="F67" s="174"/>
      <c r="G67" s="39">
        <v>1038.3375000000001</v>
      </c>
    </row>
    <row r="68" spans="1:7" x14ac:dyDescent="0.25">
      <c r="G68" s="42"/>
    </row>
    <row r="69" spans="1:7" x14ac:dyDescent="0.25">
      <c r="A69" s="40" t="s">
        <v>43</v>
      </c>
      <c r="B69" s="41"/>
      <c r="G69" s="42"/>
    </row>
    <row r="70" spans="1:7" x14ac:dyDescent="0.25">
      <c r="A70" s="43"/>
      <c r="B70" s="44" t="s">
        <v>44</v>
      </c>
      <c r="G70" s="42"/>
    </row>
    <row r="71" spans="1:7" x14ac:dyDescent="0.25">
      <c r="G71" s="42"/>
    </row>
    <row r="72" spans="1:7" x14ac:dyDescent="0.25">
      <c r="G72" s="42"/>
    </row>
    <row r="73" spans="1:7" x14ac:dyDescent="0.25">
      <c r="G73" s="42"/>
    </row>
    <row r="74" spans="1:7" x14ac:dyDescent="0.25">
      <c r="G74" s="42"/>
    </row>
    <row r="75" spans="1:7" x14ac:dyDescent="0.25">
      <c r="G75" s="42"/>
    </row>
    <row r="76" spans="1:7" x14ac:dyDescent="0.25">
      <c r="G76" s="42"/>
    </row>
    <row r="77" spans="1:7" x14ac:dyDescent="0.25">
      <c r="G77" s="42"/>
    </row>
    <row r="78" spans="1:7" x14ac:dyDescent="0.25">
      <c r="G78" s="42"/>
    </row>
    <row r="79" spans="1:7" x14ac:dyDescent="0.25">
      <c r="G79" s="42"/>
    </row>
    <row r="80" spans="1:7" x14ac:dyDescent="0.25">
      <c r="G80" s="42"/>
    </row>
    <row r="81" spans="7:7" x14ac:dyDescent="0.25">
      <c r="G81" s="42"/>
    </row>
    <row r="82" spans="7:7" x14ac:dyDescent="0.25">
      <c r="G82" s="42"/>
    </row>
    <row r="83" spans="7:7" x14ac:dyDescent="0.25">
      <c r="G83" s="42"/>
    </row>
    <row r="84" spans="7:7" x14ac:dyDescent="0.25">
      <c r="G84" s="42"/>
    </row>
    <row r="85" spans="7:7" x14ac:dyDescent="0.25">
      <c r="G85" s="42"/>
    </row>
    <row r="86" spans="7:7" x14ac:dyDescent="0.25">
      <c r="G86" s="42"/>
    </row>
    <row r="87" spans="7:7" x14ac:dyDescent="0.25">
      <c r="G87" s="42"/>
    </row>
    <row r="88" spans="7:7" x14ac:dyDescent="0.25">
      <c r="G88" s="42"/>
    </row>
    <row r="89" spans="7:7" x14ac:dyDescent="0.25">
      <c r="G89" s="42"/>
    </row>
    <row r="90" spans="7:7" x14ac:dyDescent="0.25">
      <c r="G90" s="42"/>
    </row>
    <row r="91" spans="7:7" x14ac:dyDescent="0.25">
      <c r="G91" s="42"/>
    </row>
    <row r="92" spans="7:7" x14ac:dyDescent="0.25">
      <c r="G92" s="42"/>
    </row>
    <row r="93" spans="7:7" x14ac:dyDescent="0.25">
      <c r="G93" s="42"/>
    </row>
    <row r="94" spans="7:7" x14ac:dyDescent="0.25">
      <c r="G94" s="42"/>
    </row>
    <row r="95" spans="7:7" x14ac:dyDescent="0.25">
      <c r="G95" s="42"/>
    </row>
    <row r="96" spans="7:7" x14ac:dyDescent="0.25">
      <c r="G96" s="42"/>
    </row>
    <row r="97" spans="7:7" x14ac:dyDescent="0.25">
      <c r="G97" s="42"/>
    </row>
    <row r="98" spans="7:7" x14ac:dyDescent="0.25">
      <c r="G98" s="42"/>
    </row>
    <row r="99" spans="7:7" x14ac:dyDescent="0.25">
      <c r="G99" s="42"/>
    </row>
    <row r="100" spans="7:7" x14ac:dyDescent="0.25">
      <c r="G100" s="42"/>
    </row>
    <row r="101" spans="7:7" x14ac:dyDescent="0.25">
      <c r="G101" s="42"/>
    </row>
    <row r="102" spans="7:7" x14ac:dyDescent="0.25">
      <c r="G102" s="42"/>
    </row>
    <row r="103" spans="7:7" x14ac:dyDescent="0.25">
      <c r="G103" s="42"/>
    </row>
    <row r="104" spans="7:7" x14ac:dyDescent="0.25">
      <c r="G104" s="42"/>
    </row>
    <row r="105" spans="7:7" x14ac:dyDescent="0.25">
      <c r="G105" s="42"/>
    </row>
    <row r="106" spans="7:7" x14ac:dyDescent="0.25">
      <c r="G106" s="42"/>
    </row>
    <row r="107" spans="7:7" x14ac:dyDescent="0.25">
      <c r="G107" s="42"/>
    </row>
    <row r="108" spans="7:7" x14ac:dyDescent="0.25">
      <c r="G108" s="42"/>
    </row>
    <row r="109" spans="7:7" x14ac:dyDescent="0.25">
      <c r="G109" s="42"/>
    </row>
    <row r="110" spans="7:7" x14ac:dyDescent="0.25">
      <c r="G110" s="42"/>
    </row>
    <row r="111" spans="7:7" x14ac:dyDescent="0.25">
      <c r="G111" s="42"/>
    </row>
    <row r="112" spans="7:7" x14ac:dyDescent="0.25">
      <c r="G112" s="42"/>
    </row>
    <row r="113" spans="7:7" x14ac:dyDescent="0.25">
      <c r="G113" s="42"/>
    </row>
    <row r="114" spans="7:7" x14ac:dyDescent="0.25">
      <c r="G114" s="42"/>
    </row>
    <row r="115" spans="7:7" x14ac:dyDescent="0.25">
      <c r="G115" s="42"/>
    </row>
    <row r="116" spans="7:7" x14ac:dyDescent="0.25">
      <c r="G116" s="42"/>
    </row>
    <row r="117" spans="7:7" x14ac:dyDescent="0.25">
      <c r="G117" s="42"/>
    </row>
    <row r="118" spans="7:7" x14ac:dyDescent="0.25">
      <c r="G118" s="42"/>
    </row>
    <row r="119" spans="7:7" x14ac:dyDescent="0.25">
      <c r="G119" s="42"/>
    </row>
    <row r="120" spans="7:7" x14ac:dyDescent="0.25">
      <c r="G120" s="42"/>
    </row>
    <row r="121" spans="7:7" x14ac:dyDescent="0.25">
      <c r="G121" s="42"/>
    </row>
    <row r="122" spans="7:7" x14ac:dyDescent="0.25">
      <c r="G122" s="42"/>
    </row>
    <row r="123" spans="7:7" x14ac:dyDescent="0.25">
      <c r="G123" s="42"/>
    </row>
    <row r="124" spans="7:7" x14ac:dyDescent="0.25">
      <c r="G124" s="42"/>
    </row>
    <row r="125" spans="7:7" x14ac:dyDescent="0.25">
      <c r="G125" s="42"/>
    </row>
    <row r="126" spans="7:7" x14ac:dyDescent="0.25">
      <c r="G126" s="42"/>
    </row>
    <row r="127" spans="7:7" x14ac:dyDescent="0.25">
      <c r="G127" s="42"/>
    </row>
    <row r="128" spans="7:7" x14ac:dyDescent="0.25">
      <c r="G128" s="42"/>
    </row>
    <row r="129" spans="7:7" x14ac:dyDescent="0.25">
      <c r="G129" s="42"/>
    </row>
    <row r="130" spans="7:7" x14ac:dyDescent="0.25">
      <c r="G130" s="42"/>
    </row>
    <row r="131" spans="7:7" x14ac:dyDescent="0.25">
      <c r="G131" s="42"/>
    </row>
    <row r="132" spans="7:7" x14ac:dyDescent="0.25">
      <c r="G132" s="42"/>
    </row>
    <row r="133" spans="7:7" x14ac:dyDescent="0.25">
      <c r="G133" s="42"/>
    </row>
    <row r="134" spans="7:7" x14ac:dyDescent="0.25">
      <c r="G134" s="42"/>
    </row>
    <row r="135" spans="7:7" x14ac:dyDescent="0.25">
      <c r="G135" s="42"/>
    </row>
    <row r="136" spans="7:7" x14ac:dyDescent="0.25">
      <c r="G136" s="42"/>
    </row>
    <row r="137" spans="7:7" x14ac:dyDescent="0.25">
      <c r="G137" s="42"/>
    </row>
    <row r="138" spans="7:7" x14ac:dyDescent="0.25">
      <c r="G138" s="42"/>
    </row>
    <row r="139" spans="7:7" x14ac:dyDescent="0.25">
      <c r="G139" s="42"/>
    </row>
    <row r="140" spans="7:7" x14ac:dyDescent="0.25">
      <c r="G140" s="42"/>
    </row>
    <row r="141" spans="7:7" x14ac:dyDescent="0.25">
      <c r="G141" s="42"/>
    </row>
    <row r="142" spans="7:7" x14ac:dyDescent="0.25">
      <c r="G142" s="42"/>
    </row>
    <row r="143" spans="7:7" x14ac:dyDescent="0.25">
      <c r="G143" s="42"/>
    </row>
    <row r="144" spans="7:7" x14ac:dyDescent="0.25">
      <c r="G144" s="42"/>
    </row>
    <row r="145" spans="7:7" x14ac:dyDescent="0.25">
      <c r="G145" s="42"/>
    </row>
    <row r="146" spans="7:7" x14ac:dyDescent="0.25">
      <c r="G146" s="42"/>
    </row>
    <row r="147" spans="7:7" x14ac:dyDescent="0.25">
      <c r="G147" s="42"/>
    </row>
    <row r="148" spans="7:7" x14ac:dyDescent="0.25">
      <c r="G148" s="42"/>
    </row>
    <row r="149" spans="7:7" x14ac:dyDescent="0.25">
      <c r="G149" s="42"/>
    </row>
    <row r="150" spans="7:7" x14ac:dyDescent="0.25">
      <c r="G150" s="42"/>
    </row>
    <row r="151" spans="7:7" x14ac:dyDescent="0.25">
      <c r="G151" s="42"/>
    </row>
    <row r="152" spans="7:7" x14ac:dyDescent="0.25">
      <c r="G152" s="42"/>
    </row>
    <row r="153" spans="7:7" x14ac:dyDescent="0.25">
      <c r="G153" s="42"/>
    </row>
    <row r="154" spans="7:7" x14ac:dyDescent="0.25">
      <c r="G154" s="42"/>
    </row>
    <row r="155" spans="7:7" x14ac:dyDescent="0.25">
      <c r="G155" s="42"/>
    </row>
    <row r="156" spans="7:7" x14ac:dyDescent="0.25">
      <c r="G156" s="42"/>
    </row>
    <row r="157" spans="7:7" x14ac:dyDescent="0.25">
      <c r="G157" s="42"/>
    </row>
    <row r="158" spans="7:7" x14ac:dyDescent="0.25">
      <c r="G158" s="42"/>
    </row>
    <row r="159" spans="7:7" x14ac:dyDescent="0.25">
      <c r="G159" s="42"/>
    </row>
    <row r="160" spans="7:7" x14ac:dyDescent="0.25">
      <c r="G160" s="42"/>
    </row>
    <row r="161" spans="7:7" x14ac:dyDescent="0.25">
      <c r="G161" s="42"/>
    </row>
    <row r="162" spans="7:7" x14ac:dyDescent="0.25">
      <c r="G162" s="42"/>
    </row>
    <row r="163" spans="7:7" x14ac:dyDescent="0.25">
      <c r="G163" s="42"/>
    </row>
    <row r="164" spans="7:7" x14ac:dyDescent="0.25">
      <c r="G164" s="42"/>
    </row>
    <row r="165" spans="7:7" x14ac:dyDescent="0.25">
      <c r="G165" s="42"/>
    </row>
    <row r="166" spans="7:7" x14ac:dyDescent="0.25">
      <c r="G166" s="42"/>
    </row>
    <row r="167" spans="7:7" x14ac:dyDescent="0.25">
      <c r="G167" s="42"/>
    </row>
    <row r="168" spans="7:7" x14ac:dyDescent="0.25">
      <c r="G168" s="42"/>
    </row>
    <row r="169" spans="7:7" x14ac:dyDescent="0.25">
      <c r="G169" s="42"/>
    </row>
    <row r="170" spans="7:7" x14ac:dyDescent="0.25">
      <c r="G170" s="42"/>
    </row>
    <row r="171" spans="7:7" x14ac:dyDescent="0.25">
      <c r="G171" s="42"/>
    </row>
    <row r="172" spans="7:7" x14ac:dyDescent="0.25">
      <c r="G172" s="42"/>
    </row>
    <row r="173" spans="7:7" x14ac:dyDescent="0.25">
      <c r="G173" s="42"/>
    </row>
    <row r="174" spans="7:7" x14ac:dyDescent="0.25">
      <c r="G174" s="42"/>
    </row>
    <row r="175" spans="7:7" x14ac:dyDescent="0.25">
      <c r="G175" s="42"/>
    </row>
    <row r="176" spans="7:7" x14ac:dyDescent="0.25">
      <c r="G176" s="42"/>
    </row>
    <row r="177" spans="7:7" x14ac:dyDescent="0.25">
      <c r="G177" s="42"/>
    </row>
    <row r="178" spans="7:7" x14ac:dyDescent="0.25">
      <c r="G178" s="42"/>
    </row>
    <row r="179" spans="7:7" x14ac:dyDescent="0.25">
      <c r="G179" s="42"/>
    </row>
    <row r="180" spans="7:7" x14ac:dyDescent="0.25">
      <c r="G180" s="42"/>
    </row>
    <row r="181" spans="7:7" x14ac:dyDescent="0.25">
      <c r="G181" s="42"/>
    </row>
    <row r="182" spans="7:7" x14ac:dyDescent="0.25">
      <c r="G182" s="42"/>
    </row>
    <row r="183" spans="7:7" x14ac:dyDescent="0.25">
      <c r="G183" s="42"/>
    </row>
    <row r="184" spans="7:7" x14ac:dyDescent="0.25">
      <c r="G184" s="42"/>
    </row>
    <row r="185" spans="7:7" x14ac:dyDescent="0.25">
      <c r="G185" s="42"/>
    </row>
    <row r="186" spans="7:7" x14ac:dyDescent="0.25">
      <c r="G186" s="42"/>
    </row>
    <row r="187" spans="7:7" x14ac:dyDescent="0.25">
      <c r="G187" s="42"/>
    </row>
    <row r="188" spans="7:7" x14ac:dyDescent="0.25">
      <c r="G188" s="42"/>
    </row>
    <row r="189" spans="7:7" x14ac:dyDescent="0.25">
      <c r="G189" s="42"/>
    </row>
    <row r="190" spans="7:7" x14ac:dyDescent="0.25">
      <c r="G190" s="42"/>
    </row>
    <row r="191" spans="7:7" x14ac:dyDescent="0.25">
      <c r="G191" s="42"/>
    </row>
    <row r="192" spans="7:7" x14ac:dyDescent="0.25">
      <c r="G192" s="42"/>
    </row>
    <row r="193" spans="7:7" x14ac:dyDescent="0.25">
      <c r="G193" s="42"/>
    </row>
    <row r="194" spans="7:7" x14ac:dyDescent="0.25">
      <c r="G194" s="42"/>
    </row>
    <row r="195" spans="7:7" x14ac:dyDescent="0.25">
      <c r="G195" s="42"/>
    </row>
    <row r="196" spans="7:7" x14ac:dyDescent="0.25">
      <c r="G196" s="42"/>
    </row>
    <row r="197" spans="7:7" x14ac:dyDescent="0.25">
      <c r="G197" s="42"/>
    </row>
    <row r="198" spans="7:7" x14ac:dyDescent="0.25">
      <c r="G198" s="42"/>
    </row>
    <row r="199" spans="7:7" x14ac:dyDescent="0.25">
      <c r="G199" s="42"/>
    </row>
    <row r="200" spans="7:7" x14ac:dyDescent="0.25">
      <c r="G200" s="42"/>
    </row>
    <row r="201" spans="7:7" x14ac:dyDescent="0.25">
      <c r="G201" s="42"/>
    </row>
    <row r="202" spans="7:7" x14ac:dyDescent="0.25">
      <c r="G202" s="42"/>
    </row>
    <row r="203" spans="7:7" x14ac:dyDescent="0.25">
      <c r="G203" s="42"/>
    </row>
    <row r="204" spans="7:7" x14ac:dyDescent="0.25">
      <c r="G204" s="42"/>
    </row>
    <row r="205" spans="7:7" x14ac:dyDescent="0.25">
      <c r="G205" s="42"/>
    </row>
    <row r="206" spans="7:7" x14ac:dyDescent="0.25">
      <c r="G206" s="42"/>
    </row>
    <row r="207" spans="7:7" x14ac:dyDescent="0.25">
      <c r="G207" s="42"/>
    </row>
    <row r="208" spans="7:7" x14ac:dyDescent="0.25">
      <c r="G208" s="42"/>
    </row>
    <row r="209" spans="7:7" x14ac:dyDescent="0.25">
      <c r="G209" s="42"/>
    </row>
    <row r="210" spans="7:7" x14ac:dyDescent="0.25">
      <c r="G210" s="42"/>
    </row>
    <row r="211" spans="7:7" x14ac:dyDescent="0.25">
      <c r="G211" s="42"/>
    </row>
    <row r="212" spans="7:7" x14ac:dyDescent="0.25">
      <c r="G212" s="42"/>
    </row>
    <row r="213" spans="7:7" x14ac:dyDescent="0.25">
      <c r="G213" s="42"/>
    </row>
    <row r="214" spans="7:7" x14ac:dyDescent="0.25">
      <c r="G214" s="42"/>
    </row>
    <row r="215" spans="7:7" x14ac:dyDescent="0.25">
      <c r="G215" s="42"/>
    </row>
    <row r="216" spans="7:7" x14ac:dyDescent="0.25">
      <c r="G216" s="42"/>
    </row>
    <row r="217" spans="7:7" x14ac:dyDescent="0.25">
      <c r="G217" s="42"/>
    </row>
    <row r="218" spans="7:7" x14ac:dyDescent="0.25">
      <c r="G218" s="42"/>
    </row>
    <row r="219" spans="7:7" x14ac:dyDescent="0.25">
      <c r="G219" s="42"/>
    </row>
    <row r="220" spans="7:7" x14ac:dyDescent="0.25">
      <c r="G220" s="42"/>
    </row>
    <row r="221" spans="7:7" x14ac:dyDescent="0.25">
      <c r="G221" s="42"/>
    </row>
    <row r="222" spans="7:7" x14ac:dyDescent="0.25">
      <c r="G222" s="42"/>
    </row>
    <row r="223" spans="7:7" x14ac:dyDescent="0.25">
      <c r="G223" s="42"/>
    </row>
    <row r="224" spans="7:7" x14ac:dyDescent="0.25">
      <c r="G224" s="42"/>
    </row>
    <row r="225" spans="7:7" x14ac:dyDescent="0.25">
      <c r="G225" s="42"/>
    </row>
    <row r="226" spans="7:7" x14ac:dyDescent="0.25">
      <c r="G226" s="42"/>
    </row>
    <row r="227" spans="7:7" x14ac:dyDescent="0.25">
      <c r="G227" s="42"/>
    </row>
    <row r="228" spans="7:7" x14ac:dyDescent="0.25">
      <c r="G228" s="42"/>
    </row>
    <row r="229" spans="7:7" x14ac:dyDescent="0.25">
      <c r="G229" s="42"/>
    </row>
    <row r="230" spans="7:7" x14ac:dyDescent="0.25">
      <c r="G230" s="42"/>
    </row>
    <row r="231" spans="7:7" x14ac:dyDescent="0.25">
      <c r="G231" s="42"/>
    </row>
    <row r="232" spans="7:7" x14ac:dyDescent="0.25">
      <c r="G232" s="42"/>
    </row>
    <row r="233" spans="7:7" x14ac:dyDescent="0.25">
      <c r="G233" s="42"/>
    </row>
    <row r="234" spans="7:7" x14ac:dyDescent="0.25">
      <c r="G234" s="42"/>
    </row>
    <row r="235" spans="7:7" x14ac:dyDescent="0.25">
      <c r="G235" s="42"/>
    </row>
    <row r="236" spans="7:7" x14ac:dyDescent="0.25">
      <c r="G236" s="42"/>
    </row>
    <row r="237" spans="7:7" x14ac:dyDescent="0.25">
      <c r="G237" s="42"/>
    </row>
    <row r="238" spans="7:7" x14ac:dyDescent="0.25">
      <c r="G238" s="42"/>
    </row>
    <row r="239" spans="7:7" x14ac:dyDescent="0.25">
      <c r="G239" s="42"/>
    </row>
    <row r="240" spans="7:7" x14ac:dyDescent="0.25">
      <c r="G240" s="42"/>
    </row>
    <row r="241" spans="7:7" x14ac:dyDescent="0.25">
      <c r="G241" s="42"/>
    </row>
    <row r="242" spans="7:7" x14ac:dyDescent="0.25">
      <c r="G242" s="42"/>
    </row>
    <row r="243" spans="7:7" x14ac:dyDescent="0.25">
      <c r="G243" s="42"/>
    </row>
    <row r="244" spans="7:7" x14ac:dyDescent="0.25">
      <c r="G244" s="42"/>
    </row>
    <row r="245" spans="7:7" x14ac:dyDescent="0.25">
      <c r="G245" s="42"/>
    </row>
    <row r="246" spans="7:7" x14ac:dyDescent="0.25">
      <c r="G246" s="42"/>
    </row>
    <row r="247" spans="7:7" x14ac:dyDescent="0.25">
      <c r="G247" s="42"/>
    </row>
    <row r="248" spans="7:7" x14ac:dyDescent="0.25">
      <c r="G248" s="42"/>
    </row>
    <row r="249" spans="7:7" x14ac:dyDescent="0.25">
      <c r="G249" s="42"/>
    </row>
    <row r="250" spans="7:7" x14ac:dyDescent="0.25">
      <c r="G250" s="42"/>
    </row>
    <row r="251" spans="7:7" x14ac:dyDescent="0.25">
      <c r="G251" s="42"/>
    </row>
    <row r="252" spans="7:7" x14ac:dyDescent="0.25">
      <c r="G252" s="42"/>
    </row>
    <row r="253" spans="7:7" x14ac:dyDescent="0.25">
      <c r="G253" s="42"/>
    </row>
    <row r="254" spans="7:7" x14ac:dyDescent="0.25">
      <c r="G254" s="42"/>
    </row>
    <row r="255" spans="7:7" x14ac:dyDescent="0.25">
      <c r="G255" s="42"/>
    </row>
    <row r="256" spans="7:7" x14ac:dyDescent="0.25">
      <c r="G256" s="42"/>
    </row>
    <row r="257" spans="7:7" x14ac:dyDescent="0.25">
      <c r="G257" s="42"/>
    </row>
    <row r="258" spans="7:7" x14ac:dyDescent="0.25">
      <c r="G258" s="42"/>
    </row>
    <row r="259" spans="7:7" x14ac:dyDescent="0.25">
      <c r="G259" s="42"/>
    </row>
    <row r="260" spans="7:7" x14ac:dyDescent="0.25">
      <c r="G260" s="42"/>
    </row>
    <row r="261" spans="7:7" x14ac:dyDescent="0.25">
      <c r="G261" s="42"/>
    </row>
    <row r="262" spans="7:7" x14ac:dyDescent="0.25">
      <c r="G262" s="42"/>
    </row>
    <row r="263" spans="7:7" x14ac:dyDescent="0.25">
      <c r="G263" s="42"/>
    </row>
    <row r="264" spans="7:7" x14ac:dyDescent="0.25">
      <c r="G264" s="42"/>
    </row>
    <row r="265" spans="7:7" x14ac:dyDescent="0.25">
      <c r="G265" s="42"/>
    </row>
    <row r="266" spans="7:7" x14ac:dyDescent="0.25">
      <c r="G266" s="42"/>
    </row>
    <row r="267" spans="7:7" x14ac:dyDescent="0.25">
      <c r="G267" s="42"/>
    </row>
    <row r="268" spans="7:7" x14ac:dyDescent="0.25">
      <c r="G268" s="42"/>
    </row>
    <row r="269" spans="7:7" x14ac:dyDescent="0.25">
      <c r="G269" s="42"/>
    </row>
    <row r="270" spans="7:7" x14ac:dyDescent="0.25">
      <c r="G270" s="42"/>
    </row>
    <row r="271" spans="7:7" x14ac:dyDescent="0.25">
      <c r="G271" s="42"/>
    </row>
    <row r="272" spans="7:7" x14ac:dyDescent="0.25">
      <c r="G272" s="42"/>
    </row>
    <row r="273" spans="7:7" x14ac:dyDescent="0.25">
      <c r="G273" s="42"/>
    </row>
    <row r="274" spans="7:7" x14ac:dyDescent="0.25">
      <c r="G274" s="42"/>
    </row>
    <row r="275" spans="7:7" x14ac:dyDescent="0.25">
      <c r="G275" s="42"/>
    </row>
    <row r="276" spans="7:7" x14ac:dyDescent="0.25">
      <c r="G276" s="42"/>
    </row>
    <row r="277" spans="7:7" x14ac:dyDescent="0.25">
      <c r="G277" s="42"/>
    </row>
    <row r="278" spans="7:7" x14ac:dyDescent="0.25">
      <c r="G278" s="42"/>
    </row>
    <row r="279" spans="7:7" x14ac:dyDescent="0.25">
      <c r="G279" s="42"/>
    </row>
    <row r="280" spans="7:7" x14ac:dyDescent="0.25">
      <c r="G280" s="42"/>
    </row>
    <row r="281" spans="7:7" x14ac:dyDescent="0.25">
      <c r="G281" s="42"/>
    </row>
    <row r="282" spans="7:7" x14ac:dyDescent="0.25">
      <c r="G282" s="42"/>
    </row>
    <row r="283" spans="7:7" x14ac:dyDescent="0.25">
      <c r="G283" s="42"/>
    </row>
    <row r="284" spans="7:7" x14ac:dyDescent="0.25">
      <c r="G284" s="42"/>
    </row>
    <row r="285" spans="7:7" x14ac:dyDescent="0.25">
      <c r="G285" s="42"/>
    </row>
    <row r="286" spans="7:7" x14ac:dyDescent="0.25">
      <c r="G286" s="42"/>
    </row>
    <row r="287" spans="7:7" x14ac:dyDescent="0.25">
      <c r="G287" s="42"/>
    </row>
    <row r="288" spans="7:7" x14ac:dyDescent="0.25">
      <c r="G288" s="42"/>
    </row>
    <row r="289" spans="7:7" x14ac:dyDescent="0.25">
      <c r="G289" s="42"/>
    </row>
    <row r="290" spans="7:7" x14ac:dyDescent="0.25">
      <c r="G290" s="42"/>
    </row>
    <row r="291" spans="7:7" x14ac:dyDescent="0.25">
      <c r="G291" s="42"/>
    </row>
    <row r="292" spans="7:7" x14ac:dyDescent="0.25">
      <c r="G292" s="42"/>
    </row>
    <row r="293" spans="7:7" x14ac:dyDescent="0.25">
      <c r="G293" s="42"/>
    </row>
    <row r="294" spans="7:7" x14ac:dyDescent="0.25">
      <c r="G294" s="42"/>
    </row>
    <row r="295" spans="7:7" x14ac:dyDescent="0.25">
      <c r="G295" s="42"/>
    </row>
    <row r="296" spans="7:7" x14ac:dyDescent="0.25">
      <c r="G296" s="42"/>
    </row>
    <row r="297" spans="7:7" x14ac:dyDescent="0.25">
      <c r="G297" s="42"/>
    </row>
    <row r="298" spans="7:7" x14ac:dyDescent="0.25">
      <c r="G298" s="42"/>
    </row>
    <row r="299" spans="7:7" x14ac:dyDescent="0.25">
      <c r="G299" s="42"/>
    </row>
    <row r="300" spans="7:7" x14ac:dyDescent="0.25">
      <c r="G300" s="42"/>
    </row>
    <row r="301" spans="7:7" x14ac:dyDescent="0.25">
      <c r="G301" s="42"/>
    </row>
    <row r="302" spans="7:7" x14ac:dyDescent="0.25">
      <c r="G302" s="42"/>
    </row>
    <row r="303" spans="7:7" x14ac:dyDescent="0.25">
      <c r="G303" s="42"/>
    </row>
    <row r="304" spans="7:7" x14ac:dyDescent="0.25">
      <c r="G304" s="42"/>
    </row>
    <row r="305" spans="7:7" x14ac:dyDescent="0.25">
      <c r="G305" s="42"/>
    </row>
    <row r="306" spans="7:7" x14ac:dyDescent="0.25">
      <c r="G306" s="42"/>
    </row>
    <row r="307" spans="7:7" x14ac:dyDescent="0.25">
      <c r="G307" s="42"/>
    </row>
  </sheetData>
  <mergeCells count="12">
    <mergeCell ref="L17:O17"/>
    <mergeCell ref="L23:O23"/>
    <mergeCell ref="L3:O3"/>
    <mergeCell ref="L4:O4"/>
    <mergeCell ref="L6:O6"/>
    <mergeCell ref="L12:O12"/>
    <mergeCell ref="C67:F67"/>
    <mergeCell ref="A3:A8"/>
    <mergeCell ref="A10:A26"/>
    <mergeCell ref="A27:A43"/>
    <mergeCell ref="A44:A60"/>
    <mergeCell ref="A61:A66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2"/>
  <sheetViews>
    <sheetView workbookViewId="0"/>
  </sheetViews>
  <sheetFormatPr defaultRowHeight="15" x14ac:dyDescent="0.25"/>
  <cols>
    <col min="3" max="3" width="145.140625" bestFit="1" customWidth="1"/>
  </cols>
  <sheetData>
    <row r="3" spans="2:3" x14ac:dyDescent="0.25">
      <c r="B3" s="185" t="s">
        <v>45</v>
      </c>
      <c r="C3" s="185"/>
    </row>
    <row r="4" spans="2:3" x14ac:dyDescent="0.25">
      <c r="B4" s="6">
        <v>1</v>
      </c>
      <c r="C4" s="45" t="s">
        <v>46</v>
      </c>
    </row>
    <row r="5" spans="2:3" x14ac:dyDescent="0.25">
      <c r="B5" s="6">
        <v>2</v>
      </c>
      <c r="C5" s="46" t="s">
        <v>47</v>
      </c>
    </row>
    <row r="6" spans="2:3" x14ac:dyDescent="0.25">
      <c r="B6" s="6">
        <v>3</v>
      </c>
      <c r="C6" s="46" t="s">
        <v>48</v>
      </c>
    </row>
    <row r="7" spans="2:3" x14ac:dyDescent="0.25">
      <c r="B7" s="6">
        <v>4</v>
      </c>
      <c r="C7" s="46" t="s">
        <v>49</v>
      </c>
    </row>
    <row r="8" spans="2:3" x14ac:dyDescent="0.25">
      <c r="B8" s="6">
        <v>5</v>
      </c>
      <c r="C8" s="47" t="s">
        <v>50</v>
      </c>
    </row>
    <row r="9" spans="2:3" x14ac:dyDescent="0.25">
      <c r="B9" s="6">
        <v>6</v>
      </c>
      <c r="C9" s="48" t="s">
        <v>51</v>
      </c>
    </row>
    <row r="10" spans="2:3" x14ac:dyDescent="0.25">
      <c r="B10" s="6">
        <v>7</v>
      </c>
      <c r="C10" s="48" t="s">
        <v>63</v>
      </c>
    </row>
    <row r="11" spans="2:3" x14ac:dyDescent="0.25">
      <c r="B11" s="6">
        <v>8</v>
      </c>
      <c r="C11" s="6" t="s">
        <v>52</v>
      </c>
    </row>
    <row r="12" spans="2:3" x14ac:dyDescent="0.25">
      <c r="B12" s="6">
        <v>9</v>
      </c>
      <c r="C12" s="6" t="s">
        <v>53</v>
      </c>
    </row>
    <row r="13" spans="2:3" ht="15" customHeight="1" x14ac:dyDescent="0.25">
      <c r="B13" s="6">
        <v>10</v>
      </c>
      <c r="C13" s="49" t="s">
        <v>54</v>
      </c>
    </row>
    <row r="14" spans="2:3" x14ac:dyDescent="0.25">
      <c r="B14" s="6">
        <v>11</v>
      </c>
      <c r="C14" s="6" t="s">
        <v>55</v>
      </c>
    </row>
    <row r="15" spans="2:3" x14ac:dyDescent="0.25">
      <c r="C15" s="50"/>
    </row>
    <row r="16" spans="2:3" x14ac:dyDescent="0.25">
      <c r="B16" s="186" t="s">
        <v>56</v>
      </c>
      <c r="C16" s="187"/>
    </row>
    <row r="17" spans="2:3" x14ac:dyDescent="0.25">
      <c r="B17" s="6">
        <v>1</v>
      </c>
      <c r="C17" s="6" t="s">
        <v>57</v>
      </c>
    </row>
    <row r="18" spans="2:3" x14ac:dyDescent="0.25">
      <c r="B18" s="6">
        <v>2</v>
      </c>
      <c r="C18" s="6" t="s">
        <v>58</v>
      </c>
    </row>
    <row r="19" spans="2:3" x14ac:dyDescent="0.25">
      <c r="B19" s="48">
        <v>3</v>
      </c>
      <c r="C19" s="48" t="s">
        <v>59</v>
      </c>
    </row>
    <row r="20" spans="2:3" ht="30" x14ac:dyDescent="0.25">
      <c r="B20" s="6">
        <v>4</v>
      </c>
      <c r="C20" s="51" t="s">
        <v>60</v>
      </c>
    </row>
    <row r="21" spans="2:3" x14ac:dyDescent="0.25">
      <c r="B21" s="6">
        <v>5</v>
      </c>
      <c r="C21" s="6" t="s">
        <v>61</v>
      </c>
    </row>
    <row r="22" spans="2:3" x14ac:dyDescent="0.25">
      <c r="B22" s="48">
        <v>6</v>
      </c>
      <c r="C22" s="6" t="s">
        <v>62</v>
      </c>
    </row>
  </sheetData>
  <mergeCells count="2">
    <mergeCell ref="B3:C3"/>
    <mergeCell ref="B16:C16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2"/>
  <sheetViews>
    <sheetView workbookViewId="0"/>
  </sheetViews>
  <sheetFormatPr defaultRowHeight="15" x14ac:dyDescent="0.25"/>
  <cols>
    <col min="1" max="1" width="9.140625" style="104"/>
    <col min="2" max="2" width="6.42578125" style="104" bestFit="1" customWidth="1"/>
    <col min="3" max="3" width="147.7109375" style="104" customWidth="1"/>
    <col min="4" max="16384" width="9.140625" style="104"/>
  </cols>
  <sheetData>
    <row r="3" spans="2:3" x14ac:dyDescent="0.25">
      <c r="B3" s="100" t="s">
        <v>102</v>
      </c>
      <c r="C3" s="100" t="s">
        <v>103</v>
      </c>
    </row>
    <row r="4" spans="2:3" x14ac:dyDescent="0.25">
      <c r="B4" s="101">
        <v>1</v>
      </c>
      <c r="C4" s="101" t="s">
        <v>118</v>
      </c>
    </row>
    <row r="5" spans="2:3" x14ac:dyDescent="0.25">
      <c r="B5" s="101">
        <v>2</v>
      </c>
      <c r="C5" s="101" t="s">
        <v>119</v>
      </c>
    </row>
    <row r="6" spans="2:3" x14ac:dyDescent="0.25">
      <c r="B6" s="101">
        <v>3</v>
      </c>
      <c r="C6" s="101" t="s">
        <v>120</v>
      </c>
    </row>
    <row r="7" spans="2:3" x14ac:dyDescent="0.25">
      <c r="B7" s="101">
        <v>4</v>
      </c>
      <c r="C7" s="102" t="s">
        <v>112</v>
      </c>
    </row>
    <row r="8" spans="2:3" x14ac:dyDescent="0.25">
      <c r="B8" s="101">
        <v>5</v>
      </c>
      <c r="C8" s="102" t="s">
        <v>104</v>
      </c>
    </row>
    <row r="9" spans="2:3" x14ac:dyDescent="0.25">
      <c r="B9" s="101">
        <v>6</v>
      </c>
      <c r="C9" s="102" t="s">
        <v>113</v>
      </c>
    </row>
    <row r="10" spans="2:3" x14ac:dyDescent="0.25">
      <c r="B10" s="101">
        <v>7</v>
      </c>
      <c r="C10" s="102" t="s">
        <v>114</v>
      </c>
    </row>
    <row r="11" spans="2:3" x14ac:dyDescent="0.25">
      <c r="B11" s="101">
        <v>8</v>
      </c>
      <c r="C11" s="102" t="s">
        <v>105</v>
      </c>
    </row>
    <row r="12" spans="2:3" x14ac:dyDescent="0.25">
      <c r="B12" s="101">
        <v>9</v>
      </c>
      <c r="C12" s="103" t="s">
        <v>115</v>
      </c>
    </row>
    <row r="13" spans="2:3" x14ac:dyDescent="0.25">
      <c r="B13" s="101">
        <v>10</v>
      </c>
      <c r="C13" s="47" t="s">
        <v>106</v>
      </c>
    </row>
    <row r="14" spans="2:3" x14ac:dyDescent="0.25">
      <c r="B14" s="101">
        <v>11</v>
      </c>
      <c r="C14" s="102" t="s">
        <v>116</v>
      </c>
    </row>
    <row r="15" spans="2:3" x14ac:dyDescent="0.25">
      <c r="B15" s="101">
        <v>12</v>
      </c>
      <c r="C15" s="102" t="s">
        <v>53</v>
      </c>
    </row>
    <row r="16" spans="2:3" x14ac:dyDescent="0.25">
      <c r="B16" s="101">
        <v>13</v>
      </c>
      <c r="C16" s="102" t="s">
        <v>107</v>
      </c>
    </row>
    <row r="17" spans="2:3" x14ac:dyDescent="0.25">
      <c r="B17" s="101">
        <v>14</v>
      </c>
      <c r="C17" s="102" t="s">
        <v>108</v>
      </c>
    </row>
    <row r="18" spans="2:3" x14ac:dyDescent="0.25">
      <c r="B18" s="101">
        <v>15</v>
      </c>
      <c r="C18" s="102" t="s">
        <v>109</v>
      </c>
    </row>
    <row r="19" spans="2:3" x14ac:dyDescent="0.25">
      <c r="B19" s="101">
        <v>16</v>
      </c>
      <c r="C19" s="102" t="s">
        <v>110</v>
      </c>
    </row>
    <row r="20" spans="2:3" x14ac:dyDescent="0.25">
      <c r="B20" s="101">
        <v>17</v>
      </c>
      <c r="C20" s="102" t="s">
        <v>111</v>
      </c>
    </row>
    <row r="21" spans="2:3" x14ac:dyDescent="0.25">
      <c r="B21" s="101">
        <v>18</v>
      </c>
      <c r="C21" s="102" t="s">
        <v>117</v>
      </c>
    </row>
    <row r="22" spans="2:3" x14ac:dyDescent="0.25">
      <c r="B22" s="101">
        <v>19</v>
      </c>
      <c r="C22" s="101" t="s">
        <v>129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6"/>
  <sheetViews>
    <sheetView topLeftCell="A10" workbookViewId="0">
      <selection activeCell="B11" sqref="B11"/>
    </sheetView>
  </sheetViews>
  <sheetFormatPr defaultRowHeight="15" x14ac:dyDescent="0.25"/>
  <cols>
    <col min="1" max="1" width="4.140625" style="104" customWidth="1"/>
    <col min="2" max="2" width="147.7109375" style="104" customWidth="1"/>
    <col min="3" max="16384" width="9.140625" style="104"/>
  </cols>
  <sheetData>
    <row r="3" spans="2:2" x14ac:dyDescent="0.25">
      <c r="B3" s="100" t="s">
        <v>121</v>
      </c>
    </row>
    <row r="4" spans="2:2" x14ac:dyDescent="0.25">
      <c r="B4" s="101" t="s">
        <v>122</v>
      </c>
    </row>
    <row r="5" spans="2:2" x14ac:dyDescent="0.25">
      <c r="B5" s="101" t="s">
        <v>127</v>
      </c>
    </row>
    <row r="6" spans="2:2" x14ac:dyDescent="0.25">
      <c r="B6" s="101" t="s">
        <v>123</v>
      </c>
    </row>
    <row r="7" spans="2:2" x14ac:dyDescent="0.25">
      <c r="B7" s="102" t="s">
        <v>124</v>
      </c>
    </row>
    <row r="8" spans="2:2" x14ac:dyDescent="0.25">
      <c r="B8" s="102" t="s">
        <v>126</v>
      </c>
    </row>
    <row r="9" spans="2:2" x14ac:dyDescent="0.25">
      <c r="B9" s="102" t="s">
        <v>125</v>
      </c>
    </row>
    <row r="10" spans="2:2" x14ac:dyDescent="0.25">
      <c r="B10" s="102" t="s">
        <v>144</v>
      </c>
    </row>
    <row r="11" spans="2:2" x14ac:dyDescent="0.25">
      <c r="B11" s="102" t="s">
        <v>128</v>
      </c>
    </row>
    <row r="12" spans="2:2" x14ac:dyDescent="0.25">
      <c r="B12" s="102" t="s">
        <v>130</v>
      </c>
    </row>
    <row r="13" spans="2:2" x14ac:dyDescent="0.25">
      <c r="B13" s="102" t="s">
        <v>139</v>
      </c>
    </row>
    <row r="14" spans="2:2" x14ac:dyDescent="0.25">
      <c r="B14" s="102" t="s">
        <v>142</v>
      </c>
    </row>
    <row r="15" spans="2:2" x14ac:dyDescent="0.25">
      <c r="B15" s="100" t="s">
        <v>56</v>
      </c>
    </row>
    <row r="16" spans="2:2" x14ac:dyDescent="0.25">
      <c r="B16" s="102" t="s">
        <v>131</v>
      </c>
    </row>
    <row r="17" spans="2:2" x14ac:dyDescent="0.25">
      <c r="B17" s="102" t="s">
        <v>132</v>
      </c>
    </row>
    <row r="18" spans="2:2" x14ac:dyDescent="0.25">
      <c r="B18" s="102" t="s">
        <v>133</v>
      </c>
    </row>
    <row r="19" spans="2:2" x14ac:dyDescent="0.25">
      <c r="B19" s="102" t="s">
        <v>134</v>
      </c>
    </row>
    <row r="20" spans="2:2" x14ac:dyDescent="0.25">
      <c r="B20" s="102" t="s">
        <v>135</v>
      </c>
    </row>
    <row r="21" spans="2:2" x14ac:dyDescent="0.25">
      <c r="B21" s="102" t="s">
        <v>136</v>
      </c>
    </row>
    <row r="22" spans="2:2" x14ac:dyDescent="0.25">
      <c r="B22" s="102" t="s">
        <v>137</v>
      </c>
    </row>
    <row r="23" spans="2:2" x14ac:dyDescent="0.25">
      <c r="B23" s="102" t="s">
        <v>140</v>
      </c>
    </row>
    <row r="24" spans="2:2" x14ac:dyDescent="0.25">
      <c r="B24" s="102" t="s">
        <v>141</v>
      </c>
    </row>
    <row r="25" spans="2:2" x14ac:dyDescent="0.25">
      <c r="B25" s="102" t="s">
        <v>138</v>
      </c>
    </row>
    <row r="26" spans="2:2" x14ac:dyDescent="0.25">
      <c r="B26" s="101" t="s"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Splunk Estimates</vt:lpstr>
      <vt:lpstr>Estimates - Big Data</vt:lpstr>
      <vt:lpstr>Estimation</vt:lpstr>
      <vt:lpstr>Assumptions</vt:lpstr>
      <vt:lpstr>Assumptions and Dependencies</vt:lpstr>
      <vt:lpstr>Scope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</dc:creator>
  <cp:lastModifiedBy>Windows User</cp:lastModifiedBy>
  <cp:lastPrinted>2018-09-27T13:44:17Z</cp:lastPrinted>
  <dcterms:created xsi:type="dcterms:W3CDTF">2017-05-21T17:48:52Z</dcterms:created>
  <dcterms:modified xsi:type="dcterms:W3CDTF">2018-09-27T13:45:47Z</dcterms:modified>
</cp:coreProperties>
</file>