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K CHAITANYA\OneDrive\Desktop\"/>
    </mc:Choice>
  </mc:AlternateContent>
  <xr:revisionPtr revIDLastSave="0" documentId="13_ncr:1_{056D9383-6DA9-4807-ABE1-B22662C471A3}" xr6:coauthVersionLast="47" xr6:coauthVersionMax="47" xr10:uidLastSave="{00000000-0000-0000-0000-000000000000}"/>
  <bookViews>
    <workbookView xWindow="-104" yWindow="-104" windowWidth="22326" windowHeight="12050" xr2:uid="{C4EACBE2-59DD-4A0D-8158-53D696743297}"/>
  </bookViews>
  <sheets>
    <sheet name="GROUP-Details" sheetId="6" r:id="rId1"/>
    <sheet name="RETURNS CALC" sheetId="1" r:id="rId2"/>
    <sheet name="Variance-Cov-Matrix" sheetId="4" r:id="rId3"/>
    <sheet name="Results" sheetId="5" r:id="rId4"/>
    <sheet name="EFFICIENT PORTFOLIO" sheetId="3" r:id="rId5"/>
    <sheet name="Value Generator" sheetId="2" r:id="rId6"/>
  </sheets>
  <definedNames>
    <definedName name="solver_adj" localSheetId="4" hidden="1">'EFFICIENT PORTFOLIO'!$B$7:$B$16</definedName>
    <definedName name="solver_adj" localSheetId="5" hidden="1">'Value Generator'!$B$7:$B$16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2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'EFFICIENT PORTFOLIO'!$Q$7</definedName>
    <definedName name="solver_lhs1" localSheetId="5" hidden="1">'Value Generator'!$Q$7</definedName>
    <definedName name="solver_lhs2" localSheetId="5" hidden="1">'Value Generator'!$Q$7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2</definedName>
    <definedName name="solver_neg" localSheetId="5" hidden="1">2</definedName>
    <definedName name="solver_nod" localSheetId="4" hidden="1">2147483647</definedName>
    <definedName name="solver_nod" localSheetId="5" hidden="1">2147483647</definedName>
    <definedName name="solver_num" localSheetId="4" hidden="1">1</definedName>
    <definedName name="solver_num" localSheetId="5" hidden="1">1</definedName>
    <definedName name="solver_nwt" localSheetId="4" hidden="1">1</definedName>
    <definedName name="solver_nwt" localSheetId="5" hidden="1">1</definedName>
    <definedName name="solver_opt" localSheetId="4" hidden="1">'EFFICIENT PORTFOLIO'!$P$7</definedName>
    <definedName name="solver_opt" localSheetId="5" hidden="1">'Value Generator'!$R$7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2</definedName>
    <definedName name="solver_rel1" localSheetId="4" hidden="1">2</definedName>
    <definedName name="solver_rel1" localSheetId="5" hidden="1">2</definedName>
    <definedName name="solver_rel2" localSheetId="5" hidden="1">2</definedName>
    <definedName name="solver_rhs1" localSheetId="4" hidden="1">1</definedName>
    <definedName name="solver_rhs1" localSheetId="5" hidden="1">1</definedName>
    <definedName name="solver_rhs2" localSheetId="5" hidden="1">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2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3</definedName>
    <definedName name="solver_typ" localSheetId="5" hidden="1">2</definedName>
    <definedName name="solver_val" localSheetId="4" hidden="1">0.1547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AB4" i="1" l="1"/>
  <c r="S4" i="1"/>
  <c r="P7" i="3" l="1" a="1"/>
  <c r="P7" i="3" s="1"/>
  <c r="R7" i="3" a="1"/>
  <c r="R7" i="3" s="1"/>
  <c r="S7" i="3" s="1"/>
  <c r="Q7" i="3" a="1"/>
  <c r="Q7" i="3" s="1"/>
  <c r="U7" i="3" l="1"/>
  <c r="AB121" i="1" l="1"/>
  <c r="P7" i="2" a="1"/>
  <c r="P7" i="2" s="1"/>
  <c r="R7" i="2" a="1"/>
  <c r="R7" i="2" s="1"/>
  <c r="S7" i="2" s="1"/>
  <c r="Q7" i="2" a="1"/>
  <c r="Q7" i="2" s="1"/>
  <c r="U7" i="2" l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T9" i="1"/>
  <c r="T5" i="1"/>
  <c r="T6" i="1"/>
  <c r="T7" i="1"/>
  <c r="T8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S5" i="1"/>
  <c r="S253" i="1" s="1"/>
  <c r="S254" i="1" s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T4" i="1"/>
  <c r="T251" i="1" s="1"/>
  <c r="T252" i="1" s="1"/>
  <c r="U4" i="1"/>
  <c r="U251" i="1" s="1"/>
  <c r="U252" i="1" s="1"/>
  <c r="V4" i="1"/>
  <c r="V251" i="1" s="1"/>
  <c r="V252" i="1" s="1"/>
  <c r="W4" i="1"/>
  <c r="W253" i="1" s="1"/>
  <c r="W254" i="1" s="1"/>
  <c r="X4" i="1"/>
  <c r="X253" i="1" s="1"/>
  <c r="X254" i="1" s="1"/>
  <c r="Y4" i="1"/>
  <c r="Y253" i="1" s="1"/>
  <c r="Y254" i="1" s="1"/>
  <c r="Z4" i="1"/>
  <c r="Z253" i="1" s="1"/>
  <c r="Z254" i="1" s="1"/>
  <c r="AA4" i="1"/>
  <c r="AA253" i="1" s="1"/>
  <c r="AA254" i="1" s="1"/>
  <c r="AA251" i="1" l="1"/>
  <c r="AA252" i="1" s="1"/>
  <c r="V253" i="1"/>
  <c r="V254" i="1" s="1"/>
  <c r="Z251" i="1"/>
  <c r="Z252" i="1" s="1"/>
  <c r="U253" i="1"/>
  <c r="U254" i="1" s="1"/>
  <c r="Y251" i="1"/>
  <c r="Y252" i="1" s="1"/>
  <c r="T253" i="1"/>
  <c r="T254" i="1" s="1"/>
  <c r="X251" i="1"/>
  <c r="X252" i="1" s="1"/>
  <c r="W251" i="1"/>
  <c r="W252" i="1" s="1"/>
  <c r="AB251" i="1"/>
  <c r="AB252" i="1" s="1"/>
  <c r="AB253" i="1"/>
  <c r="AB254" i="1" s="1"/>
  <c r="S251" i="1"/>
  <c r="S252" i="1" s="1"/>
  <c r="S255" i="1"/>
</calcChain>
</file>

<file path=xl/sharedStrings.xml><?xml version="1.0" encoding="utf-8"?>
<sst xmlns="http://schemas.openxmlformats.org/spreadsheetml/2006/main" count="263" uniqueCount="52">
  <si>
    <t>Asahi India</t>
  </si>
  <si>
    <t>Raymond</t>
  </si>
  <si>
    <t>Sundram</t>
  </si>
  <si>
    <t>JK Paper</t>
  </si>
  <si>
    <t>CG Consumer</t>
  </si>
  <si>
    <t>Monte Carlo</t>
  </si>
  <si>
    <t>MM Forgings</t>
  </si>
  <si>
    <t>Andhra Paper</t>
  </si>
  <si>
    <t>Gold</t>
  </si>
  <si>
    <t>Ethereum</t>
  </si>
  <si>
    <t>Date</t>
  </si>
  <si>
    <t>Adjusted Close Price</t>
  </si>
  <si>
    <t>rF</t>
  </si>
  <si>
    <t>Rf/100</t>
  </si>
  <si>
    <t>Variance</t>
  </si>
  <si>
    <t>Annualized Variance</t>
  </si>
  <si>
    <t>Mean</t>
  </si>
  <si>
    <t>Annualized return</t>
  </si>
  <si>
    <t>Variance and Co-Variance Matrix</t>
  </si>
  <si>
    <t>index</t>
  </si>
  <si>
    <t>Minimum Variance Portfolio - Short Selling is allowed</t>
  </si>
  <si>
    <t>Stocks</t>
  </si>
  <si>
    <t>Weights</t>
  </si>
  <si>
    <t>Mu</t>
  </si>
  <si>
    <t>Unit</t>
  </si>
  <si>
    <t>Portfolio_Return</t>
  </si>
  <si>
    <t>Constraint</t>
  </si>
  <si>
    <t>Portfolio_Variance</t>
  </si>
  <si>
    <t>Portfolio Risk</t>
  </si>
  <si>
    <t>Rf</t>
  </si>
  <si>
    <t>Sharpe Ratio</t>
  </si>
  <si>
    <t>Value Generator</t>
  </si>
  <si>
    <t>Minimum Variance Portfolio-short selling not allowed</t>
  </si>
  <si>
    <t>Tangency Portfolio - Short selling allowed</t>
  </si>
  <si>
    <t>E(r)</t>
  </si>
  <si>
    <t>Daily Returns</t>
  </si>
  <si>
    <t>Mean of Risk Free Rate</t>
  </si>
  <si>
    <t>Tangency Portfolio- Short selling not allowed</t>
  </si>
  <si>
    <t>Name</t>
  </si>
  <si>
    <t>ID</t>
  </si>
  <si>
    <t>Contribution</t>
  </si>
  <si>
    <t>Balabhadra Krishna Chaitanya</t>
  </si>
  <si>
    <t>2019A4PS1500H</t>
  </si>
  <si>
    <t>Yes</t>
  </si>
  <si>
    <t>Gaurav Anoop</t>
  </si>
  <si>
    <t>2019A4PS1503H</t>
  </si>
  <si>
    <t>Venkata Praneeth Jandhyala</t>
  </si>
  <si>
    <t>2019A4PS0773H</t>
  </si>
  <si>
    <t>Sumanth K</t>
  </si>
  <si>
    <t>2019A4PS0756H</t>
  </si>
  <si>
    <t>Shubham Agarwal</t>
  </si>
  <si>
    <t>2019A4PS0593H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</si>
</sst>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5.45"/>
      <color rgb="FF000000"/>
      <name val="Times New Roman"/>
      <family val="1"/>
    </font>
    <font>
      <sz val="15.4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/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4" fontId="4" fillId="0" borderId="6" xfId="0" applyNumberFormat="1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6" xfId="0" applyNumberFormat="1" applyFont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9" fillId="2" borderId="6" xfId="0" applyFont="1" applyFill="1" applyBorder="1"/>
    <xf numFmtId="0" fontId="4" fillId="0" borderId="6" xfId="0" applyFont="1" applyBorder="1" applyAlignment="1">
      <alignment horizontal="center" wrapText="1"/>
    </xf>
    <xf numFmtId="164" fontId="0" fillId="0" borderId="6" xfId="0" applyNumberFormat="1" applyBorder="1"/>
    <xf numFmtId="0" fontId="8" fillId="3" borderId="6" xfId="0" applyFont="1" applyFill="1" applyBorder="1"/>
    <xf numFmtId="0" fontId="0" fillId="3" borderId="6" xfId="0" applyFill="1" applyBorder="1"/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164" fontId="9" fillId="2" borderId="6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800" b="1"/>
              <a:t>EFFICIENT</a:t>
            </a:r>
            <a:r>
              <a:rPr lang="en-US" sz="2800" b="1" baseline="0"/>
              <a:t> FRONTIER CURVE</a:t>
            </a:r>
            <a:endParaRPr lang="en-US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PORTFOLIO'!$Q$20</c:f>
              <c:strCache>
                <c:ptCount val="1"/>
                <c:pt idx="0">
                  <c:v>E(r)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'EFFICIENT PORTFOLIO'!$P$21:$P$40</c:f>
              <c:numCache>
                <c:formatCode>General</c:formatCode>
                <c:ptCount val="20"/>
                <c:pt idx="0">
                  <c:v>0.36365184033452014</c:v>
                </c:pt>
                <c:pt idx="1">
                  <c:v>0.34602806421236348</c:v>
                </c:pt>
                <c:pt idx="2">
                  <c:v>0.3292745056278189</c:v>
                </c:pt>
                <c:pt idx="3">
                  <c:v>0.31839037532372366</c:v>
                </c:pt>
                <c:pt idx="4">
                  <c:v>0.25872409727596024</c:v>
                </c:pt>
                <c:pt idx="5">
                  <c:v>0.22818991078505971</c:v>
                </c:pt>
                <c:pt idx="6">
                  <c:v>0.36406998418631703</c:v>
                </c:pt>
                <c:pt idx="7">
                  <c:v>0.5495746336912869</c:v>
                </c:pt>
                <c:pt idx="8">
                  <c:v>0.79145301452479</c:v>
                </c:pt>
                <c:pt idx="9">
                  <c:v>1.0635105635205091</c:v>
                </c:pt>
                <c:pt idx="10">
                  <c:v>1.3463343509147783</c:v>
                </c:pt>
                <c:pt idx="11">
                  <c:v>1.6340165368093369</c:v>
                </c:pt>
                <c:pt idx="12">
                  <c:v>1.9242883491019263</c:v>
                </c:pt>
                <c:pt idx="13">
                  <c:v>2.216100228336249</c:v>
                </c:pt>
                <c:pt idx="14">
                  <c:v>2.5089013296274461</c:v>
                </c:pt>
                <c:pt idx="15">
                  <c:v>2.8023719749793896</c:v>
                </c:pt>
                <c:pt idx="16">
                  <c:v>3.0963235388604624</c:v>
                </c:pt>
                <c:pt idx="17">
                  <c:v>3.3906268846569385</c:v>
                </c:pt>
                <c:pt idx="18">
                  <c:v>3.6851462885023514</c:v>
                </c:pt>
                <c:pt idx="19">
                  <c:v>3.9799484504807721</c:v>
                </c:pt>
              </c:numCache>
            </c:numRef>
          </c:xVal>
          <c:yVal>
            <c:numRef>
              <c:f>'EFFICIENT PORTFOLIO'!$Q$21:$Q$40</c:f>
              <c:numCache>
                <c:formatCode>General</c:formatCode>
                <c:ptCount val="20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6</c:v>
                </c:pt>
                <c:pt idx="16">
                  <c:v>6.5</c:v>
                </c:pt>
                <c:pt idx="17">
                  <c:v>7</c:v>
                </c:pt>
                <c:pt idx="18">
                  <c:v>7.5</c:v>
                </c:pt>
                <c:pt idx="1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9-40A7-A9A6-7A43E678F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93648"/>
        <c:axId val="356991984"/>
      </c:scatterChart>
      <c:valAx>
        <c:axId val="3569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PORTFOLIO</a:t>
                </a:r>
                <a:r>
                  <a:rPr lang="en-IN" sz="1200" b="1" baseline="0"/>
                  <a:t> </a:t>
                </a:r>
                <a:r>
                  <a:rPr lang="en-IN" sz="1200" b="1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91984"/>
        <c:crosses val="autoZero"/>
        <c:crossBetween val="midCat"/>
      </c:valAx>
      <c:valAx>
        <c:axId val="3569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Expected Return </a:t>
                </a:r>
              </a:p>
              <a:p>
                <a:pPr>
                  <a:defRPr/>
                </a:pP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658368</xdr:colOff>
      <xdr:row>19</xdr:row>
      <xdr:rowOff>4752</xdr:rowOff>
    </xdr:from>
    <xdr:to>
      <xdr:col>27</xdr:col>
      <xdr:colOff>295458</xdr:colOff>
      <xdr:row>47</xdr:row>
      <xdr:rowOff>74101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35DCB0-67FC-406B-81F6-3D2E3685E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FEEE-7D86-4E1A-8C42-1817361CA52F}">
  <dimension ref="F10:H16"/>
  <sheetViews>
    <sheetView tabSelected="1" workbookViewId="0">
      <selection activeCell="G22" sqref="G22"/>
    </sheetView>
  </sheetViews>
  <sheetFormatPr defaultRowHeight="14.4" x14ac:dyDescent="0.3"/>
  <cols>
    <col min="6" max="6" width="36.5" customWidth="1"/>
    <col min="7" max="7" width="43.19921875" customWidth="1"/>
    <col min="8" max="8" width="21" customWidth="1"/>
  </cols>
  <sheetData>
    <row r="10" spans="6:8" ht="15" thickBot="1" x14ac:dyDescent="0.35"/>
    <row r="11" spans="6:8" ht="20.2" thickBot="1" x14ac:dyDescent="0.35">
      <c r="F11" s="28" t="s">
        <v>38</v>
      </c>
      <c r="G11" s="28" t="s">
        <v>39</v>
      </c>
      <c r="H11" s="28" t="s">
        <v>40</v>
      </c>
    </row>
    <row r="12" spans="6:8" ht="20.75" thickBot="1" x14ac:dyDescent="0.35">
      <c r="F12" s="29" t="s">
        <v>41</v>
      </c>
      <c r="G12" s="29" t="s">
        <v>42</v>
      </c>
      <c r="H12" s="29" t="s">
        <v>43</v>
      </c>
    </row>
    <row r="13" spans="6:8" ht="20.75" thickBot="1" x14ac:dyDescent="0.35">
      <c r="F13" s="29" t="s">
        <v>44</v>
      </c>
      <c r="G13" s="29" t="s">
        <v>45</v>
      </c>
      <c r="H13" s="29" t="s">
        <v>43</v>
      </c>
    </row>
    <row r="14" spans="6:8" ht="20.75" thickBot="1" x14ac:dyDescent="0.35">
      <c r="F14" s="29" t="s">
        <v>46</v>
      </c>
      <c r="G14" s="29" t="s">
        <v>47</v>
      </c>
      <c r="H14" s="29" t="s">
        <v>43</v>
      </c>
    </row>
    <row r="15" spans="6:8" ht="20.75" thickBot="1" x14ac:dyDescent="0.35">
      <c r="F15" s="29" t="s">
        <v>48</v>
      </c>
      <c r="G15" s="29" t="s">
        <v>49</v>
      </c>
      <c r="H15" s="29" t="s">
        <v>43</v>
      </c>
    </row>
    <row r="16" spans="6:8" ht="20.75" thickBot="1" x14ac:dyDescent="0.35">
      <c r="F16" s="29" t="s">
        <v>50</v>
      </c>
      <c r="G16" s="29" t="s">
        <v>51</v>
      </c>
      <c r="H16" s="2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834C-B66D-41EA-8473-0EB46BC6B6A0}">
  <dimension ref="A1:AC256"/>
  <sheetViews>
    <sheetView topLeftCell="A70" zoomScale="70" zoomScaleNormal="70" workbookViewId="0">
      <selection activeCell="M257" sqref="M257"/>
    </sheetView>
  </sheetViews>
  <sheetFormatPr defaultRowHeight="14.4" x14ac:dyDescent="0.3"/>
  <cols>
    <col min="1" max="1" width="14.69921875" customWidth="1"/>
    <col min="2" max="11" width="8.8984375" bestFit="1" customWidth="1"/>
    <col min="12" max="12" width="10.3984375" bestFit="1" customWidth="1"/>
    <col min="13" max="13" width="8.8984375" bestFit="1" customWidth="1"/>
    <col min="18" max="18" width="20" customWidth="1"/>
    <col min="19" max="20" width="8.8984375" bestFit="1" customWidth="1"/>
    <col min="29" max="29" width="11.296875" customWidth="1"/>
  </cols>
  <sheetData>
    <row r="1" spans="1:29" ht="39.75" thickTop="1" thickBot="1" x14ac:dyDescent="0.3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12</v>
      </c>
      <c r="M1" s="3" t="s">
        <v>13</v>
      </c>
      <c r="S1" s="3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2"/>
    </row>
    <row r="2" spans="1:29" ht="15.55" thickTop="1" thickBot="1" x14ac:dyDescent="0.35">
      <c r="A2" s="6" t="s">
        <v>10</v>
      </c>
      <c r="B2" s="20" t="s">
        <v>11</v>
      </c>
      <c r="C2" s="20"/>
      <c r="D2" s="20"/>
      <c r="E2" s="20"/>
      <c r="F2" s="20"/>
      <c r="G2" s="20"/>
      <c r="H2" s="20"/>
      <c r="I2" s="20"/>
      <c r="J2" s="20"/>
      <c r="K2" s="20"/>
      <c r="L2" s="5"/>
      <c r="M2" s="4"/>
      <c r="S2" s="21" t="s">
        <v>35</v>
      </c>
      <c r="T2" s="21"/>
      <c r="U2" s="21"/>
      <c r="V2" s="21"/>
      <c r="W2" s="21"/>
      <c r="X2" s="21"/>
      <c r="Y2" s="21"/>
      <c r="Z2" s="21"/>
      <c r="AA2" s="21"/>
      <c r="AB2" s="21"/>
    </row>
    <row r="3" spans="1:29" ht="15.55" thickTop="1" thickBot="1" x14ac:dyDescent="0.35">
      <c r="A3" s="7">
        <v>44197</v>
      </c>
      <c r="B3" s="8">
        <v>276.34960000000001</v>
      </c>
      <c r="C3" s="8">
        <v>342.95</v>
      </c>
      <c r="D3" s="8">
        <v>520.48559999999998</v>
      </c>
      <c r="E3" s="8">
        <v>112.0295</v>
      </c>
      <c r="F3" s="8">
        <v>373.8202</v>
      </c>
      <c r="G3" s="8">
        <v>242.92570000000001</v>
      </c>
      <c r="H3" s="8">
        <v>418.97329999999999</v>
      </c>
      <c r="I3" s="8">
        <v>213.49809999999999</v>
      </c>
      <c r="J3" s="9">
        <v>50244</v>
      </c>
      <c r="K3" s="8">
        <v>53384.21</v>
      </c>
      <c r="L3" s="8">
        <v>3.03</v>
      </c>
      <c r="M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.55" thickTop="1" thickBot="1" x14ac:dyDescent="0.35">
      <c r="A4" s="7">
        <v>44200</v>
      </c>
      <c r="B4" s="8">
        <v>282.96249999999998</v>
      </c>
      <c r="C4" s="8">
        <v>347.35</v>
      </c>
      <c r="D4" s="8">
        <v>542.83190000000002</v>
      </c>
      <c r="E4" s="8">
        <v>120.44280000000001</v>
      </c>
      <c r="F4" s="8">
        <v>369.51889999999997</v>
      </c>
      <c r="G4" s="8">
        <v>243.4058</v>
      </c>
      <c r="H4" s="8">
        <v>425.27629999999999</v>
      </c>
      <c r="I4" s="8">
        <v>213.6942</v>
      </c>
      <c r="J4" s="9">
        <v>51424</v>
      </c>
      <c r="K4" s="8">
        <v>76030.37</v>
      </c>
      <c r="L4" s="8">
        <v>3.03</v>
      </c>
      <c r="M4" s="4">
        <f t="shared" ref="M4:M67" si="0">L4/100</f>
        <v>3.0299999999999997E-2</v>
      </c>
      <c r="S4" s="4">
        <f>(B4-B3)/B3</f>
        <v>2.3929471944232839E-2</v>
      </c>
      <c r="T4" s="4">
        <f>(C4-C3)/C3</f>
        <v>1.2829858579968025E-2</v>
      </c>
      <c r="U4" s="4">
        <f t="shared" ref="U4:AA19" si="1">(D4-D3)/D3</f>
        <v>4.2933560505804665E-2</v>
      </c>
      <c r="V4" s="4">
        <f t="shared" si="1"/>
        <v>7.509896946786343E-2</v>
      </c>
      <c r="W4" s="4">
        <f t="shared" si="1"/>
        <v>-1.150633379362599E-2</v>
      </c>
      <c r="X4" s="4">
        <f t="shared" si="1"/>
        <v>1.9763244481748659E-3</v>
      </c>
      <c r="Y4" s="4">
        <f t="shared" si="1"/>
        <v>1.5043918073060974E-2</v>
      </c>
      <c r="Z4" s="4">
        <f t="shared" si="1"/>
        <v>9.1850934504804154E-4</v>
      </c>
      <c r="AA4" s="4">
        <f t="shared" si="1"/>
        <v>2.3485391290502349E-2</v>
      </c>
      <c r="AB4" s="4">
        <f>(K4-K3)/K3</f>
        <v>0.42421082938194637</v>
      </c>
    </row>
    <row r="5" spans="1:29" ht="15.55" thickTop="1" thickBot="1" x14ac:dyDescent="0.35">
      <c r="A5" s="7">
        <v>44201</v>
      </c>
      <c r="B5" s="8">
        <v>288.38209999999998</v>
      </c>
      <c r="C5" s="8">
        <v>348.2</v>
      </c>
      <c r="D5" s="8">
        <v>555.72209999999995</v>
      </c>
      <c r="E5" s="8">
        <v>126.642</v>
      </c>
      <c r="F5" s="8">
        <v>373.12799999999999</v>
      </c>
      <c r="G5" s="8">
        <v>241.6294</v>
      </c>
      <c r="H5" s="8">
        <v>423.24149999999997</v>
      </c>
      <c r="I5" s="8">
        <v>212.37029999999999</v>
      </c>
      <c r="J5" s="9">
        <v>51720</v>
      </c>
      <c r="K5" s="8">
        <v>80485.52</v>
      </c>
      <c r="L5" s="8">
        <v>3.05</v>
      </c>
      <c r="M5" s="4">
        <f t="shared" si="0"/>
        <v>3.0499999999999999E-2</v>
      </c>
      <c r="S5" s="4">
        <f t="shared" ref="S5:S68" si="2">(B5-B4)/B4</f>
        <v>1.9153067986040564E-2</v>
      </c>
      <c r="T5" s="4">
        <f t="shared" ref="T5:X68" si="3">(C5-C4)/C4</f>
        <v>2.4470994673959001E-3</v>
      </c>
      <c r="U5" s="4">
        <f t="shared" si="1"/>
        <v>2.3746209461897753E-2</v>
      </c>
      <c r="V5" s="4">
        <f t="shared" si="1"/>
        <v>5.1470075421693871E-2</v>
      </c>
      <c r="W5" s="4">
        <f t="shared" si="1"/>
        <v>9.7670240953846004E-3</v>
      </c>
      <c r="X5" s="4">
        <f t="shared" si="1"/>
        <v>-7.2981005382780333E-3</v>
      </c>
      <c r="Y5" s="4">
        <f t="shared" si="1"/>
        <v>-4.7846541178053386E-3</v>
      </c>
      <c r="Z5" s="4">
        <f t="shared" si="1"/>
        <v>-6.1953015102890439E-3</v>
      </c>
      <c r="AA5" s="4">
        <f t="shared" si="1"/>
        <v>5.756067205973864E-3</v>
      </c>
      <c r="AB5" s="4">
        <f t="shared" ref="AB5:AB68" si="4">(K5-K4)/K4</f>
        <v>5.8596979075598458E-2</v>
      </c>
    </row>
    <row r="6" spans="1:29" ht="15.55" thickTop="1" thickBot="1" x14ac:dyDescent="0.35">
      <c r="A6" s="7">
        <v>44202</v>
      </c>
      <c r="B6" s="8">
        <v>283.41000000000003</v>
      </c>
      <c r="C6" s="8">
        <v>346.9</v>
      </c>
      <c r="D6" s="8">
        <v>537.45680000000004</v>
      </c>
      <c r="E6" s="8">
        <v>123.3456</v>
      </c>
      <c r="F6" s="8">
        <v>379.60469999999998</v>
      </c>
      <c r="G6" s="8">
        <v>240.2372</v>
      </c>
      <c r="H6" s="8">
        <v>421.80220000000003</v>
      </c>
      <c r="I6" s="8">
        <v>209.9186</v>
      </c>
      <c r="J6" s="9">
        <v>50509</v>
      </c>
      <c r="K6" s="8">
        <v>88291.15</v>
      </c>
      <c r="L6" s="8">
        <v>3.08</v>
      </c>
      <c r="M6" s="4">
        <f t="shared" si="0"/>
        <v>3.0800000000000001E-2</v>
      </c>
      <c r="S6" s="4">
        <f t="shared" si="2"/>
        <v>-1.7241361374370861E-2</v>
      </c>
      <c r="T6" s="4">
        <f t="shared" si="3"/>
        <v>-3.7334865020103715E-3</v>
      </c>
      <c r="U6" s="4">
        <f t="shared" si="1"/>
        <v>-3.2867686924813524E-2</v>
      </c>
      <c r="V6" s="4">
        <f t="shared" si="1"/>
        <v>-2.6029279385985624E-2</v>
      </c>
      <c r="W6" s="4">
        <f t="shared" si="1"/>
        <v>1.7357850389142584E-2</v>
      </c>
      <c r="X6" s="4">
        <f t="shared" si="1"/>
        <v>-5.7617160825628108E-3</v>
      </c>
      <c r="Y6" s="4">
        <f t="shared" si="1"/>
        <v>-3.4006589618455329E-3</v>
      </c>
      <c r="Z6" s="4">
        <f t="shared" si="1"/>
        <v>-1.1544457958575132E-2</v>
      </c>
      <c r="AA6" s="4">
        <f t="shared" si="1"/>
        <v>-2.3414539829853056E-2</v>
      </c>
      <c r="AB6" s="4">
        <f t="shared" si="4"/>
        <v>9.6981792501309422E-2</v>
      </c>
    </row>
    <row r="7" spans="1:29" ht="15.55" thickTop="1" thickBot="1" x14ac:dyDescent="0.35">
      <c r="A7" s="7">
        <v>44203</v>
      </c>
      <c r="B7" s="8">
        <v>284.45420000000001</v>
      </c>
      <c r="C7" s="8">
        <v>350</v>
      </c>
      <c r="D7" s="8">
        <v>541.23929999999996</v>
      </c>
      <c r="E7" s="8">
        <v>126.9372</v>
      </c>
      <c r="F7" s="8">
        <v>390.62990000000002</v>
      </c>
      <c r="G7" s="8">
        <v>238.74889999999999</v>
      </c>
      <c r="H7" s="8">
        <v>432.07549999999998</v>
      </c>
      <c r="I7" s="8">
        <v>208.79069999999999</v>
      </c>
      <c r="J7" s="9">
        <v>50904</v>
      </c>
      <c r="K7" s="8">
        <v>90020.54</v>
      </c>
      <c r="L7" s="8">
        <v>3.05</v>
      </c>
      <c r="M7" s="4">
        <f t="shared" si="0"/>
        <v>3.0499999999999999E-2</v>
      </c>
      <c r="S7" s="4">
        <f t="shared" si="2"/>
        <v>3.6844148054055582E-3</v>
      </c>
      <c r="T7" s="4">
        <f t="shared" si="3"/>
        <v>8.9362928797925133E-3</v>
      </c>
      <c r="U7" s="4">
        <f t="shared" si="1"/>
        <v>7.0377749430278183E-3</v>
      </c>
      <c r="V7" s="4">
        <f t="shared" si="1"/>
        <v>2.9118185002140324E-2</v>
      </c>
      <c r="W7" s="4">
        <f t="shared" si="1"/>
        <v>2.9043897507064695E-2</v>
      </c>
      <c r="X7" s="4">
        <f t="shared" si="1"/>
        <v>-6.1951271493341144E-3</v>
      </c>
      <c r="Y7" s="4">
        <f t="shared" si="1"/>
        <v>2.4355728822656564E-2</v>
      </c>
      <c r="Z7" s="4">
        <f t="shared" si="1"/>
        <v>-5.3730350716897452E-3</v>
      </c>
      <c r="AA7" s="4">
        <f t="shared" si="1"/>
        <v>7.820388445623553E-3</v>
      </c>
      <c r="AB7" s="4">
        <f t="shared" si="4"/>
        <v>1.9587353885412065E-2</v>
      </c>
    </row>
    <row r="8" spans="1:29" ht="15.55" thickTop="1" thickBot="1" x14ac:dyDescent="0.35">
      <c r="A8" s="7">
        <v>44204</v>
      </c>
      <c r="B8" s="8">
        <v>288.48160000000001</v>
      </c>
      <c r="C8" s="8">
        <v>348.2</v>
      </c>
      <c r="D8" s="8">
        <v>554.87599999999998</v>
      </c>
      <c r="E8" s="8">
        <v>126.2484</v>
      </c>
      <c r="F8" s="8">
        <v>395.67290000000003</v>
      </c>
      <c r="G8" s="8">
        <v>238.50880000000001</v>
      </c>
      <c r="H8" s="8">
        <v>436.7407</v>
      </c>
      <c r="I8" s="8">
        <v>208.25139999999999</v>
      </c>
      <c r="J8" s="9">
        <v>48967</v>
      </c>
      <c r="K8" s="8">
        <v>89830.85</v>
      </c>
      <c r="L8" s="8">
        <v>3.06</v>
      </c>
      <c r="M8" s="4">
        <f t="shared" si="0"/>
        <v>3.0600000000000002E-2</v>
      </c>
      <c r="S8" s="4">
        <f t="shared" si="2"/>
        <v>1.4158342538095763E-2</v>
      </c>
      <c r="T8" s="4">
        <f t="shared" si="3"/>
        <v>-5.1428571428571756E-3</v>
      </c>
      <c r="U8" s="4">
        <f t="shared" si="1"/>
        <v>2.5195324877554198E-2</v>
      </c>
      <c r="V8" s="4">
        <f t="shared" si="1"/>
        <v>-5.4263052911203372E-3</v>
      </c>
      <c r="W8" s="4">
        <f t="shared" si="1"/>
        <v>1.2909918057987897E-2</v>
      </c>
      <c r="X8" s="4">
        <f t="shared" si="1"/>
        <v>-1.0056590836648211E-3</v>
      </c>
      <c r="Y8" s="4">
        <f t="shared" si="1"/>
        <v>1.0797187065686499E-2</v>
      </c>
      <c r="Z8" s="4">
        <f t="shared" si="1"/>
        <v>-2.5829694521834414E-3</v>
      </c>
      <c r="AA8" s="4">
        <f t="shared" si="1"/>
        <v>-3.8052019487663055E-2</v>
      </c>
      <c r="AB8" s="4">
        <f t="shared" si="4"/>
        <v>-2.1071857600497373E-3</v>
      </c>
    </row>
    <row r="9" spans="1:29" ht="15.55" thickTop="1" thickBot="1" x14ac:dyDescent="0.35">
      <c r="A9" s="7">
        <v>44207</v>
      </c>
      <c r="B9" s="8">
        <v>288.28269999999998</v>
      </c>
      <c r="C9" s="8">
        <v>347.25</v>
      </c>
      <c r="D9" s="8">
        <v>559.0068</v>
      </c>
      <c r="E9" s="8">
        <v>122.1156</v>
      </c>
      <c r="F9" s="8">
        <v>395.37630000000001</v>
      </c>
      <c r="G9" s="8">
        <v>239.27699999999999</v>
      </c>
      <c r="H9" s="8">
        <v>453.41629999999998</v>
      </c>
      <c r="I9" s="8">
        <v>213.4</v>
      </c>
      <c r="J9" s="9">
        <v>49341</v>
      </c>
      <c r="K9" s="8">
        <v>80146.12</v>
      </c>
      <c r="L9" s="8">
        <v>3.28</v>
      </c>
      <c r="M9" s="4">
        <f t="shared" si="0"/>
        <v>3.2799999999999996E-2</v>
      </c>
      <c r="S9" s="4">
        <f t="shared" si="2"/>
        <v>-6.8947204951732579E-4</v>
      </c>
      <c r="T9" s="4">
        <f>(C9-C8)/C8</f>
        <v>-2.728317059161369E-3</v>
      </c>
      <c r="U9" s="4">
        <f t="shared" si="1"/>
        <v>7.4445461688738062E-3</v>
      </c>
      <c r="V9" s="4">
        <f t="shared" si="1"/>
        <v>-3.2735464370241545E-2</v>
      </c>
      <c r="W9" s="4">
        <f t="shared" si="1"/>
        <v>-7.4960908366484582E-4</v>
      </c>
      <c r="X9" s="4">
        <f t="shared" si="1"/>
        <v>3.2208455201652051E-3</v>
      </c>
      <c r="Y9" s="4">
        <f t="shared" si="1"/>
        <v>3.8181923507472453E-2</v>
      </c>
      <c r="Z9" s="4">
        <f t="shared" si="1"/>
        <v>2.4723003062644557E-2</v>
      </c>
      <c r="AA9" s="4">
        <f t="shared" si="1"/>
        <v>7.6377968836154964E-3</v>
      </c>
      <c r="AB9" s="4">
        <f t="shared" si="4"/>
        <v>-0.10781073539880798</v>
      </c>
    </row>
    <row r="10" spans="1:29" ht="15.55" thickTop="1" thickBot="1" x14ac:dyDescent="0.35">
      <c r="A10" s="7">
        <v>44208</v>
      </c>
      <c r="B10" s="8">
        <v>282.86309999999997</v>
      </c>
      <c r="C10" s="8">
        <v>344.25</v>
      </c>
      <c r="D10" s="8">
        <v>558.35990000000004</v>
      </c>
      <c r="E10" s="8">
        <v>126.5436</v>
      </c>
      <c r="F10" s="8">
        <v>398.78769999999997</v>
      </c>
      <c r="G10" s="8">
        <v>238.07679999999999</v>
      </c>
      <c r="H10" s="8">
        <v>448.50299999999999</v>
      </c>
      <c r="I10" s="8">
        <v>214.72399999999999</v>
      </c>
      <c r="J10" s="9">
        <v>49045</v>
      </c>
      <c r="K10" s="8">
        <v>76323.33</v>
      </c>
      <c r="L10" s="8">
        <v>3.28</v>
      </c>
      <c r="M10" s="4">
        <f t="shared" si="0"/>
        <v>3.2799999999999996E-2</v>
      </c>
      <c r="S10" s="4">
        <f t="shared" si="2"/>
        <v>-1.879960191853345E-2</v>
      </c>
      <c r="T10" s="4">
        <f t="shared" si="3"/>
        <v>-8.6393088552915772E-3</v>
      </c>
      <c r="U10" s="4">
        <f t="shared" si="1"/>
        <v>-1.1572310032721598E-3</v>
      </c>
      <c r="V10" s="4">
        <f t="shared" si="1"/>
        <v>3.6260723445653113E-2</v>
      </c>
      <c r="W10" s="4">
        <f t="shared" si="1"/>
        <v>8.6282359362459451E-3</v>
      </c>
      <c r="X10" s="4">
        <f t="shared" si="1"/>
        <v>-5.0159438642242895E-3</v>
      </c>
      <c r="Y10" s="4">
        <f t="shared" si="1"/>
        <v>-1.0836178584669304E-2</v>
      </c>
      <c r="Z10" s="4">
        <f t="shared" si="1"/>
        <v>6.2043111527646851E-3</v>
      </c>
      <c r="AA10" s="4">
        <f t="shared" si="1"/>
        <v>-5.9990677124500923E-3</v>
      </c>
      <c r="AB10" s="4">
        <f t="shared" si="4"/>
        <v>-4.7697755050400366E-2</v>
      </c>
    </row>
    <row r="11" spans="1:29" ht="15.55" thickTop="1" thickBot="1" x14ac:dyDescent="0.35">
      <c r="A11" s="7">
        <v>44209</v>
      </c>
      <c r="B11" s="8">
        <v>274.95749999999998</v>
      </c>
      <c r="C11" s="8">
        <v>346.1</v>
      </c>
      <c r="D11" s="8">
        <v>546.56460000000004</v>
      </c>
      <c r="E11" s="8">
        <v>126.3468</v>
      </c>
      <c r="F11" s="8">
        <v>396.21679999999998</v>
      </c>
      <c r="G11" s="8">
        <v>234.4761</v>
      </c>
      <c r="H11" s="8">
        <v>443.58960000000002</v>
      </c>
      <c r="I11" s="8">
        <v>214.92009999999999</v>
      </c>
      <c r="J11" s="9">
        <v>49305</v>
      </c>
      <c r="K11" s="8">
        <v>82736.259999999995</v>
      </c>
      <c r="L11" s="8">
        <v>3.27</v>
      </c>
      <c r="M11" s="4">
        <f t="shared" si="0"/>
        <v>3.27E-2</v>
      </c>
      <c r="S11" s="4">
        <f t="shared" si="2"/>
        <v>-2.7948502296694031E-2</v>
      </c>
      <c r="T11" s="4">
        <f t="shared" si="3"/>
        <v>5.3740014524328913E-3</v>
      </c>
      <c r="U11" s="4">
        <f t="shared" si="1"/>
        <v>-2.1124905280626341E-2</v>
      </c>
      <c r="V11" s="4">
        <f t="shared" si="1"/>
        <v>-1.5551952054469456E-3</v>
      </c>
      <c r="W11" s="4">
        <f t="shared" si="1"/>
        <v>-6.4467886045632668E-3</v>
      </c>
      <c r="X11" s="4">
        <f t="shared" si="1"/>
        <v>-1.5124111211172148E-2</v>
      </c>
      <c r="Y11" s="4">
        <f t="shared" si="1"/>
        <v>-1.0955110668155993E-2</v>
      </c>
      <c r="Z11" s="4">
        <f t="shared" si="1"/>
        <v>9.1326540116615413E-4</v>
      </c>
      <c r="AA11" s="4">
        <f t="shared" si="1"/>
        <v>5.3012539504536651E-3</v>
      </c>
      <c r="AB11" s="4">
        <f t="shared" si="4"/>
        <v>8.4023194480639052E-2</v>
      </c>
    </row>
    <row r="12" spans="1:29" ht="15.55" thickTop="1" thickBot="1" x14ac:dyDescent="0.35">
      <c r="A12" s="7">
        <v>44210</v>
      </c>
      <c r="B12" s="8">
        <v>276.84690000000001</v>
      </c>
      <c r="C12" s="8">
        <v>344.35</v>
      </c>
      <c r="D12" s="8">
        <v>547.46040000000005</v>
      </c>
      <c r="E12" s="8">
        <v>125.8056</v>
      </c>
      <c r="F12" s="8">
        <v>395.22800000000001</v>
      </c>
      <c r="G12" s="8">
        <v>232.12360000000001</v>
      </c>
      <c r="H12" s="8">
        <v>445.87259999999998</v>
      </c>
      <c r="I12" s="8">
        <v>212.56639999999999</v>
      </c>
      <c r="J12" s="9">
        <v>49221</v>
      </c>
      <c r="K12" s="8">
        <v>89057.35</v>
      </c>
      <c r="L12" s="8">
        <v>3.31</v>
      </c>
      <c r="M12" s="4">
        <f t="shared" si="0"/>
        <v>3.3099999999999997E-2</v>
      </c>
      <c r="S12" s="4">
        <f t="shared" si="2"/>
        <v>6.8716074302393043E-3</v>
      </c>
      <c r="T12" s="4">
        <f t="shared" si="3"/>
        <v>-5.0563420976596357E-3</v>
      </c>
      <c r="U12" s="4">
        <f t="shared" si="1"/>
        <v>1.6389645432580307E-3</v>
      </c>
      <c r="V12" s="4">
        <f t="shared" si="1"/>
        <v>-4.283448413414534E-3</v>
      </c>
      <c r="W12" s="4">
        <f t="shared" si="1"/>
        <v>-2.4956034171190349E-3</v>
      </c>
      <c r="X12" s="4">
        <f t="shared" si="1"/>
        <v>-1.0033005496082509E-2</v>
      </c>
      <c r="Y12" s="4">
        <f t="shared" si="1"/>
        <v>5.1466490648111648E-3</v>
      </c>
      <c r="Z12" s="4">
        <f t="shared" si="1"/>
        <v>-1.0951511747854218E-2</v>
      </c>
      <c r="AA12" s="4">
        <f t="shared" si="1"/>
        <v>-1.7036811682385154E-3</v>
      </c>
      <c r="AB12" s="4">
        <f t="shared" si="4"/>
        <v>7.6400480273099258E-2</v>
      </c>
    </row>
    <row r="13" spans="1:29" ht="15.55" thickTop="1" thickBot="1" x14ac:dyDescent="0.35">
      <c r="A13" s="7">
        <v>44211</v>
      </c>
      <c r="B13" s="8">
        <v>266.8032</v>
      </c>
      <c r="C13" s="8">
        <v>339.6</v>
      </c>
      <c r="D13" s="8">
        <v>545.02170000000001</v>
      </c>
      <c r="E13" s="8">
        <v>123.98520000000001</v>
      </c>
      <c r="F13" s="8">
        <v>382.67</v>
      </c>
      <c r="G13" s="8">
        <v>229.67519999999999</v>
      </c>
      <c r="H13" s="8">
        <v>488.55410000000001</v>
      </c>
      <c r="I13" s="8">
        <v>214.82210000000001</v>
      </c>
      <c r="J13" s="9">
        <v>48702</v>
      </c>
      <c r="K13" s="8">
        <v>85733.18</v>
      </c>
      <c r="L13" s="8">
        <v>3.29</v>
      </c>
      <c r="M13" s="4">
        <f t="shared" si="0"/>
        <v>3.2899999999999999E-2</v>
      </c>
      <c r="S13" s="4">
        <f t="shared" si="2"/>
        <v>-3.6278896386414301E-2</v>
      </c>
      <c r="T13" s="4">
        <f t="shared" si="3"/>
        <v>-1.3794104835196747E-2</v>
      </c>
      <c r="U13" s="4">
        <f t="shared" si="1"/>
        <v>-4.4545687688096521E-3</v>
      </c>
      <c r="V13" s="4">
        <f t="shared" si="1"/>
        <v>-1.4469944104236953E-2</v>
      </c>
      <c r="W13" s="4">
        <f t="shared" si="1"/>
        <v>-3.1774064590565428E-2</v>
      </c>
      <c r="X13" s="4">
        <f t="shared" si="1"/>
        <v>-1.0547828829123883E-2</v>
      </c>
      <c r="Y13" s="4">
        <f t="shared" si="1"/>
        <v>9.5725774582246209E-2</v>
      </c>
      <c r="Z13" s="4">
        <f t="shared" si="1"/>
        <v>1.0611742965962723E-2</v>
      </c>
      <c r="AA13" s="4">
        <f t="shared" si="1"/>
        <v>-1.0544279880538795E-2</v>
      </c>
      <c r="AB13" s="4">
        <f t="shared" si="4"/>
        <v>-3.7326172404636031E-2</v>
      </c>
    </row>
    <row r="14" spans="1:29" ht="15.55" thickTop="1" thickBot="1" x14ac:dyDescent="0.35">
      <c r="A14" s="7">
        <v>44214</v>
      </c>
      <c r="B14" s="8">
        <v>261.83109999999999</v>
      </c>
      <c r="C14" s="8">
        <v>330.05</v>
      </c>
      <c r="D14" s="8">
        <v>544.97199999999998</v>
      </c>
      <c r="E14" s="8">
        <v>122.0172</v>
      </c>
      <c r="F14" s="8">
        <v>375.45170000000002</v>
      </c>
      <c r="G14" s="8">
        <v>221.6097</v>
      </c>
      <c r="H14" s="8">
        <v>492.97109999999998</v>
      </c>
      <c r="I14" s="8">
        <v>209.86949999999999</v>
      </c>
      <c r="J14" s="9">
        <v>48894</v>
      </c>
      <c r="K14" s="8">
        <v>92019.6</v>
      </c>
      <c r="L14" s="8">
        <v>3.31</v>
      </c>
      <c r="M14" s="4">
        <f t="shared" si="0"/>
        <v>3.3099999999999997E-2</v>
      </c>
      <c r="S14" s="4">
        <f t="shared" si="2"/>
        <v>-1.863583345327197E-2</v>
      </c>
      <c r="T14" s="4">
        <f t="shared" si="3"/>
        <v>-2.8121319199057748E-2</v>
      </c>
      <c r="U14" s="4">
        <f t="shared" si="1"/>
        <v>-9.1189029721256662E-5</v>
      </c>
      <c r="V14" s="4">
        <f t="shared" si="1"/>
        <v>-1.5872862244848605E-2</v>
      </c>
      <c r="W14" s="4">
        <f t="shared" si="1"/>
        <v>-1.8862988998353671E-2</v>
      </c>
      <c r="X14" s="4">
        <f t="shared" si="1"/>
        <v>-3.5116982591067672E-2</v>
      </c>
      <c r="Y14" s="4">
        <f t="shared" si="1"/>
        <v>9.0409639382823172E-3</v>
      </c>
      <c r="Z14" s="4">
        <f t="shared" si="1"/>
        <v>-2.3054425033551099E-2</v>
      </c>
      <c r="AA14" s="4">
        <f t="shared" si="1"/>
        <v>3.9423432302574841E-3</v>
      </c>
      <c r="AB14" s="4">
        <f t="shared" si="4"/>
        <v>7.3325403303598602E-2</v>
      </c>
    </row>
    <row r="15" spans="1:29" ht="15.55" thickTop="1" thickBot="1" x14ac:dyDescent="0.35">
      <c r="A15" s="7">
        <v>44215</v>
      </c>
      <c r="B15" s="8">
        <v>268.34460000000001</v>
      </c>
      <c r="C15" s="8">
        <v>336.6</v>
      </c>
      <c r="D15" s="8">
        <v>554.67690000000005</v>
      </c>
      <c r="E15" s="8">
        <v>125.8548</v>
      </c>
      <c r="F15" s="8">
        <v>390.82769999999999</v>
      </c>
      <c r="G15" s="8">
        <v>223.53</v>
      </c>
      <c r="H15" s="8">
        <v>473.96300000000002</v>
      </c>
      <c r="I15" s="8">
        <v>209.18299999999999</v>
      </c>
      <c r="J15" s="9">
        <v>48983</v>
      </c>
      <c r="K15" s="8">
        <v>100807.4</v>
      </c>
      <c r="L15" s="8">
        <v>3.33</v>
      </c>
      <c r="M15" s="4">
        <f t="shared" si="0"/>
        <v>3.3300000000000003E-2</v>
      </c>
      <c r="S15" s="4">
        <f t="shared" si="2"/>
        <v>2.4876723964418368E-2</v>
      </c>
      <c r="T15" s="4">
        <f t="shared" si="3"/>
        <v>1.9845477957885202E-2</v>
      </c>
      <c r="U15" s="4">
        <f t="shared" si="1"/>
        <v>1.7808070873366093E-2</v>
      </c>
      <c r="V15" s="4">
        <f t="shared" si="1"/>
        <v>3.1451303586707405E-2</v>
      </c>
      <c r="W15" s="4">
        <f t="shared" si="1"/>
        <v>4.0953337007130282E-2</v>
      </c>
      <c r="X15" s="4">
        <f t="shared" si="1"/>
        <v>8.6652344188904978E-3</v>
      </c>
      <c r="Y15" s="4">
        <f t="shared" si="1"/>
        <v>-3.8558244083679465E-2</v>
      </c>
      <c r="Z15" s="4">
        <f t="shared" si="1"/>
        <v>-3.2710803618438851E-3</v>
      </c>
      <c r="AA15" s="4">
        <f t="shared" si="1"/>
        <v>1.8202642451016484E-3</v>
      </c>
      <c r="AB15" s="4">
        <f t="shared" si="4"/>
        <v>9.5499219731448384E-2</v>
      </c>
    </row>
    <row r="16" spans="1:29" ht="15.55" thickTop="1" thickBot="1" x14ac:dyDescent="0.35">
      <c r="A16" s="7">
        <v>44216</v>
      </c>
      <c r="B16" s="8">
        <v>268.24509999999998</v>
      </c>
      <c r="C16" s="8">
        <v>338.25</v>
      </c>
      <c r="D16" s="8">
        <v>547.26139999999998</v>
      </c>
      <c r="E16" s="8">
        <v>124.3296</v>
      </c>
      <c r="F16" s="8">
        <v>401.40809999999999</v>
      </c>
      <c r="G16" s="8">
        <v>222.9539</v>
      </c>
      <c r="H16" s="8">
        <v>471.38220000000001</v>
      </c>
      <c r="I16" s="8">
        <v>210.16370000000001</v>
      </c>
      <c r="J16" s="9">
        <v>49534</v>
      </c>
      <c r="K16" s="8">
        <v>100780.4</v>
      </c>
      <c r="L16" s="8">
        <v>3.32</v>
      </c>
      <c r="M16" s="4">
        <f t="shared" si="0"/>
        <v>3.32E-2</v>
      </c>
      <c r="S16" s="4">
        <f t="shared" si="2"/>
        <v>-3.7079188476322816E-4</v>
      </c>
      <c r="T16" s="4">
        <f t="shared" si="3"/>
        <v>4.9019607843136578E-3</v>
      </c>
      <c r="U16" s="4">
        <f t="shared" si="1"/>
        <v>-1.3369044212946428E-2</v>
      </c>
      <c r="V16" s="4">
        <f t="shared" si="1"/>
        <v>-1.2118727295264052E-2</v>
      </c>
      <c r="W16" s="4">
        <f t="shared" si="1"/>
        <v>2.7071776130504561E-2</v>
      </c>
      <c r="X16" s="4">
        <f t="shared" si="1"/>
        <v>-2.5772826913613238E-3</v>
      </c>
      <c r="Y16" s="4">
        <f t="shared" si="1"/>
        <v>-5.4451507818121048E-3</v>
      </c>
      <c r="Z16" s="4">
        <f t="shared" si="1"/>
        <v>4.6882394840881579E-3</v>
      </c>
      <c r="AA16" s="4">
        <f t="shared" si="1"/>
        <v>1.1248800604291285E-2</v>
      </c>
      <c r="AB16" s="4">
        <f t="shared" si="4"/>
        <v>-2.6783748018498644E-4</v>
      </c>
    </row>
    <row r="17" spans="1:28" ht="15.55" thickTop="1" thickBot="1" x14ac:dyDescent="0.35">
      <c r="A17" s="7">
        <v>44217</v>
      </c>
      <c r="B17" s="8">
        <v>264.66520000000003</v>
      </c>
      <c r="C17" s="8">
        <v>333.25</v>
      </c>
      <c r="D17" s="8">
        <v>549.99869999999999</v>
      </c>
      <c r="E17" s="8">
        <v>124.9692</v>
      </c>
      <c r="F17" s="8">
        <v>430.3802</v>
      </c>
      <c r="G17" s="8">
        <v>216.3287</v>
      </c>
      <c r="H17" s="8">
        <v>472.42439999999999</v>
      </c>
      <c r="I17" s="8">
        <v>205.0641</v>
      </c>
      <c r="J17" s="9">
        <v>49448</v>
      </c>
      <c r="K17" s="8">
        <v>81824.38</v>
      </c>
      <c r="L17" s="8">
        <v>3.32</v>
      </c>
      <c r="M17" s="4">
        <f t="shared" si="0"/>
        <v>3.32E-2</v>
      </c>
      <c r="S17" s="4">
        <f t="shared" si="2"/>
        <v>-1.3345630544602503E-2</v>
      </c>
      <c r="T17" s="4">
        <f t="shared" si="3"/>
        <v>-1.4781966001478197E-2</v>
      </c>
      <c r="U17" s="4">
        <f t="shared" si="1"/>
        <v>5.0018144893829615E-3</v>
      </c>
      <c r="V17" s="4">
        <f t="shared" si="1"/>
        <v>5.1443903945641387E-3</v>
      </c>
      <c r="W17" s="4">
        <f t="shared" si="1"/>
        <v>7.2176171831111566E-2</v>
      </c>
      <c r="X17" s="4">
        <f t="shared" si="1"/>
        <v>-2.9715560032813986E-2</v>
      </c>
      <c r="Y17" s="4">
        <f t="shared" si="1"/>
        <v>2.2109447492925692E-3</v>
      </c>
      <c r="Z17" s="4">
        <f t="shared" si="1"/>
        <v>-2.4264894460841759E-2</v>
      </c>
      <c r="AA17" s="4">
        <f t="shared" si="1"/>
        <v>-1.7361812088666371E-3</v>
      </c>
      <c r="AB17" s="4">
        <f t="shared" si="4"/>
        <v>-0.18809232747637428</v>
      </c>
    </row>
    <row r="18" spans="1:28" ht="15.55" thickTop="1" thickBot="1" x14ac:dyDescent="0.35">
      <c r="A18" s="7">
        <v>44218</v>
      </c>
      <c r="B18" s="8">
        <v>260.98590000000002</v>
      </c>
      <c r="C18" s="8">
        <v>328.2</v>
      </c>
      <c r="D18" s="8">
        <v>562.04280000000006</v>
      </c>
      <c r="E18" s="8">
        <v>122.214</v>
      </c>
      <c r="F18" s="8">
        <v>424.89229999999998</v>
      </c>
      <c r="G18" s="8">
        <v>213.54409999999999</v>
      </c>
      <c r="H18" s="8">
        <v>473.11919999999998</v>
      </c>
      <c r="I18" s="8">
        <v>205.40729999999999</v>
      </c>
      <c r="J18" s="9">
        <v>49140</v>
      </c>
      <c r="K18" s="8">
        <v>90264.65</v>
      </c>
      <c r="L18" s="8">
        <v>3.32</v>
      </c>
      <c r="M18" s="4">
        <f t="shared" si="0"/>
        <v>3.32E-2</v>
      </c>
      <c r="S18" s="4">
        <f t="shared" si="2"/>
        <v>-1.3901714316804823E-2</v>
      </c>
      <c r="T18" s="4">
        <f t="shared" si="3"/>
        <v>-1.5153788447111812E-2</v>
      </c>
      <c r="U18" s="4">
        <f t="shared" si="1"/>
        <v>2.1898415396254704E-2</v>
      </c>
      <c r="V18" s="4">
        <f t="shared" si="1"/>
        <v>-2.2047032388780613E-2</v>
      </c>
      <c r="W18" s="4">
        <f t="shared" si="1"/>
        <v>-1.2751283632471997E-2</v>
      </c>
      <c r="X18" s="4">
        <f t="shared" si="1"/>
        <v>-1.2872078462081138E-2</v>
      </c>
      <c r="Y18" s="4">
        <f t="shared" si="1"/>
        <v>1.4707115043168528E-3</v>
      </c>
      <c r="Z18" s="4">
        <f t="shared" si="1"/>
        <v>1.6736230281165546E-3</v>
      </c>
      <c r="AA18" s="4">
        <f t="shared" si="1"/>
        <v>-6.2287655719139301E-3</v>
      </c>
      <c r="AB18" s="4">
        <f t="shared" si="4"/>
        <v>0.10315104129111628</v>
      </c>
    </row>
    <row r="19" spans="1:28" ht="15.55" thickTop="1" thickBot="1" x14ac:dyDescent="0.35">
      <c r="A19" s="7">
        <v>44221</v>
      </c>
      <c r="B19" s="8">
        <v>257.40589999999997</v>
      </c>
      <c r="C19" s="8">
        <v>322.5</v>
      </c>
      <c r="D19" s="8">
        <v>558.16079999999999</v>
      </c>
      <c r="E19" s="8">
        <v>123.98520000000001</v>
      </c>
      <c r="F19" s="8">
        <v>407.63749999999999</v>
      </c>
      <c r="G19" s="8">
        <v>212.00790000000001</v>
      </c>
      <c r="H19" s="8">
        <v>460.017</v>
      </c>
      <c r="I19" s="8">
        <v>198.73859999999999</v>
      </c>
      <c r="J19" s="9">
        <v>49143</v>
      </c>
      <c r="K19" s="8">
        <v>96643.27</v>
      </c>
      <c r="L19" s="8">
        <v>3.37</v>
      </c>
      <c r="M19" s="4">
        <f t="shared" si="0"/>
        <v>3.3700000000000001E-2</v>
      </c>
      <c r="S19" s="4">
        <f t="shared" si="2"/>
        <v>-1.3717216140795501E-2</v>
      </c>
      <c r="T19" s="4">
        <f t="shared" si="3"/>
        <v>-1.7367458866544755E-2</v>
      </c>
      <c r="U19" s="4">
        <f t="shared" si="1"/>
        <v>-6.9069473000989631E-3</v>
      </c>
      <c r="V19" s="4">
        <f t="shared" si="1"/>
        <v>1.4492611321125301E-2</v>
      </c>
      <c r="W19" s="4">
        <f t="shared" si="1"/>
        <v>-4.0609820418021199E-2</v>
      </c>
      <c r="X19" s="4">
        <f t="shared" si="1"/>
        <v>-7.193830220549197E-3</v>
      </c>
      <c r="Y19" s="4">
        <f t="shared" si="1"/>
        <v>-2.7693232487711307E-2</v>
      </c>
      <c r="Z19" s="4">
        <f t="shared" si="1"/>
        <v>-3.246574001995061E-2</v>
      </c>
      <c r="AA19" s="4">
        <f t="shared" si="1"/>
        <v>6.105006105006105E-5</v>
      </c>
      <c r="AB19" s="4">
        <f t="shared" si="4"/>
        <v>7.0665758965442291E-2</v>
      </c>
    </row>
    <row r="20" spans="1:28" ht="15.55" thickTop="1" thickBot="1" x14ac:dyDescent="0.35">
      <c r="A20" s="7">
        <v>44223</v>
      </c>
      <c r="B20" s="8">
        <v>263.3725</v>
      </c>
      <c r="C20" s="8">
        <v>327.35000000000002</v>
      </c>
      <c r="D20" s="8">
        <v>550.9443</v>
      </c>
      <c r="E20" s="8">
        <v>124.1328</v>
      </c>
      <c r="F20" s="8">
        <v>423.26069999999999</v>
      </c>
      <c r="G20" s="8">
        <v>210.4716</v>
      </c>
      <c r="H20" s="8">
        <v>452.27480000000003</v>
      </c>
      <c r="I20" s="8">
        <v>204.42660000000001</v>
      </c>
      <c r="J20" s="9">
        <v>48865</v>
      </c>
      <c r="K20" s="8">
        <v>91531.98</v>
      </c>
      <c r="L20" s="8">
        <v>3.33</v>
      </c>
      <c r="M20" s="4">
        <f t="shared" si="0"/>
        <v>3.3300000000000003E-2</v>
      </c>
      <c r="S20" s="4">
        <f t="shared" si="2"/>
        <v>2.3179732865486101E-2</v>
      </c>
      <c r="T20" s="4">
        <f t="shared" si="3"/>
        <v>1.5038759689922552E-2</v>
      </c>
      <c r="U20" s="4">
        <f t="shared" si="3"/>
        <v>-1.292906990243671E-2</v>
      </c>
      <c r="V20" s="4">
        <f t="shared" si="3"/>
        <v>1.1904646683636197E-3</v>
      </c>
      <c r="W20" s="4">
        <f t="shared" si="3"/>
        <v>3.8326208947901008E-2</v>
      </c>
      <c r="X20" s="4">
        <f t="shared" si="3"/>
        <v>-7.2464280812177817E-3</v>
      </c>
      <c r="Y20" s="4">
        <f t="shared" ref="Y20:AA83" si="5">(H20-H19)/H19</f>
        <v>-1.683024757780684E-2</v>
      </c>
      <c r="Z20" s="4">
        <f t="shared" si="5"/>
        <v>2.862050955375562E-2</v>
      </c>
      <c r="AA20" s="4">
        <f t="shared" si="5"/>
        <v>-5.656960299534013E-3</v>
      </c>
      <c r="AB20" s="4">
        <f t="shared" si="4"/>
        <v>-5.2888214564759742E-2</v>
      </c>
    </row>
    <row r="21" spans="1:28" ht="15.55" thickTop="1" thickBot="1" x14ac:dyDescent="0.35">
      <c r="A21" s="7">
        <v>44224</v>
      </c>
      <c r="B21" s="8">
        <v>262.0797</v>
      </c>
      <c r="C21" s="8">
        <v>325.95</v>
      </c>
      <c r="D21" s="8">
        <v>536.16279999999995</v>
      </c>
      <c r="E21" s="8">
        <v>126.10080000000001</v>
      </c>
      <c r="F21" s="8">
        <v>420.0471</v>
      </c>
      <c r="G21" s="8">
        <v>213.64019999999999</v>
      </c>
      <c r="H21" s="8">
        <v>462.3</v>
      </c>
      <c r="I21" s="8">
        <v>204.03440000000001</v>
      </c>
      <c r="J21" s="9">
        <v>48624</v>
      </c>
      <c r="K21" s="8">
        <v>97190.720000000001</v>
      </c>
      <c r="L21" s="8">
        <v>3.36</v>
      </c>
      <c r="M21" s="4">
        <f t="shared" si="0"/>
        <v>3.3599999999999998E-2</v>
      </c>
      <c r="S21" s="4">
        <f t="shared" si="2"/>
        <v>-4.9086370065211807E-3</v>
      </c>
      <c r="T21" s="4">
        <f t="shared" si="3"/>
        <v>-4.2767679853368996E-3</v>
      </c>
      <c r="U21" s="4">
        <f t="shared" si="3"/>
        <v>-2.6829390920280055E-2</v>
      </c>
      <c r="V21" s="4">
        <f t="shared" si="3"/>
        <v>1.585398863153013E-2</v>
      </c>
      <c r="W21" s="4">
        <f t="shared" si="3"/>
        <v>-7.592483781272359E-3</v>
      </c>
      <c r="X21" s="4">
        <f t="shared" si="3"/>
        <v>1.5054762732834254E-2</v>
      </c>
      <c r="Y21" s="4">
        <f t="shared" si="5"/>
        <v>2.2166169771121413E-2</v>
      </c>
      <c r="Z21" s="4">
        <f t="shared" si="5"/>
        <v>-1.9185370201334E-3</v>
      </c>
      <c r="AA21" s="4">
        <f t="shared" si="5"/>
        <v>-4.9319553872915175E-3</v>
      </c>
      <c r="AB21" s="4">
        <f t="shared" si="4"/>
        <v>6.1822545519063452E-2</v>
      </c>
    </row>
    <row r="22" spans="1:28" ht="15.55" thickTop="1" thickBot="1" x14ac:dyDescent="0.35">
      <c r="A22" s="7">
        <v>44225</v>
      </c>
      <c r="B22" s="8">
        <v>262.92500000000001</v>
      </c>
      <c r="C22" s="8">
        <v>322.2</v>
      </c>
      <c r="D22" s="8">
        <v>556.71749999999997</v>
      </c>
      <c r="E22" s="8">
        <v>125.26439999999999</v>
      </c>
      <c r="F22" s="8">
        <v>422.96409999999997</v>
      </c>
      <c r="G22" s="8">
        <v>214.16829999999999</v>
      </c>
      <c r="H22" s="8">
        <v>497.23930000000001</v>
      </c>
      <c r="I22" s="8">
        <v>201.92590000000001</v>
      </c>
      <c r="J22" s="9">
        <v>49096</v>
      </c>
      <c r="K22" s="8">
        <v>100795.9</v>
      </c>
      <c r="L22" s="8">
        <v>3.37</v>
      </c>
      <c r="M22" s="4">
        <f t="shared" si="0"/>
        <v>3.3700000000000001E-2</v>
      </c>
      <c r="S22" s="4">
        <f t="shared" si="2"/>
        <v>3.2253547298780058E-3</v>
      </c>
      <c r="T22" s="4">
        <f t="shared" si="3"/>
        <v>-1.1504832029452371E-2</v>
      </c>
      <c r="U22" s="4">
        <f t="shared" si="3"/>
        <v>3.8336676845167228E-2</v>
      </c>
      <c r="V22" s="4">
        <f t="shared" si="3"/>
        <v>-6.6327890068898195E-3</v>
      </c>
      <c r="W22" s="4">
        <f t="shared" si="3"/>
        <v>6.9444593237281563E-3</v>
      </c>
      <c r="X22" s="4">
        <f t="shared" si="3"/>
        <v>2.4719130575612406E-3</v>
      </c>
      <c r="Y22" s="4">
        <f t="shared" si="5"/>
        <v>7.5577114427860706E-2</v>
      </c>
      <c r="Z22" s="4">
        <f t="shared" si="5"/>
        <v>-1.0334041710613466E-2</v>
      </c>
      <c r="AA22" s="4">
        <f t="shared" si="5"/>
        <v>9.7071405067456398E-3</v>
      </c>
      <c r="AB22" s="4">
        <f t="shared" si="4"/>
        <v>3.7093870690534991E-2</v>
      </c>
    </row>
    <row r="23" spans="1:28" ht="15.55" thickTop="1" thickBot="1" x14ac:dyDescent="0.35">
      <c r="A23" s="7">
        <v>44228</v>
      </c>
      <c r="B23" s="8">
        <v>278.58710000000002</v>
      </c>
      <c r="C23" s="8">
        <v>323.75</v>
      </c>
      <c r="D23" s="8">
        <v>572.59389999999996</v>
      </c>
      <c r="E23" s="8">
        <v>128.06880000000001</v>
      </c>
      <c r="F23" s="8">
        <v>411.79059999999998</v>
      </c>
      <c r="G23" s="8">
        <v>221.99369999999999</v>
      </c>
      <c r="H23" s="8">
        <v>502.5496</v>
      </c>
      <c r="I23" s="8">
        <v>207.9572</v>
      </c>
      <c r="J23" s="9">
        <v>48394</v>
      </c>
      <c r="K23" s="8">
        <v>100104.3</v>
      </c>
      <c r="L23" s="8">
        <v>3.35</v>
      </c>
      <c r="M23" s="4">
        <f t="shared" si="0"/>
        <v>3.3500000000000002E-2</v>
      </c>
      <c r="S23" s="4">
        <f t="shared" si="2"/>
        <v>5.9568698297993758E-2</v>
      </c>
      <c r="T23" s="4">
        <f t="shared" si="3"/>
        <v>4.8106765983861313E-3</v>
      </c>
      <c r="U23" s="4">
        <f t="shared" si="3"/>
        <v>2.8517874864720419E-2</v>
      </c>
      <c r="V23" s="4">
        <f t="shared" si="3"/>
        <v>2.2387845229770113E-2</v>
      </c>
      <c r="W23" s="4">
        <f t="shared" si="3"/>
        <v>-2.6417135638698391E-2</v>
      </c>
      <c r="X23" s="4">
        <f t="shared" si="3"/>
        <v>3.6538554025035461E-2</v>
      </c>
      <c r="Y23" s="4">
        <f t="shared" si="5"/>
        <v>1.0679566156576892E-2</v>
      </c>
      <c r="Z23" s="4">
        <f t="shared" si="5"/>
        <v>2.986887764273918E-2</v>
      </c>
      <c r="AA23" s="4">
        <f t="shared" si="5"/>
        <v>-1.4298517190809842E-2</v>
      </c>
      <c r="AB23" s="4">
        <f t="shared" si="4"/>
        <v>-6.8613901954344501E-3</v>
      </c>
    </row>
    <row r="24" spans="1:28" ht="15.55" thickTop="1" thickBot="1" x14ac:dyDescent="0.35">
      <c r="A24" s="7">
        <v>44229</v>
      </c>
      <c r="B24" s="8">
        <v>287.03960000000001</v>
      </c>
      <c r="C24" s="8">
        <v>340.2</v>
      </c>
      <c r="D24" s="8">
        <v>587.02689999999996</v>
      </c>
      <c r="E24" s="8">
        <v>129.84010000000001</v>
      </c>
      <c r="F24" s="8">
        <v>410.06020000000001</v>
      </c>
      <c r="G24" s="8">
        <v>221.84970000000001</v>
      </c>
      <c r="H24" s="8">
        <v>499.22449999999998</v>
      </c>
      <c r="I24" s="8">
        <v>205.94669999999999</v>
      </c>
      <c r="J24" s="9">
        <v>47751</v>
      </c>
      <c r="K24" s="8">
        <v>110485.1</v>
      </c>
      <c r="L24" s="8">
        <v>3.36</v>
      </c>
      <c r="M24" s="4">
        <f t="shared" si="0"/>
        <v>3.3599999999999998E-2</v>
      </c>
      <c r="S24" s="4">
        <f t="shared" si="2"/>
        <v>3.0340600839019415E-2</v>
      </c>
      <c r="T24" s="4">
        <f t="shared" si="3"/>
        <v>5.0810810810810778E-2</v>
      </c>
      <c r="U24" s="4">
        <f t="shared" si="3"/>
        <v>2.5206346068304245E-2</v>
      </c>
      <c r="V24" s="4">
        <f t="shared" si="3"/>
        <v>1.3830847169646287E-2</v>
      </c>
      <c r="W24" s="4">
        <f t="shared" si="3"/>
        <v>-4.2021357456920455E-3</v>
      </c>
      <c r="X24" s="4">
        <f t="shared" si="3"/>
        <v>-6.4866705676772378E-4</v>
      </c>
      <c r="Y24" s="4">
        <f t="shared" si="5"/>
        <v>-6.6164613403334131E-3</v>
      </c>
      <c r="Z24" s="4">
        <f t="shared" si="5"/>
        <v>-9.6678547316467398E-3</v>
      </c>
      <c r="AA24" s="4">
        <f t="shared" si="5"/>
        <v>-1.3286771087324876E-2</v>
      </c>
      <c r="AB24" s="4">
        <f t="shared" si="4"/>
        <v>0.10369984106576843</v>
      </c>
    </row>
    <row r="25" spans="1:28" ht="15.55" thickTop="1" thickBot="1" x14ac:dyDescent="0.35">
      <c r="A25" s="7">
        <v>44230</v>
      </c>
      <c r="B25" s="8">
        <v>291.86259999999999</v>
      </c>
      <c r="C25" s="8">
        <v>339.2</v>
      </c>
      <c r="D25" s="8">
        <v>597.42870000000005</v>
      </c>
      <c r="E25" s="8">
        <v>128.8561</v>
      </c>
      <c r="F25" s="8">
        <v>406.45089999999999</v>
      </c>
      <c r="G25" s="8">
        <v>222.32980000000001</v>
      </c>
      <c r="H25" s="8">
        <v>501.16</v>
      </c>
      <c r="I25" s="8">
        <v>210.1147</v>
      </c>
      <c r="J25" s="9">
        <v>47750</v>
      </c>
      <c r="K25" s="8">
        <v>121011</v>
      </c>
      <c r="L25" s="8">
        <v>3.38</v>
      </c>
      <c r="M25" s="4">
        <f t="shared" si="0"/>
        <v>3.3799999999999997E-2</v>
      </c>
      <c r="S25" s="4">
        <f t="shared" si="2"/>
        <v>1.6802559646822177E-2</v>
      </c>
      <c r="T25" s="4">
        <f t="shared" si="3"/>
        <v>-2.9394473838918285E-3</v>
      </c>
      <c r="U25" s="4">
        <f t="shared" si="3"/>
        <v>1.7719460556237021E-2</v>
      </c>
      <c r="V25" s="4">
        <f t="shared" si="3"/>
        <v>-7.5785523886688997E-3</v>
      </c>
      <c r="W25" s="4">
        <f t="shared" si="3"/>
        <v>-8.8018783583484056E-3</v>
      </c>
      <c r="X25" s="4">
        <f t="shared" si="3"/>
        <v>2.1640777517390967E-3</v>
      </c>
      <c r="Y25" s="4">
        <f t="shared" si="5"/>
        <v>3.8770132475470401E-3</v>
      </c>
      <c r="Z25" s="4">
        <f t="shared" si="5"/>
        <v>2.0238246109308897E-2</v>
      </c>
      <c r="AA25" s="4">
        <f t="shared" si="5"/>
        <v>-2.0941969801679546E-5</v>
      </c>
      <c r="AB25" s="4">
        <f t="shared" si="4"/>
        <v>9.5269859917762614E-2</v>
      </c>
    </row>
    <row r="26" spans="1:28" ht="15.55" thickTop="1" thickBot="1" x14ac:dyDescent="0.35">
      <c r="A26" s="7">
        <v>44231</v>
      </c>
      <c r="B26" s="8">
        <v>293.00619999999998</v>
      </c>
      <c r="C26" s="8">
        <v>343.2</v>
      </c>
      <c r="D26" s="8">
        <v>602.35580000000004</v>
      </c>
      <c r="E26" s="8">
        <v>132.74289999999999</v>
      </c>
      <c r="F26" s="8">
        <v>408.57690000000002</v>
      </c>
      <c r="G26" s="8">
        <v>223.14599999999999</v>
      </c>
      <c r="H26" s="8">
        <v>510.44069999999999</v>
      </c>
      <c r="I26" s="8">
        <v>216.5873</v>
      </c>
      <c r="J26" s="9">
        <v>46965</v>
      </c>
      <c r="K26" s="8">
        <v>116395.9</v>
      </c>
      <c r="L26" s="8">
        <v>3.38</v>
      </c>
      <c r="M26" s="4">
        <f t="shared" si="0"/>
        <v>3.3799999999999997E-2</v>
      </c>
      <c r="S26" s="4">
        <f t="shared" si="2"/>
        <v>3.9182820957532494E-3</v>
      </c>
      <c r="T26" s="4">
        <f t="shared" si="3"/>
        <v>1.179245283018868E-2</v>
      </c>
      <c r="U26" s="4">
        <f t="shared" si="3"/>
        <v>8.247176608689866E-3</v>
      </c>
      <c r="V26" s="4">
        <f t="shared" si="3"/>
        <v>3.0163880483733356E-2</v>
      </c>
      <c r="W26" s="4">
        <f t="shared" si="3"/>
        <v>5.230644095018693E-3</v>
      </c>
      <c r="X26" s="4">
        <f t="shared" si="3"/>
        <v>3.6711228094478596E-3</v>
      </c>
      <c r="Y26" s="4">
        <f t="shared" si="5"/>
        <v>1.8518437225636456E-2</v>
      </c>
      <c r="Z26" s="4">
        <f t="shared" si="5"/>
        <v>3.0805079320961361E-2</v>
      </c>
      <c r="AA26" s="4">
        <f t="shared" si="5"/>
        <v>-1.6439790575916231E-2</v>
      </c>
      <c r="AB26" s="4">
        <f t="shared" si="4"/>
        <v>-3.813785523630088E-2</v>
      </c>
    </row>
    <row r="27" spans="1:28" ht="15.55" thickTop="1" thickBot="1" x14ac:dyDescent="0.35">
      <c r="A27" s="7">
        <v>44232</v>
      </c>
      <c r="B27" s="8">
        <v>288.92910000000001</v>
      </c>
      <c r="C27" s="8">
        <v>341.1</v>
      </c>
      <c r="D27" s="8">
        <v>601.75850000000003</v>
      </c>
      <c r="E27" s="8">
        <v>131.36529999999999</v>
      </c>
      <c r="F27" s="8">
        <v>405.46210000000002</v>
      </c>
      <c r="G27" s="8">
        <v>233.51589999999999</v>
      </c>
      <c r="H27" s="8">
        <v>504.0881</v>
      </c>
      <c r="I27" s="8">
        <v>211.48769999999999</v>
      </c>
      <c r="J27" s="9">
        <v>47078</v>
      </c>
      <c r="K27" s="8">
        <v>125097.7</v>
      </c>
      <c r="L27" s="8">
        <v>3.37</v>
      </c>
      <c r="M27" s="4">
        <f t="shared" si="0"/>
        <v>3.3700000000000001E-2</v>
      </c>
      <c r="S27" s="4">
        <f t="shared" si="2"/>
        <v>-1.3914722623616748E-2</v>
      </c>
      <c r="T27" s="4">
        <f t="shared" si="3"/>
        <v>-6.1188811188810201E-3</v>
      </c>
      <c r="U27" s="4">
        <f t="shared" si="3"/>
        <v>-9.9160662186703998E-4</v>
      </c>
      <c r="V27" s="4">
        <f t="shared" si="3"/>
        <v>-1.0377956184473906E-2</v>
      </c>
      <c r="W27" s="4">
        <f t="shared" si="3"/>
        <v>-7.6235342722508351E-3</v>
      </c>
      <c r="X27" s="4">
        <f t="shared" si="3"/>
        <v>4.6471368521057974E-2</v>
      </c>
      <c r="Y27" s="4">
        <f t="shared" si="5"/>
        <v>-1.2445324207101816E-2</v>
      </c>
      <c r="Z27" s="4">
        <f t="shared" si="5"/>
        <v>-2.3545240187213236E-2</v>
      </c>
      <c r="AA27" s="4">
        <f t="shared" si="5"/>
        <v>2.406047056318535E-3</v>
      </c>
      <c r="AB27" s="4">
        <f t="shared" si="4"/>
        <v>7.4760365270598053E-2</v>
      </c>
    </row>
    <row r="28" spans="1:28" ht="15.55" thickTop="1" thickBot="1" x14ac:dyDescent="0.35">
      <c r="A28" s="7">
        <v>44235</v>
      </c>
      <c r="B28" s="8">
        <v>290.42070000000001</v>
      </c>
      <c r="C28" s="8">
        <v>344.75</v>
      </c>
      <c r="D28" s="8">
        <v>595.53740000000005</v>
      </c>
      <c r="E28" s="8">
        <v>131.4145</v>
      </c>
      <c r="F28" s="8">
        <v>403.63279999999997</v>
      </c>
      <c r="G28" s="8">
        <v>227.80279999999999</v>
      </c>
      <c r="H28" s="8">
        <v>525.77629999999999</v>
      </c>
      <c r="I28" s="8">
        <v>214.67490000000001</v>
      </c>
      <c r="J28" s="9">
        <v>47839</v>
      </c>
      <c r="K28" s="8">
        <v>127381</v>
      </c>
      <c r="L28" s="8">
        <v>3.37</v>
      </c>
      <c r="M28" s="4">
        <f t="shared" si="0"/>
        <v>3.3700000000000001E-2</v>
      </c>
      <c r="S28" s="4">
        <f t="shared" si="2"/>
        <v>5.162512187245955E-3</v>
      </c>
      <c r="T28" s="4">
        <f t="shared" si="3"/>
        <v>1.0700674289064724E-2</v>
      </c>
      <c r="U28" s="4">
        <f t="shared" si="3"/>
        <v>-1.0338200457492463E-2</v>
      </c>
      <c r="V28" s="4">
        <f t="shared" si="3"/>
        <v>3.7452812881341751E-4</v>
      </c>
      <c r="W28" s="4">
        <f t="shared" si="3"/>
        <v>-4.5116423951832886E-3</v>
      </c>
      <c r="X28" s="4">
        <f t="shared" si="3"/>
        <v>-2.4465571723381565E-2</v>
      </c>
      <c r="Y28" s="4">
        <f t="shared" si="5"/>
        <v>4.3024622084909356E-2</v>
      </c>
      <c r="Z28" s="4">
        <f t="shared" si="5"/>
        <v>1.5070379979544997E-2</v>
      </c>
      <c r="AA28" s="4">
        <f t="shared" si="5"/>
        <v>1.6164662899868305E-2</v>
      </c>
      <c r="AB28" s="4">
        <f t="shared" si="4"/>
        <v>1.8252134131962482E-2</v>
      </c>
    </row>
    <row r="29" spans="1:28" ht="15.55" thickTop="1" thickBot="1" x14ac:dyDescent="0.35">
      <c r="A29" s="7">
        <v>44236</v>
      </c>
      <c r="B29" s="8">
        <v>284.15589999999997</v>
      </c>
      <c r="C29" s="8">
        <v>341.6</v>
      </c>
      <c r="D29" s="8">
        <v>589.9633</v>
      </c>
      <c r="E29" s="8">
        <v>131.7097</v>
      </c>
      <c r="F29" s="8">
        <v>401.95190000000002</v>
      </c>
      <c r="G29" s="8">
        <v>224.29820000000001</v>
      </c>
      <c r="H29" s="8">
        <v>505.6266</v>
      </c>
      <c r="I29" s="8">
        <v>217.91130000000001</v>
      </c>
      <c r="J29" s="9">
        <v>47948</v>
      </c>
      <c r="K29" s="8">
        <v>128811.7</v>
      </c>
      <c r="L29" s="8">
        <v>3.38</v>
      </c>
      <c r="M29" s="4">
        <f t="shared" si="0"/>
        <v>3.3799999999999997E-2</v>
      </c>
      <c r="S29" s="4">
        <f t="shared" si="2"/>
        <v>-2.1571465119394163E-2</v>
      </c>
      <c r="T29" s="4">
        <f t="shared" si="3"/>
        <v>-9.1370558375633865E-3</v>
      </c>
      <c r="U29" s="4">
        <f t="shared" si="3"/>
        <v>-9.3597816022974265E-3</v>
      </c>
      <c r="V29" s="4">
        <f t="shared" si="3"/>
        <v>2.2463274600595376E-3</v>
      </c>
      <c r="W29" s="4">
        <f t="shared" si="3"/>
        <v>-4.1644286589195712E-3</v>
      </c>
      <c r="X29" s="4">
        <f t="shared" si="3"/>
        <v>-1.5384358752394538E-2</v>
      </c>
      <c r="Y29" s="4">
        <f t="shared" si="5"/>
        <v>-3.8323712955490759E-2</v>
      </c>
      <c r="Z29" s="4">
        <f t="shared" si="5"/>
        <v>1.5075819296992816E-2</v>
      </c>
      <c r="AA29" s="4">
        <f t="shared" si="5"/>
        <v>2.2784757206463346E-3</v>
      </c>
      <c r="AB29" s="4">
        <f t="shared" si="4"/>
        <v>1.1231659352650686E-2</v>
      </c>
    </row>
    <row r="30" spans="1:28" ht="15.55" thickTop="1" thickBot="1" x14ac:dyDescent="0.35">
      <c r="A30" s="7">
        <v>44237</v>
      </c>
      <c r="B30" s="8">
        <v>281.66980000000001</v>
      </c>
      <c r="C30" s="8">
        <v>334.65</v>
      </c>
      <c r="D30" s="8">
        <v>596.43330000000003</v>
      </c>
      <c r="E30" s="8">
        <v>136.43289999999999</v>
      </c>
      <c r="F30" s="8">
        <v>403.78120000000001</v>
      </c>
      <c r="G30" s="8">
        <v>221.99369999999999</v>
      </c>
      <c r="H30" s="8">
        <v>502.5496</v>
      </c>
      <c r="I30" s="8">
        <v>219.6765</v>
      </c>
      <c r="J30" s="9">
        <v>48013</v>
      </c>
      <c r="K30" s="8">
        <v>126994.1</v>
      </c>
      <c r="L30" s="8">
        <v>3.38</v>
      </c>
      <c r="M30" s="4">
        <f t="shared" si="0"/>
        <v>3.3799999999999997E-2</v>
      </c>
      <c r="S30" s="4">
        <f t="shared" si="2"/>
        <v>-8.7490704926414167E-3</v>
      </c>
      <c r="T30" s="4">
        <f t="shared" si="3"/>
        <v>-2.0345433255269451E-2</v>
      </c>
      <c r="U30" s="4">
        <f t="shared" si="3"/>
        <v>1.0966783866047308E-2</v>
      </c>
      <c r="V30" s="4">
        <f t="shared" si="3"/>
        <v>3.5860684520578147E-2</v>
      </c>
      <c r="W30" s="4">
        <f t="shared" si="3"/>
        <v>4.5510420525440706E-3</v>
      </c>
      <c r="X30" s="4">
        <f t="shared" si="3"/>
        <v>-1.0274268808220568E-2</v>
      </c>
      <c r="Y30" s="4">
        <f t="shared" si="5"/>
        <v>-6.0855184438476893E-3</v>
      </c>
      <c r="Z30" s="4">
        <f t="shared" si="5"/>
        <v>8.1005436615723594E-3</v>
      </c>
      <c r="AA30" s="4">
        <f t="shared" si="5"/>
        <v>1.3556352715441728E-3</v>
      </c>
      <c r="AB30" s="4">
        <f t="shared" si="4"/>
        <v>-1.4110519463682192E-2</v>
      </c>
    </row>
    <row r="31" spans="1:28" ht="15.55" thickTop="1" thickBot="1" x14ac:dyDescent="0.35">
      <c r="A31" s="7">
        <v>44238</v>
      </c>
      <c r="B31" s="8">
        <v>289.22739999999999</v>
      </c>
      <c r="C31" s="8">
        <v>338.05</v>
      </c>
      <c r="D31" s="8">
        <v>615.59439999999995</v>
      </c>
      <c r="E31" s="8">
        <v>134.07130000000001</v>
      </c>
      <c r="F31" s="8">
        <v>394.88189999999997</v>
      </c>
      <c r="G31" s="8">
        <v>221.12960000000001</v>
      </c>
      <c r="H31" s="8">
        <v>497.73559999999998</v>
      </c>
      <c r="I31" s="8">
        <v>223.99160000000001</v>
      </c>
      <c r="J31" s="9">
        <v>47508</v>
      </c>
      <c r="K31" s="8">
        <v>129699.5</v>
      </c>
      <c r="L31" s="8">
        <v>3.35</v>
      </c>
      <c r="M31" s="4">
        <f t="shared" si="0"/>
        <v>3.3500000000000002E-2</v>
      </c>
      <c r="S31" s="4">
        <f t="shared" si="2"/>
        <v>2.6831417496657361E-2</v>
      </c>
      <c r="T31" s="4">
        <f t="shared" si="3"/>
        <v>1.0159868519348676E-2</v>
      </c>
      <c r="U31" s="4">
        <f t="shared" si="3"/>
        <v>3.2126140508921819E-2</v>
      </c>
      <c r="V31" s="4">
        <f t="shared" si="3"/>
        <v>-1.7309607873174152E-2</v>
      </c>
      <c r="W31" s="4">
        <f t="shared" si="3"/>
        <v>-2.2039906761384728E-2</v>
      </c>
      <c r="X31" s="4">
        <f t="shared" si="3"/>
        <v>-3.8924528038407364E-3</v>
      </c>
      <c r="Y31" s="4">
        <f t="shared" si="5"/>
        <v>-9.5791539780352448E-3</v>
      </c>
      <c r="Z31" s="4">
        <f t="shared" si="5"/>
        <v>1.9642975010982063E-2</v>
      </c>
      <c r="AA31" s="4">
        <f t="shared" si="5"/>
        <v>-1.0517984712473704E-2</v>
      </c>
      <c r="AB31" s="4">
        <f t="shared" si="4"/>
        <v>2.1303351888001049E-2</v>
      </c>
    </row>
    <row r="32" spans="1:28" ht="15.55" thickTop="1" thickBot="1" x14ac:dyDescent="0.35">
      <c r="A32" s="7">
        <v>44239</v>
      </c>
      <c r="B32" s="8">
        <v>289.72460000000001</v>
      </c>
      <c r="C32" s="8">
        <v>334.15</v>
      </c>
      <c r="D32" s="8">
        <v>619.52620000000002</v>
      </c>
      <c r="E32" s="8">
        <v>137.66290000000001</v>
      </c>
      <c r="F32" s="8">
        <v>394.43689999999998</v>
      </c>
      <c r="G32" s="8">
        <v>217.1448</v>
      </c>
      <c r="H32" s="8">
        <v>484.28590000000003</v>
      </c>
      <c r="I32" s="8">
        <v>222.96190000000001</v>
      </c>
      <c r="J32" s="9">
        <v>47318</v>
      </c>
      <c r="K32" s="8">
        <v>133823.79999999999</v>
      </c>
      <c r="L32" s="8">
        <v>3.33</v>
      </c>
      <c r="M32" s="4">
        <f t="shared" si="0"/>
        <v>3.3300000000000003E-2</v>
      </c>
      <c r="S32" s="4">
        <f t="shared" si="2"/>
        <v>1.71906257844181E-3</v>
      </c>
      <c r="T32" s="4">
        <f t="shared" si="3"/>
        <v>-1.1536754917911653E-2</v>
      </c>
      <c r="U32" s="4">
        <f t="shared" si="3"/>
        <v>6.3869976724935558E-3</v>
      </c>
      <c r="V32" s="4">
        <f t="shared" si="3"/>
        <v>2.6788731070706402E-2</v>
      </c>
      <c r="W32" s="4">
        <f t="shared" si="3"/>
        <v>-1.1269192130609006E-3</v>
      </c>
      <c r="X32" s="4">
        <f t="shared" si="3"/>
        <v>-1.802020172785555E-2</v>
      </c>
      <c r="Y32" s="4">
        <f t="shared" si="5"/>
        <v>-2.7021776220145698E-2</v>
      </c>
      <c r="Z32" s="4">
        <f t="shared" si="5"/>
        <v>-4.5970473892770584E-3</v>
      </c>
      <c r="AA32" s="4">
        <f t="shared" si="5"/>
        <v>-3.9993264292329713E-3</v>
      </c>
      <c r="AB32" s="4">
        <f t="shared" si="4"/>
        <v>3.1798888970273505E-2</v>
      </c>
    </row>
    <row r="33" spans="1:28" ht="15.55" thickTop="1" thickBot="1" x14ac:dyDescent="0.35">
      <c r="A33" s="7">
        <v>44242</v>
      </c>
      <c r="B33" s="8">
        <v>288.03410000000002</v>
      </c>
      <c r="C33" s="8">
        <v>332</v>
      </c>
      <c r="D33" s="8">
        <v>643.86320000000001</v>
      </c>
      <c r="E33" s="8">
        <v>137.3185</v>
      </c>
      <c r="F33" s="8">
        <v>390.53109999999998</v>
      </c>
      <c r="G33" s="8">
        <v>215.51249999999999</v>
      </c>
      <c r="H33" s="8">
        <v>481.85410000000002</v>
      </c>
      <c r="I33" s="8">
        <v>232.7688</v>
      </c>
      <c r="J33" s="9">
        <v>47241</v>
      </c>
      <c r="K33" s="8">
        <v>129282.1</v>
      </c>
      <c r="L33" s="8">
        <v>3.32</v>
      </c>
      <c r="M33" s="4">
        <f t="shared" si="0"/>
        <v>3.32E-2</v>
      </c>
      <c r="S33" s="4">
        <f t="shared" si="2"/>
        <v>-5.8348514416793947E-3</v>
      </c>
      <c r="T33" s="4">
        <f t="shared" si="3"/>
        <v>-6.4342361215022521E-3</v>
      </c>
      <c r="U33" s="4">
        <f t="shared" si="3"/>
        <v>3.928324580945889E-2</v>
      </c>
      <c r="V33" s="4">
        <f t="shared" si="3"/>
        <v>-2.5017633654383815E-3</v>
      </c>
      <c r="W33" s="4">
        <f t="shared" si="3"/>
        <v>-9.9022175663585222E-3</v>
      </c>
      <c r="X33" s="4">
        <f t="shared" si="3"/>
        <v>-7.5171037943345407E-3</v>
      </c>
      <c r="Y33" s="4">
        <f t="shared" si="5"/>
        <v>-5.0214140035875704E-3</v>
      </c>
      <c r="Z33" s="4">
        <f t="shared" si="5"/>
        <v>4.3984644910184133E-2</v>
      </c>
      <c r="AA33" s="4">
        <f t="shared" si="5"/>
        <v>-1.627287712921087E-3</v>
      </c>
      <c r="AB33" s="4">
        <f t="shared" si="4"/>
        <v>-3.3937909400270978E-2</v>
      </c>
    </row>
    <row r="34" spans="1:28" ht="15.55" thickTop="1" thickBot="1" x14ac:dyDescent="0.35">
      <c r="A34" s="7">
        <v>44243</v>
      </c>
      <c r="B34" s="8">
        <v>281.57029999999997</v>
      </c>
      <c r="C34" s="8">
        <v>331.8</v>
      </c>
      <c r="D34" s="8">
        <v>649.08900000000006</v>
      </c>
      <c r="E34" s="8">
        <v>138.40090000000001</v>
      </c>
      <c r="F34" s="8">
        <v>393.25029999999998</v>
      </c>
      <c r="G34" s="8">
        <v>212.39189999999999</v>
      </c>
      <c r="H34" s="8">
        <v>500.06810000000002</v>
      </c>
      <c r="I34" s="8">
        <v>234.82830000000001</v>
      </c>
      <c r="J34" s="9">
        <v>46899</v>
      </c>
      <c r="K34" s="8">
        <v>129902.6</v>
      </c>
      <c r="L34" s="8">
        <v>3.31</v>
      </c>
      <c r="M34" s="4">
        <f t="shared" si="0"/>
        <v>3.3099999999999997E-2</v>
      </c>
      <c r="S34" s="4">
        <f t="shared" si="2"/>
        <v>-2.2441092912262987E-2</v>
      </c>
      <c r="T34" s="4">
        <f t="shared" si="3"/>
        <v>-6.0240963855418266E-4</v>
      </c>
      <c r="U34" s="4">
        <f t="shared" si="3"/>
        <v>8.1163203612196651E-3</v>
      </c>
      <c r="V34" s="4">
        <f t="shared" si="3"/>
        <v>7.8824047743021285E-3</v>
      </c>
      <c r="W34" s="4">
        <f t="shared" si="3"/>
        <v>6.962825751905548E-3</v>
      </c>
      <c r="X34" s="4">
        <f t="shared" si="3"/>
        <v>-1.4479902557856255E-2</v>
      </c>
      <c r="Y34" s="4">
        <f t="shared" si="5"/>
        <v>3.7799823639562261E-2</v>
      </c>
      <c r="Z34" s="4">
        <f t="shared" si="5"/>
        <v>8.8478352768928403E-3</v>
      </c>
      <c r="AA34" s="4">
        <f t="shared" si="5"/>
        <v>-7.2394741855591541E-3</v>
      </c>
      <c r="AB34" s="4">
        <f t="shared" si="4"/>
        <v>4.799581689963266E-3</v>
      </c>
    </row>
    <row r="35" spans="1:28" ht="15.55" thickTop="1" thickBot="1" x14ac:dyDescent="0.35">
      <c r="A35" s="7">
        <v>44244</v>
      </c>
      <c r="B35" s="8">
        <v>281.47089999999997</v>
      </c>
      <c r="C35" s="8">
        <v>341.1</v>
      </c>
      <c r="D35" s="8">
        <v>665.51279999999997</v>
      </c>
      <c r="E35" s="8">
        <v>140.2706</v>
      </c>
      <c r="F35" s="8">
        <v>391.12439999999998</v>
      </c>
      <c r="G35" s="8">
        <v>213.7842</v>
      </c>
      <c r="H35" s="8">
        <v>490.0926</v>
      </c>
      <c r="I35" s="8">
        <v>234.33799999999999</v>
      </c>
      <c r="J35" s="9">
        <v>46237</v>
      </c>
      <c r="K35" s="8">
        <v>134556.4</v>
      </c>
      <c r="L35" s="8">
        <v>3.31</v>
      </c>
      <c r="M35" s="4">
        <f t="shared" si="0"/>
        <v>3.3099999999999997E-2</v>
      </c>
      <c r="S35" s="4">
        <f t="shared" si="2"/>
        <v>-3.5302018714332737E-4</v>
      </c>
      <c r="T35" s="4">
        <f t="shared" si="3"/>
        <v>2.8028933092224265E-2</v>
      </c>
      <c r="U35" s="4">
        <f t="shared" si="3"/>
        <v>2.5302847529383356E-2</v>
      </c>
      <c r="V35" s="4">
        <f t="shared" si="3"/>
        <v>1.3509305214055649E-2</v>
      </c>
      <c r="W35" s="4">
        <f t="shared" si="3"/>
        <v>-5.4059717182669701E-3</v>
      </c>
      <c r="X35" s="4">
        <f t="shared" si="3"/>
        <v>6.5553347373417063E-3</v>
      </c>
      <c r="Y35" s="4">
        <f t="shared" si="5"/>
        <v>-1.9948283043849449E-2</v>
      </c>
      <c r="Z35" s="4">
        <f t="shared" si="5"/>
        <v>-2.0879084846248046E-3</v>
      </c>
      <c r="AA35" s="4">
        <f t="shared" si="5"/>
        <v>-1.4115439561611121E-2</v>
      </c>
      <c r="AB35" s="4">
        <f t="shared" si="4"/>
        <v>3.5825302957754414E-2</v>
      </c>
    </row>
    <row r="36" spans="1:28" ht="15.55" thickTop="1" thickBot="1" x14ac:dyDescent="0.35">
      <c r="A36" s="7">
        <v>44245</v>
      </c>
      <c r="B36" s="8">
        <v>287.03960000000001</v>
      </c>
      <c r="C36" s="8">
        <v>341.25</v>
      </c>
      <c r="D36" s="8">
        <v>689.10339999999997</v>
      </c>
      <c r="E36" s="8">
        <v>143.56700000000001</v>
      </c>
      <c r="F36" s="8">
        <v>394.23919999999998</v>
      </c>
      <c r="G36" s="8">
        <v>217.7209</v>
      </c>
      <c r="H36" s="8">
        <v>480.66300000000001</v>
      </c>
      <c r="I36" s="8">
        <v>235.02440000000001</v>
      </c>
      <c r="J36" s="9">
        <v>46126</v>
      </c>
      <c r="K36" s="8">
        <v>140669.79999999999</v>
      </c>
      <c r="L36" s="8">
        <v>3.23</v>
      </c>
      <c r="M36" s="4">
        <f t="shared" si="0"/>
        <v>3.2300000000000002E-2</v>
      </c>
      <c r="S36" s="4">
        <f t="shared" si="2"/>
        <v>1.9784283206541194E-2</v>
      </c>
      <c r="T36" s="4">
        <f t="shared" si="3"/>
        <v>4.397537379067055E-4</v>
      </c>
      <c r="U36" s="4">
        <f t="shared" si="3"/>
        <v>3.5447252103941493E-2</v>
      </c>
      <c r="V36" s="4">
        <f t="shared" si="3"/>
        <v>2.3500291579276095E-2</v>
      </c>
      <c r="W36" s="4">
        <f t="shared" si="3"/>
        <v>7.9637066876932314E-3</v>
      </c>
      <c r="X36" s="4">
        <f t="shared" si="3"/>
        <v>1.8414363643337543E-2</v>
      </c>
      <c r="Y36" s="4">
        <f t="shared" si="5"/>
        <v>-1.9240445581100375E-2</v>
      </c>
      <c r="Z36" s="4">
        <f t="shared" si="5"/>
        <v>2.9291024076335053E-3</v>
      </c>
      <c r="AA36" s="4">
        <f t="shared" si="5"/>
        <v>-2.400674784263685E-3</v>
      </c>
      <c r="AB36" s="4">
        <f t="shared" si="4"/>
        <v>4.5433736336584471E-2</v>
      </c>
    </row>
    <row r="37" spans="1:28" ht="15.55" thickTop="1" thickBot="1" x14ac:dyDescent="0.35">
      <c r="A37" s="7">
        <v>44246</v>
      </c>
      <c r="B37" s="8">
        <v>291.91230000000002</v>
      </c>
      <c r="C37" s="8">
        <v>362.35</v>
      </c>
      <c r="D37" s="8">
        <v>703.93460000000005</v>
      </c>
      <c r="E37" s="8">
        <v>140.4674</v>
      </c>
      <c r="F37" s="8">
        <v>392.21210000000002</v>
      </c>
      <c r="G37" s="8">
        <v>224.01009999999999</v>
      </c>
      <c r="H37" s="8">
        <v>465.82369999999997</v>
      </c>
      <c r="I37" s="8">
        <v>232.2295</v>
      </c>
      <c r="J37" s="9">
        <v>46197</v>
      </c>
      <c r="K37" s="8">
        <v>142212.6</v>
      </c>
      <c r="L37" s="10">
        <v>3.3185714289999999</v>
      </c>
      <c r="M37" s="4">
        <f t="shared" si="0"/>
        <v>3.3185714290000001E-2</v>
      </c>
      <c r="S37" s="4">
        <f t="shared" si="2"/>
        <v>1.6975706487885326E-2</v>
      </c>
      <c r="T37" s="4">
        <f t="shared" si="3"/>
        <v>6.1831501831501899E-2</v>
      </c>
      <c r="U37" s="4">
        <f t="shared" si="3"/>
        <v>2.1522459474151604E-2</v>
      </c>
      <c r="V37" s="4">
        <f t="shared" si="3"/>
        <v>-2.1589919689065099E-2</v>
      </c>
      <c r="W37" s="4">
        <f t="shared" si="3"/>
        <v>-5.1418022357998944E-3</v>
      </c>
      <c r="X37" s="4">
        <f t="shared" si="3"/>
        <v>2.8886523985524559E-2</v>
      </c>
      <c r="Y37" s="4">
        <f t="shared" si="5"/>
        <v>-3.0872565602095517E-2</v>
      </c>
      <c r="Z37" s="4">
        <f t="shared" si="5"/>
        <v>-1.1891956750022603E-2</v>
      </c>
      <c r="AA37" s="4">
        <f t="shared" si="5"/>
        <v>1.5392620214195899E-3</v>
      </c>
      <c r="AB37" s="4">
        <f t="shared" si="4"/>
        <v>1.0967528211457026E-2</v>
      </c>
    </row>
    <row r="38" spans="1:28" ht="15.55" thickTop="1" thickBot="1" x14ac:dyDescent="0.35">
      <c r="A38" s="7">
        <v>44249</v>
      </c>
      <c r="B38" s="8">
        <v>296.03919999999999</v>
      </c>
      <c r="C38" s="8">
        <v>369.2</v>
      </c>
      <c r="D38" s="8">
        <v>715.43129999999996</v>
      </c>
      <c r="E38" s="8">
        <v>137.4169</v>
      </c>
      <c r="F38" s="8">
        <v>382.76900000000001</v>
      </c>
      <c r="G38" s="8">
        <v>225.01830000000001</v>
      </c>
      <c r="H38" s="8">
        <v>467.75920000000002</v>
      </c>
      <c r="I38" s="8">
        <v>222.61859999999999</v>
      </c>
      <c r="J38" s="9">
        <v>46901</v>
      </c>
      <c r="K38" s="8">
        <v>129119.9</v>
      </c>
      <c r="L38" s="8">
        <v>3.21</v>
      </c>
      <c r="M38" s="4">
        <f t="shared" si="0"/>
        <v>3.2099999999999997E-2</v>
      </c>
      <c r="S38" s="4">
        <f t="shared" si="2"/>
        <v>1.4137465259257584E-2</v>
      </c>
      <c r="T38" s="4">
        <f t="shared" si="3"/>
        <v>1.8904374223816658E-2</v>
      </c>
      <c r="U38" s="4">
        <f t="shared" si="3"/>
        <v>1.6332056983702631E-2</v>
      </c>
      <c r="V38" s="4">
        <f t="shared" si="3"/>
        <v>-2.1716782684096093E-2</v>
      </c>
      <c r="W38" s="4">
        <f t="shared" si="3"/>
        <v>-2.407651370266245E-2</v>
      </c>
      <c r="X38" s="4">
        <f t="shared" si="3"/>
        <v>4.500689924249025E-3</v>
      </c>
      <c r="Y38" s="4">
        <f t="shared" si="5"/>
        <v>4.1550054237258589E-3</v>
      </c>
      <c r="Z38" s="4">
        <f t="shared" si="5"/>
        <v>-4.1385353712599021E-2</v>
      </c>
      <c r="AA38" s="4">
        <f t="shared" si="5"/>
        <v>1.5239084789055566E-2</v>
      </c>
      <c r="AB38" s="4">
        <f t="shared" si="4"/>
        <v>-9.206427559864605E-2</v>
      </c>
    </row>
    <row r="39" spans="1:28" ht="15.55" thickTop="1" thickBot="1" x14ac:dyDescent="0.35">
      <c r="A39" s="7">
        <v>44250</v>
      </c>
      <c r="B39" s="8">
        <v>293.20510000000002</v>
      </c>
      <c r="C39" s="8">
        <v>384.6</v>
      </c>
      <c r="D39" s="8">
        <v>708.06539999999995</v>
      </c>
      <c r="E39" s="8">
        <v>140.2706</v>
      </c>
      <c r="F39" s="8">
        <v>377.92380000000003</v>
      </c>
      <c r="G39" s="8">
        <v>215.1765</v>
      </c>
      <c r="H39" s="8">
        <v>463.29259999999999</v>
      </c>
      <c r="I39" s="8">
        <v>222.66759999999999</v>
      </c>
      <c r="J39" s="9">
        <v>46802</v>
      </c>
      <c r="K39" s="8">
        <v>113655.1</v>
      </c>
      <c r="L39" s="8">
        <v>3.22</v>
      </c>
      <c r="M39" s="4">
        <f t="shared" si="0"/>
        <v>3.2199999999999999E-2</v>
      </c>
      <c r="S39" s="4">
        <f t="shared" si="2"/>
        <v>-9.5733943342637667E-3</v>
      </c>
      <c r="T39" s="4">
        <f t="shared" si="3"/>
        <v>4.1711809317443213E-2</v>
      </c>
      <c r="U39" s="4">
        <f t="shared" si="3"/>
        <v>-1.0295747474285806E-2</v>
      </c>
      <c r="V39" s="4">
        <f t="shared" si="3"/>
        <v>2.0766732476136512E-2</v>
      </c>
      <c r="W39" s="4">
        <f t="shared" si="3"/>
        <v>-1.2658287374369338E-2</v>
      </c>
      <c r="X39" s="4">
        <f t="shared" si="3"/>
        <v>-4.3737775994219165E-2</v>
      </c>
      <c r="Y39" s="4">
        <f t="shared" si="5"/>
        <v>-9.5489303043104819E-3</v>
      </c>
      <c r="Z39" s="4">
        <f t="shared" si="5"/>
        <v>2.2010739444056605E-4</v>
      </c>
      <c r="AA39" s="4">
        <f t="shared" si="5"/>
        <v>-2.1108291934073902E-3</v>
      </c>
      <c r="AB39" s="4">
        <f t="shared" si="4"/>
        <v>-0.11977084864532879</v>
      </c>
    </row>
    <row r="40" spans="1:28" ht="15.55" thickTop="1" thickBot="1" x14ac:dyDescent="0.35">
      <c r="A40" s="7">
        <v>44251</v>
      </c>
      <c r="B40" s="8">
        <v>295.64139999999998</v>
      </c>
      <c r="C40" s="8">
        <v>381.65</v>
      </c>
      <c r="D40" s="8">
        <v>705.87559999999996</v>
      </c>
      <c r="E40" s="8">
        <v>143.51779999999999</v>
      </c>
      <c r="F40" s="8">
        <v>376.88549999999998</v>
      </c>
      <c r="G40" s="8">
        <v>222.2818</v>
      </c>
      <c r="H40" s="8">
        <v>469.49630000000002</v>
      </c>
      <c r="I40" s="8">
        <v>232.91589999999999</v>
      </c>
      <c r="J40" s="9">
        <v>46522</v>
      </c>
      <c r="K40" s="8">
        <v>117757.3</v>
      </c>
      <c r="L40" s="8">
        <v>3.21</v>
      </c>
      <c r="M40" s="4">
        <f t="shared" si="0"/>
        <v>3.2099999999999997E-2</v>
      </c>
      <c r="S40" s="4">
        <f t="shared" si="2"/>
        <v>8.3092006244091937E-3</v>
      </c>
      <c r="T40" s="4">
        <f t="shared" si="3"/>
        <v>-7.6703068122726085E-3</v>
      </c>
      <c r="U40" s="4">
        <f t="shared" si="3"/>
        <v>-3.0926521759148114E-3</v>
      </c>
      <c r="V40" s="4">
        <f t="shared" si="3"/>
        <v>2.314954095868979E-2</v>
      </c>
      <c r="W40" s="4">
        <f t="shared" si="3"/>
        <v>-2.7473792335916637E-3</v>
      </c>
      <c r="X40" s="4">
        <f t="shared" si="3"/>
        <v>3.3020799204374084E-2</v>
      </c>
      <c r="Y40" s="4">
        <f t="shared" si="5"/>
        <v>1.3390457779813505E-2</v>
      </c>
      <c r="Z40" s="4">
        <f t="shared" si="5"/>
        <v>4.6025106481589605E-2</v>
      </c>
      <c r="AA40" s="4">
        <f t="shared" si="5"/>
        <v>-5.9826503140891418E-3</v>
      </c>
      <c r="AB40" s="4">
        <f t="shared" si="4"/>
        <v>3.6093408918737448E-2</v>
      </c>
    </row>
    <row r="41" spans="1:28" ht="15.55" thickTop="1" thickBot="1" x14ac:dyDescent="0.35">
      <c r="A41" s="7">
        <v>44252</v>
      </c>
      <c r="B41" s="8">
        <v>294.34870000000001</v>
      </c>
      <c r="C41" s="8">
        <v>379.45</v>
      </c>
      <c r="D41" s="8">
        <v>685.27120000000002</v>
      </c>
      <c r="E41" s="8">
        <v>143.71459999999999</v>
      </c>
      <c r="F41" s="8">
        <v>379.30810000000002</v>
      </c>
      <c r="G41" s="8">
        <v>223.33799999999999</v>
      </c>
      <c r="H41" s="8">
        <v>477.58589999999998</v>
      </c>
      <c r="I41" s="8">
        <v>232.81790000000001</v>
      </c>
      <c r="J41" s="9">
        <v>46241</v>
      </c>
      <c r="K41" s="8">
        <v>107949.8</v>
      </c>
      <c r="L41" s="8">
        <v>3.18</v>
      </c>
      <c r="M41" s="4">
        <f t="shared" si="0"/>
        <v>3.1800000000000002E-2</v>
      </c>
      <c r="S41" s="4">
        <f t="shared" si="2"/>
        <v>-4.3725269870862745E-3</v>
      </c>
      <c r="T41" s="4">
        <f t="shared" si="3"/>
        <v>-5.7644438621773583E-3</v>
      </c>
      <c r="U41" s="4">
        <f t="shared" si="3"/>
        <v>-2.9189845916192517E-2</v>
      </c>
      <c r="V41" s="4">
        <f t="shared" si="3"/>
        <v>1.3712584780424177E-3</v>
      </c>
      <c r="W41" s="4">
        <f t="shared" si="3"/>
        <v>6.427946949405179E-3</v>
      </c>
      <c r="X41" s="4">
        <f t="shared" si="3"/>
        <v>4.7516260890454812E-3</v>
      </c>
      <c r="Y41" s="4">
        <f t="shared" si="5"/>
        <v>1.7230380729304919E-2</v>
      </c>
      <c r="Z41" s="4">
        <f t="shared" si="5"/>
        <v>-4.2075272662787201E-4</v>
      </c>
      <c r="AA41" s="4">
        <f t="shared" si="5"/>
        <v>-6.0401530458707711E-3</v>
      </c>
      <c r="AB41" s="4">
        <f t="shared" si="4"/>
        <v>-8.3285707128135572E-2</v>
      </c>
    </row>
    <row r="42" spans="1:28" ht="15.55" thickTop="1" thickBot="1" x14ac:dyDescent="0.35">
      <c r="A42" s="7">
        <v>44253</v>
      </c>
      <c r="B42" s="8">
        <v>293.35419999999999</v>
      </c>
      <c r="C42" s="8">
        <v>371.7</v>
      </c>
      <c r="D42" s="8">
        <v>713.49019999999996</v>
      </c>
      <c r="E42" s="8">
        <v>142.77979999999999</v>
      </c>
      <c r="F42" s="8">
        <v>380.84070000000003</v>
      </c>
      <c r="G42" s="8">
        <v>219.5933</v>
      </c>
      <c r="H42" s="8">
        <v>477.48660000000001</v>
      </c>
      <c r="I42" s="8">
        <v>223.0599</v>
      </c>
      <c r="J42" s="9">
        <v>45736</v>
      </c>
      <c r="K42" s="8">
        <v>106422.9</v>
      </c>
      <c r="L42" s="8">
        <v>3.17</v>
      </c>
      <c r="M42" s="4">
        <f t="shared" si="0"/>
        <v>3.1699999999999999E-2</v>
      </c>
      <c r="S42" s="4">
        <f t="shared" si="2"/>
        <v>-3.3786458034297971E-3</v>
      </c>
      <c r="T42" s="4">
        <f t="shared" si="3"/>
        <v>-2.0424298326525234E-2</v>
      </c>
      <c r="U42" s="4">
        <f t="shared" si="3"/>
        <v>4.1179317035357585E-2</v>
      </c>
      <c r="V42" s="4">
        <f t="shared" si="3"/>
        <v>-6.5045583399320301E-3</v>
      </c>
      <c r="W42" s="4">
        <f t="shared" si="3"/>
        <v>4.0405148215922676E-3</v>
      </c>
      <c r="X42" s="4">
        <f t="shared" si="3"/>
        <v>-1.6766963078383414E-2</v>
      </c>
      <c r="Y42" s="4">
        <f t="shared" si="5"/>
        <v>-2.0792071122696689E-4</v>
      </c>
      <c r="Z42" s="4">
        <f t="shared" si="5"/>
        <v>-4.1912584900044236E-2</v>
      </c>
      <c r="AA42" s="4">
        <f t="shared" si="5"/>
        <v>-1.0921044095067148E-2</v>
      </c>
      <c r="AB42" s="4">
        <f t="shared" si="4"/>
        <v>-1.4144537553566646E-2</v>
      </c>
    </row>
    <row r="43" spans="1:28" ht="15.55" thickTop="1" thickBot="1" x14ac:dyDescent="0.35">
      <c r="A43" s="7">
        <v>44256</v>
      </c>
      <c r="B43" s="8">
        <v>289.62520000000001</v>
      </c>
      <c r="C43" s="8">
        <v>379.2</v>
      </c>
      <c r="D43" s="8">
        <v>709.45889999999997</v>
      </c>
      <c r="E43" s="8">
        <v>143.9606</v>
      </c>
      <c r="F43" s="8">
        <v>382.17559999999997</v>
      </c>
      <c r="G43" s="8">
        <v>223.00190000000001</v>
      </c>
      <c r="H43" s="8">
        <v>465.17849999999999</v>
      </c>
      <c r="I43" s="8">
        <v>244.24299999999999</v>
      </c>
      <c r="J43" s="9">
        <v>45308</v>
      </c>
      <c r="K43" s="8">
        <v>114710.8</v>
      </c>
      <c r="L43" s="8">
        <v>3.22</v>
      </c>
      <c r="M43" s="4">
        <f t="shared" si="0"/>
        <v>3.2199999999999999E-2</v>
      </c>
      <c r="S43" s="4">
        <f t="shared" si="2"/>
        <v>-1.2711595743302755E-2</v>
      </c>
      <c r="T43" s="4">
        <f t="shared" si="3"/>
        <v>2.0177562550443905E-2</v>
      </c>
      <c r="U43" s="4">
        <f t="shared" si="3"/>
        <v>-5.6501126434532496E-3</v>
      </c>
      <c r="V43" s="4">
        <f t="shared" si="3"/>
        <v>8.2700774199151762E-3</v>
      </c>
      <c r="W43" s="4">
        <f t="shared" si="3"/>
        <v>3.5051400756272839E-3</v>
      </c>
      <c r="X43" s="4">
        <f t="shared" si="3"/>
        <v>1.5522331510114411E-2</v>
      </c>
      <c r="Y43" s="4">
        <f t="shared" si="5"/>
        <v>-2.5776849025710931E-2</v>
      </c>
      <c r="Z43" s="4">
        <f t="shared" si="5"/>
        <v>9.4965971023926746E-2</v>
      </c>
      <c r="AA43" s="4">
        <f t="shared" si="5"/>
        <v>-9.3580549239111414E-3</v>
      </c>
      <c r="AB43" s="4">
        <f t="shared" si="4"/>
        <v>7.7877035863521946E-2</v>
      </c>
    </row>
    <row r="44" spans="1:28" ht="15.55" thickTop="1" thickBot="1" x14ac:dyDescent="0.35">
      <c r="A44" s="7">
        <v>44257</v>
      </c>
      <c r="B44" s="8">
        <v>292.7079</v>
      </c>
      <c r="C44" s="8">
        <v>378.45</v>
      </c>
      <c r="D44" s="8">
        <v>710.10599999999999</v>
      </c>
      <c r="E44" s="8">
        <v>157.44149999999999</v>
      </c>
      <c r="F44" s="8">
        <v>383.06560000000002</v>
      </c>
      <c r="G44" s="8">
        <v>226.26650000000001</v>
      </c>
      <c r="H44" s="8">
        <v>464.93040000000002</v>
      </c>
      <c r="I44" s="8">
        <v>263.31760000000003</v>
      </c>
      <c r="J44" s="9">
        <v>45548</v>
      </c>
      <c r="K44" s="8">
        <v>109375</v>
      </c>
      <c r="L44" s="8">
        <v>3.22</v>
      </c>
      <c r="M44" s="4">
        <f t="shared" si="0"/>
        <v>3.2199999999999999E-2</v>
      </c>
      <c r="S44" s="4">
        <f t="shared" si="2"/>
        <v>1.0643756137242161E-2</v>
      </c>
      <c r="T44" s="4">
        <f t="shared" si="3"/>
        <v>-1.9778481012658229E-3</v>
      </c>
      <c r="U44" s="4">
        <f t="shared" si="3"/>
        <v>9.1210357640170994E-4</v>
      </c>
      <c r="V44" s="4">
        <f t="shared" si="3"/>
        <v>9.3642982871702335E-2</v>
      </c>
      <c r="W44" s="4">
        <f t="shared" si="3"/>
        <v>2.3287724281718749E-3</v>
      </c>
      <c r="X44" s="4">
        <f t="shared" si="3"/>
        <v>1.4639337153629639E-2</v>
      </c>
      <c r="Y44" s="4">
        <f t="shared" si="5"/>
        <v>-5.3334365195288548E-4</v>
      </c>
      <c r="Z44" s="4">
        <f t="shared" si="5"/>
        <v>7.8096813419422595E-2</v>
      </c>
      <c r="AA44" s="4">
        <f t="shared" si="5"/>
        <v>5.297077778758718E-3</v>
      </c>
      <c r="AB44" s="4">
        <f t="shared" si="4"/>
        <v>-4.6515236577549829E-2</v>
      </c>
    </row>
    <row r="45" spans="1:28" ht="15.55" thickTop="1" thickBot="1" x14ac:dyDescent="0.35">
      <c r="A45" s="7">
        <v>44258</v>
      </c>
      <c r="B45" s="8">
        <v>312.99400000000003</v>
      </c>
      <c r="C45" s="8">
        <v>388.5</v>
      </c>
      <c r="D45" s="8">
        <v>711.64880000000005</v>
      </c>
      <c r="E45" s="8">
        <v>158.3271</v>
      </c>
      <c r="F45" s="8">
        <v>386.57589999999999</v>
      </c>
      <c r="G45" s="8">
        <v>226.50659999999999</v>
      </c>
      <c r="H45" s="8">
        <v>496.89179999999999</v>
      </c>
      <c r="I45" s="8">
        <v>256.79599999999999</v>
      </c>
      <c r="J45" s="9">
        <v>44948</v>
      </c>
      <c r="K45" s="8">
        <v>115037.4</v>
      </c>
      <c r="L45" s="8">
        <v>3.26</v>
      </c>
      <c r="M45" s="4">
        <f t="shared" si="0"/>
        <v>3.2599999999999997E-2</v>
      </c>
      <c r="S45" s="4">
        <f t="shared" si="2"/>
        <v>6.9304928223666101E-2</v>
      </c>
      <c r="T45" s="4">
        <f t="shared" si="3"/>
        <v>2.6555687673404708E-2</v>
      </c>
      <c r="U45" s="4">
        <f t="shared" si="3"/>
        <v>2.1726333814952366E-3</v>
      </c>
      <c r="V45" s="4">
        <f t="shared" si="3"/>
        <v>5.6249464086661448E-3</v>
      </c>
      <c r="W45" s="4">
        <f t="shared" si="3"/>
        <v>9.1637045978547084E-3</v>
      </c>
      <c r="X45" s="4">
        <f t="shared" si="3"/>
        <v>1.0611380827474858E-3</v>
      </c>
      <c r="Y45" s="4">
        <f t="shared" si="5"/>
        <v>6.8744483045204113E-2</v>
      </c>
      <c r="Z45" s="4">
        <f t="shared" si="5"/>
        <v>-2.4767049373076597E-2</v>
      </c>
      <c r="AA45" s="4">
        <f t="shared" si="5"/>
        <v>-1.3172916483709494E-2</v>
      </c>
      <c r="AB45" s="4">
        <f t="shared" si="4"/>
        <v>5.1770514285714234E-2</v>
      </c>
    </row>
    <row r="46" spans="1:28" ht="15.55" thickTop="1" thickBot="1" x14ac:dyDescent="0.35">
      <c r="A46" s="7">
        <v>44259</v>
      </c>
      <c r="B46" s="8">
        <v>318.21480000000003</v>
      </c>
      <c r="C46" s="8">
        <v>394.35</v>
      </c>
      <c r="D46" s="8">
        <v>702.49130000000002</v>
      </c>
      <c r="E46" s="8">
        <v>160.738</v>
      </c>
      <c r="F46" s="8">
        <v>392.40989999999999</v>
      </c>
      <c r="G46" s="8">
        <v>224.39420000000001</v>
      </c>
      <c r="H46" s="8">
        <v>490.88670000000002</v>
      </c>
      <c r="I46" s="8">
        <v>254.1481</v>
      </c>
      <c r="J46" s="9">
        <v>44541</v>
      </c>
      <c r="K46" s="8">
        <v>112765.6</v>
      </c>
      <c r="L46" s="8">
        <v>3.25</v>
      </c>
      <c r="M46" s="4">
        <f t="shared" si="0"/>
        <v>3.2500000000000001E-2</v>
      </c>
      <c r="S46" s="4">
        <f t="shared" si="2"/>
        <v>1.6680191952561381E-2</v>
      </c>
      <c r="T46" s="4">
        <f t="shared" si="3"/>
        <v>1.5057915057915117E-2</v>
      </c>
      <c r="U46" s="4">
        <f t="shared" si="3"/>
        <v>-1.2868004555055846E-2</v>
      </c>
      <c r="V46" s="4">
        <f t="shared" si="3"/>
        <v>1.522733631829294E-2</v>
      </c>
      <c r="W46" s="4">
        <f t="shared" si="3"/>
        <v>1.5091473627817986E-2</v>
      </c>
      <c r="X46" s="4">
        <f t="shared" si="3"/>
        <v>-9.3259975647507834E-3</v>
      </c>
      <c r="Y46" s="4">
        <f t="shared" si="5"/>
        <v>-1.2085327228181206E-2</v>
      </c>
      <c r="Z46" s="4">
        <f t="shared" si="5"/>
        <v>-1.0311297683764518E-2</v>
      </c>
      <c r="AA46" s="4">
        <f t="shared" si="5"/>
        <v>-9.0549078935658976E-3</v>
      </c>
      <c r="AB46" s="4">
        <f t="shared" si="4"/>
        <v>-1.9748360098541765E-2</v>
      </c>
    </row>
    <row r="47" spans="1:28" ht="15.55" thickTop="1" thickBot="1" x14ac:dyDescent="0.35">
      <c r="A47" s="7">
        <v>44260</v>
      </c>
      <c r="B47" s="8">
        <v>316.8723</v>
      </c>
      <c r="C47" s="8">
        <v>387.9</v>
      </c>
      <c r="D47" s="8">
        <v>706.82119999999998</v>
      </c>
      <c r="E47" s="8">
        <v>152.8167</v>
      </c>
      <c r="F47" s="8">
        <v>399.7765</v>
      </c>
      <c r="G47" s="8">
        <v>219.11320000000001</v>
      </c>
      <c r="H47" s="8">
        <v>477.88369999999998</v>
      </c>
      <c r="I47" s="8">
        <v>243.5565</v>
      </c>
      <c r="J47" s="9">
        <v>44683</v>
      </c>
      <c r="K47" s="8">
        <v>112206.39999999999</v>
      </c>
      <c r="L47" s="8">
        <v>3.28</v>
      </c>
      <c r="M47" s="4">
        <f t="shared" si="0"/>
        <v>3.2799999999999996E-2</v>
      </c>
      <c r="S47" s="4">
        <f t="shared" si="2"/>
        <v>-4.2188484005144617E-3</v>
      </c>
      <c r="T47" s="4">
        <f t="shared" si="3"/>
        <v>-1.6356028908330277E-2</v>
      </c>
      <c r="U47" s="4">
        <f t="shared" si="3"/>
        <v>6.1636350514233445E-3</v>
      </c>
      <c r="V47" s="4">
        <f t="shared" si="3"/>
        <v>-4.9280817230524222E-2</v>
      </c>
      <c r="W47" s="4">
        <f t="shared" si="3"/>
        <v>1.8772716998220498E-2</v>
      </c>
      <c r="X47" s="4">
        <f t="shared" si="3"/>
        <v>-2.3534476381296868E-2</v>
      </c>
      <c r="Y47" s="4">
        <f t="shared" si="5"/>
        <v>-2.6488800776228082E-2</v>
      </c>
      <c r="Z47" s="4">
        <f t="shared" si="5"/>
        <v>-4.1674913170706374E-2</v>
      </c>
      <c r="AA47" s="4">
        <f t="shared" si="5"/>
        <v>3.1880739094317595E-3</v>
      </c>
      <c r="AB47" s="4">
        <f t="shared" si="4"/>
        <v>-4.9589591151912608E-3</v>
      </c>
    </row>
    <row r="48" spans="1:28" ht="15.55" thickTop="1" thickBot="1" x14ac:dyDescent="0.35">
      <c r="A48" s="7">
        <v>44263</v>
      </c>
      <c r="B48" s="8">
        <v>315.18180000000001</v>
      </c>
      <c r="C48" s="8">
        <v>386.45</v>
      </c>
      <c r="D48" s="8">
        <v>706.32349999999997</v>
      </c>
      <c r="E48" s="8">
        <v>154.39109999999999</v>
      </c>
      <c r="F48" s="8">
        <v>403.38569999999999</v>
      </c>
      <c r="G48" s="8">
        <v>218.48910000000001</v>
      </c>
      <c r="H48" s="8">
        <v>487.4622</v>
      </c>
      <c r="I48" s="8">
        <v>243.65459999999999</v>
      </c>
      <c r="J48" s="9">
        <v>44218</v>
      </c>
      <c r="K48" s="8">
        <v>134541.79999999999</v>
      </c>
      <c r="L48" s="8">
        <v>3.31</v>
      </c>
      <c r="M48" s="4">
        <f t="shared" si="0"/>
        <v>3.3099999999999997E-2</v>
      </c>
      <c r="S48" s="4">
        <f t="shared" si="2"/>
        <v>-5.3349567002227271E-3</v>
      </c>
      <c r="T48" s="4">
        <f t="shared" si="3"/>
        <v>-3.7380768239236627E-3</v>
      </c>
      <c r="U48" s="4">
        <f t="shared" si="3"/>
        <v>-7.0413847236049077E-4</v>
      </c>
      <c r="V48" s="4">
        <f t="shared" si="3"/>
        <v>1.0302538924083541E-2</v>
      </c>
      <c r="W48" s="4">
        <f t="shared" si="3"/>
        <v>9.0280444198195427E-3</v>
      </c>
      <c r="X48" s="4">
        <f t="shared" si="3"/>
        <v>-2.8482994178351578E-3</v>
      </c>
      <c r="Y48" s="4">
        <f t="shared" si="5"/>
        <v>2.00435796408206E-2</v>
      </c>
      <c r="Z48" s="4">
        <f t="shared" si="5"/>
        <v>4.0278128483529728E-4</v>
      </c>
      <c r="AA48" s="4">
        <f t="shared" si="5"/>
        <v>-1.0406642347201397E-2</v>
      </c>
      <c r="AB48" s="4">
        <f t="shared" si="4"/>
        <v>0.19905638181066315</v>
      </c>
    </row>
    <row r="49" spans="1:28" ht="15.55" thickTop="1" thickBot="1" x14ac:dyDescent="0.35">
      <c r="A49" s="7">
        <v>44264</v>
      </c>
      <c r="B49" s="8">
        <v>316.97179999999997</v>
      </c>
      <c r="C49" s="8">
        <v>381.5</v>
      </c>
      <c r="D49" s="8">
        <v>717.7704</v>
      </c>
      <c r="E49" s="8">
        <v>150.45509999999999</v>
      </c>
      <c r="F49" s="8">
        <v>409.41739999999999</v>
      </c>
      <c r="G49" s="8">
        <v>215.94460000000001</v>
      </c>
      <c r="H49" s="8">
        <v>495.94889999999998</v>
      </c>
      <c r="I49" s="8">
        <v>240.41829999999999</v>
      </c>
      <c r="J49" s="9">
        <v>44857</v>
      </c>
      <c r="K49" s="8">
        <v>135949.20000000001</v>
      </c>
      <c r="L49" s="8">
        <v>3.32</v>
      </c>
      <c r="M49" s="4">
        <f t="shared" si="0"/>
        <v>3.32E-2</v>
      </c>
      <c r="S49" s="4">
        <f t="shared" si="2"/>
        <v>5.6792619370787389E-3</v>
      </c>
      <c r="T49" s="4">
        <f t="shared" si="3"/>
        <v>-1.2808901539655812E-2</v>
      </c>
      <c r="U49" s="4">
        <f t="shared" si="3"/>
        <v>1.6206313396057229E-2</v>
      </c>
      <c r="V49" s="4">
        <f t="shared" si="3"/>
        <v>-2.5493697499402539E-2</v>
      </c>
      <c r="W49" s="4">
        <f t="shared" si="3"/>
        <v>1.4952686721418237E-2</v>
      </c>
      <c r="X49" s="4">
        <f t="shared" si="3"/>
        <v>-1.1645889886497767E-2</v>
      </c>
      <c r="Y49" s="4">
        <f t="shared" si="5"/>
        <v>1.7409965326542213E-2</v>
      </c>
      <c r="Z49" s="4">
        <f t="shared" si="5"/>
        <v>-1.328232670345645E-2</v>
      </c>
      <c r="AA49" s="4">
        <f t="shared" si="5"/>
        <v>1.4451128499706003E-2</v>
      </c>
      <c r="AB49" s="4">
        <f t="shared" si="4"/>
        <v>1.0460689540351202E-2</v>
      </c>
    </row>
    <row r="50" spans="1:28" ht="15.55" thickTop="1" thickBot="1" x14ac:dyDescent="0.35">
      <c r="A50" s="7">
        <v>44265</v>
      </c>
      <c r="B50" s="8">
        <v>331.39089999999999</v>
      </c>
      <c r="C50" s="8">
        <v>381.95</v>
      </c>
      <c r="D50" s="8">
        <v>725.53440000000001</v>
      </c>
      <c r="E50" s="8">
        <v>148.14269999999999</v>
      </c>
      <c r="F50" s="8">
        <v>414.8064</v>
      </c>
      <c r="G50" s="8">
        <v>214.84039999999999</v>
      </c>
      <c r="H50" s="8">
        <v>510.3415</v>
      </c>
      <c r="I50" s="8">
        <v>236.1523</v>
      </c>
      <c r="J50" s="9">
        <v>44792</v>
      </c>
      <c r="K50" s="8">
        <v>130810.4</v>
      </c>
      <c r="L50" s="8">
        <v>3.32</v>
      </c>
      <c r="M50" s="4">
        <f t="shared" si="0"/>
        <v>3.32E-2</v>
      </c>
      <c r="S50" s="4">
        <f t="shared" si="2"/>
        <v>4.5490166633120097E-2</v>
      </c>
      <c r="T50" s="4">
        <f t="shared" si="3"/>
        <v>1.179554390563535E-3</v>
      </c>
      <c r="U50" s="4">
        <f t="shared" si="3"/>
        <v>1.0816829448525614E-2</v>
      </c>
      <c r="V50" s="4">
        <f t="shared" si="3"/>
        <v>-1.5369369333442314E-2</v>
      </c>
      <c r="W50" s="4">
        <f t="shared" si="3"/>
        <v>1.3162606181368965E-2</v>
      </c>
      <c r="X50" s="4">
        <f t="shared" si="3"/>
        <v>-5.1133485162399061E-3</v>
      </c>
      <c r="Y50" s="4">
        <f t="shared" si="5"/>
        <v>2.9020328505618254E-2</v>
      </c>
      <c r="Z50" s="4">
        <f t="shared" si="5"/>
        <v>-1.7744073558460364E-2</v>
      </c>
      <c r="AA50" s="4">
        <f t="shared" si="5"/>
        <v>-1.449049200793633E-3</v>
      </c>
      <c r="AB50" s="4">
        <f t="shared" si="4"/>
        <v>-3.7799413310266018E-2</v>
      </c>
    </row>
    <row r="51" spans="1:28" ht="15.55" thickTop="1" thickBot="1" x14ac:dyDescent="0.35">
      <c r="A51" s="7">
        <v>44267</v>
      </c>
      <c r="B51" s="8">
        <v>319.7561</v>
      </c>
      <c r="C51" s="8">
        <v>377</v>
      </c>
      <c r="D51" s="8">
        <v>742.40610000000004</v>
      </c>
      <c r="E51" s="8">
        <v>148.58539999999999</v>
      </c>
      <c r="F51" s="8">
        <v>405.65989999999999</v>
      </c>
      <c r="G51" s="8">
        <v>212.536</v>
      </c>
      <c r="H51" s="8">
        <v>515.65189999999996</v>
      </c>
      <c r="I51" s="8">
        <v>233.45529999999999</v>
      </c>
      <c r="J51" s="9">
        <v>44750</v>
      </c>
      <c r="K51" s="8">
        <v>128812.8</v>
      </c>
      <c r="L51" s="8">
        <v>3.3</v>
      </c>
      <c r="M51" s="4">
        <f t="shared" si="0"/>
        <v>3.3000000000000002E-2</v>
      </c>
      <c r="S51" s="4">
        <f t="shared" si="2"/>
        <v>-3.5108990621045978E-2</v>
      </c>
      <c r="T51" s="4">
        <f t="shared" si="3"/>
        <v>-1.2959811493650972E-2</v>
      </c>
      <c r="U51" s="4">
        <f t="shared" si="3"/>
        <v>2.3254169616216725E-2</v>
      </c>
      <c r="V51" s="4">
        <f t="shared" si="3"/>
        <v>2.9883348960158154E-3</v>
      </c>
      <c r="W51" s="4">
        <f t="shared" si="3"/>
        <v>-2.2050045515209029E-2</v>
      </c>
      <c r="X51" s="4">
        <f t="shared" si="3"/>
        <v>-1.0726101794634468E-2</v>
      </c>
      <c r="Y51" s="4">
        <f t="shared" si="5"/>
        <v>1.0405581360716223E-2</v>
      </c>
      <c r="Z51" s="4">
        <f t="shared" si="5"/>
        <v>-1.1420595945921352E-2</v>
      </c>
      <c r="AA51" s="4">
        <f t="shared" si="5"/>
        <v>-9.3766744061439544E-4</v>
      </c>
      <c r="AB51" s="4">
        <f t="shared" si="4"/>
        <v>-1.5270957049286535E-2</v>
      </c>
    </row>
    <row r="52" spans="1:28" ht="15.55" thickTop="1" thickBot="1" x14ac:dyDescent="0.35">
      <c r="A52" s="7">
        <v>44270</v>
      </c>
      <c r="B52" s="8">
        <v>321.44670000000002</v>
      </c>
      <c r="C52" s="8">
        <v>367.5</v>
      </c>
      <c r="D52" s="8">
        <v>754.79859999999996</v>
      </c>
      <c r="E52" s="8">
        <v>155.12909999999999</v>
      </c>
      <c r="F52" s="8">
        <v>396.76060000000001</v>
      </c>
      <c r="G52" s="8">
        <v>209.12729999999999</v>
      </c>
      <c r="H52" s="8">
        <v>522.99710000000005</v>
      </c>
      <c r="I52" s="8">
        <v>235.95609999999999</v>
      </c>
      <c r="J52" s="9">
        <v>44900</v>
      </c>
      <c r="K52" s="8">
        <v>129926.3</v>
      </c>
      <c r="L52" s="8">
        <v>3.33</v>
      </c>
      <c r="M52" s="4">
        <f t="shared" si="0"/>
        <v>3.3300000000000003E-2</v>
      </c>
      <c r="S52" s="4">
        <f t="shared" si="2"/>
        <v>5.2871548033016965E-3</v>
      </c>
      <c r="T52" s="4">
        <f t="shared" si="3"/>
        <v>-2.5198938992042442E-2</v>
      </c>
      <c r="U52" s="4">
        <f t="shared" si="3"/>
        <v>1.669234668195739E-2</v>
      </c>
      <c r="V52" s="4">
        <f t="shared" si="3"/>
        <v>4.403999316218149E-2</v>
      </c>
      <c r="W52" s="4">
        <f t="shared" si="3"/>
        <v>-2.1937835117545469E-2</v>
      </c>
      <c r="X52" s="4">
        <f t="shared" si="3"/>
        <v>-1.6038224112620968E-2</v>
      </c>
      <c r="Y52" s="4">
        <f t="shared" si="5"/>
        <v>1.4244493232741101E-2</v>
      </c>
      <c r="Z52" s="4">
        <f t="shared" si="5"/>
        <v>1.0712114910220493E-2</v>
      </c>
      <c r="AA52" s="4">
        <f t="shared" si="5"/>
        <v>3.3519553072625698E-3</v>
      </c>
      <c r="AB52" s="4">
        <f t="shared" si="4"/>
        <v>8.6443272718239178E-3</v>
      </c>
    </row>
    <row r="53" spans="1:28" ht="15.55" thickTop="1" thickBot="1" x14ac:dyDescent="0.35">
      <c r="A53" s="7">
        <v>44271</v>
      </c>
      <c r="B53" s="8">
        <v>316.77289999999999</v>
      </c>
      <c r="C53" s="8">
        <v>368.45</v>
      </c>
      <c r="D53" s="8">
        <v>784.06290000000001</v>
      </c>
      <c r="E53" s="8">
        <v>157.34309999999999</v>
      </c>
      <c r="F53" s="8">
        <v>394.38749999999999</v>
      </c>
      <c r="G53" s="8">
        <v>213.1121</v>
      </c>
      <c r="H53" s="8">
        <v>507.51260000000002</v>
      </c>
      <c r="I53" s="8">
        <v>240.41829999999999</v>
      </c>
      <c r="J53" s="9">
        <v>44813</v>
      </c>
      <c r="K53" s="8">
        <v>131033.9</v>
      </c>
      <c r="L53" s="8">
        <v>3.35</v>
      </c>
      <c r="M53" s="4">
        <f t="shared" si="0"/>
        <v>3.3500000000000002E-2</v>
      </c>
      <c r="S53" s="4">
        <f t="shared" si="2"/>
        <v>-1.4539891061255344E-2</v>
      </c>
      <c r="T53" s="4">
        <f t="shared" si="3"/>
        <v>2.5850340136054114E-3</v>
      </c>
      <c r="U53" s="4">
        <f t="shared" si="3"/>
        <v>3.8771004609706547E-2</v>
      </c>
      <c r="V53" s="4">
        <f t="shared" si="3"/>
        <v>1.4271983786407571E-2</v>
      </c>
      <c r="W53" s="4">
        <f t="shared" si="3"/>
        <v>-5.9811886563333715E-3</v>
      </c>
      <c r="X53" s="4">
        <f t="shared" si="3"/>
        <v>1.905442283240881E-2</v>
      </c>
      <c r="Y53" s="4">
        <f t="shared" si="5"/>
        <v>-2.9607238739947171E-2</v>
      </c>
      <c r="Z53" s="4">
        <f t="shared" si="5"/>
        <v>1.8911144912125585E-2</v>
      </c>
      <c r="AA53" s="4">
        <f t="shared" si="5"/>
        <v>-1.9376391982182629E-3</v>
      </c>
      <c r="AB53" s="4">
        <f t="shared" si="4"/>
        <v>8.5248329245117514E-3</v>
      </c>
    </row>
    <row r="54" spans="1:28" ht="15.55" thickTop="1" thickBot="1" x14ac:dyDescent="0.35">
      <c r="A54" s="7">
        <v>44272</v>
      </c>
      <c r="B54" s="8">
        <v>311.25380000000001</v>
      </c>
      <c r="C54" s="8">
        <v>354.85</v>
      </c>
      <c r="D54" s="8">
        <v>780.08140000000003</v>
      </c>
      <c r="E54" s="8">
        <v>151.2423</v>
      </c>
      <c r="F54" s="8">
        <v>381.7801</v>
      </c>
      <c r="G54" s="8">
        <v>209.70339999999999</v>
      </c>
      <c r="H54" s="8">
        <v>485.9237</v>
      </c>
      <c r="I54" s="8">
        <v>235.2696</v>
      </c>
      <c r="J54" s="9">
        <v>44840</v>
      </c>
      <c r="K54" s="8">
        <v>132327.79999999999</v>
      </c>
      <c r="L54" s="8">
        <v>3.35</v>
      </c>
      <c r="M54" s="4">
        <f t="shared" si="0"/>
        <v>3.3500000000000002E-2</v>
      </c>
      <c r="S54" s="4">
        <f t="shared" si="2"/>
        <v>-1.7422891920363077E-2</v>
      </c>
      <c r="T54" s="4">
        <f t="shared" si="3"/>
        <v>-3.6911385533993667E-2</v>
      </c>
      <c r="U54" s="4">
        <f t="shared" si="3"/>
        <v>-5.0780364687577776E-3</v>
      </c>
      <c r="V54" s="4">
        <f t="shared" si="3"/>
        <v>-3.8773864249528535E-2</v>
      </c>
      <c r="W54" s="4">
        <f t="shared" si="3"/>
        <v>-3.1967037494849568E-2</v>
      </c>
      <c r="X54" s="4">
        <f t="shared" si="3"/>
        <v>-1.5994868428399936E-2</v>
      </c>
      <c r="Y54" s="4">
        <f t="shared" si="5"/>
        <v>-4.253864830153975E-2</v>
      </c>
      <c r="Z54" s="4">
        <f t="shared" si="5"/>
        <v>-2.1415591076053658E-2</v>
      </c>
      <c r="AA54" s="4">
        <f t="shared" si="5"/>
        <v>6.0250373775466942E-4</v>
      </c>
      <c r="AB54" s="4">
        <f t="shared" si="4"/>
        <v>9.8745439157347393E-3</v>
      </c>
    </row>
    <row r="55" spans="1:28" ht="15.55" thickTop="1" thickBot="1" x14ac:dyDescent="0.35">
      <c r="A55" s="7">
        <v>44273</v>
      </c>
      <c r="B55" s="8">
        <v>305.93369999999999</v>
      </c>
      <c r="C55" s="8">
        <v>342.7</v>
      </c>
      <c r="D55" s="8">
        <v>765.94690000000003</v>
      </c>
      <c r="E55" s="8">
        <v>144.99379999999999</v>
      </c>
      <c r="F55" s="8">
        <v>375.69889999999998</v>
      </c>
      <c r="G55" s="8">
        <v>209.60740000000001</v>
      </c>
      <c r="H55" s="8">
        <v>482.6481</v>
      </c>
      <c r="I55" s="8">
        <v>227.76730000000001</v>
      </c>
      <c r="J55" s="9">
        <v>44951</v>
      </c>
      <c r="K55" s="8">
        <v>129560.5</v>
      </c>
      <c r="L55" s="8">
        <v>3.32</v>
      </c>
      <c r="M55" s="4">
        <f t="shared" si="0"/>
        <v>3.32E-2</v>
      </c>
      <c r="S55" s="4">
        <f t="shared" si="2"/>
        <v>-1.7092482083752952E-2</v>
      </c>
      <c r="T55" s="4">
        <f t="shared" si="3"/>
        <v>-3.423981964210239E-2</v>
      </c>
      <c r="U55" s="4">
        <f t="shared" si="3"/>
        <v>-1.8119262938457451E-2</v>
      </c>
      <c r="V55" s="4">
        <f t="shared" si="3"/>
        <v>-4.131449997785016E-2</v>
      </c>
      <c r="W55" s="4">
        <f t="shared" si="3"/>
        <v>-1.5928541063298017E-2</v>
      </c>
      <c r="X55" s="4">
        <f t="shared" si="3"/>
        <v>-4.57789430214175E-4</v>
      </c>
      <c r="Y55" s="4">
        <f t="shared" si="5"/>
        <v>-6.7409760009647544E-3</v>
      </c>
      <c r="Z55" s="4">
        <f t="shared" si="5"/>
        <v>-3.1888097739784446E-2</v>
      </c>
      <c r="AA55" s="4">
        <f t="shared" si="5"/>
        <v>2.4754683318465656E-3</v>
      </c>
      <c r="AB55" s="4">
        <f t="shared" si="4"/>
        <v>-2.0912461327098227E-2</v>
      </c>
    </row>
    <row r="56" spans="1:28" ht="15.55" thickTop="1" thickBot="1" x14ac:dyDescent="0.35">
      <c r="A56" s="7">
        <v>44274</v>
      </c>
      <c r="B56" s="8">
        <v>300.9615</v>
      </c>
      <c r="C56" s="8">
        <v>338.4</v>
      </c>
      <c r="D56" s="8">
        <v>741.01260000000002</v>
      </c>
      <c r="E56" s="8">
        <v>145.63339999999999</v>
      </c>
      <c r="F56" s="8">
        <v>393.10199999999998</v>
      </c>
      <c r="G56" s="8">
        <v>205.04660000000001</v>
      </c>
      <c r="H56" s="8">
        <v>471.82889999999998</v>
      </c>
      <c r="I56" s="8">
        <v>226.19820000000001</v>
      </c>
      <c r="J56" s="9">
        <v>45021</v>
      </c>
      <c r="K56" s="8">
        <v>131672.4</v>
      </c>
      <c r="L56" s="8">
        <v>3.33</v>
      </c>
      <c r="M56" s="4">
        <f t="shared" si="0"/>
        <v>3.3300000000000003E-2</v>
      </c>
      <c r="S56" s="4">
        <f t="shared" si="2"/>
        <v>-1.6252540991724636E-2</v>
      </c>
      <c r="T56" s="4">
        <f t="shared" si="3"/>
        <v>-1.2547417566384627E-2</v>
      </c>
      <c r="U56" s="4">
        <f t="shared" si="3"/>
        <v>-3.2553562133354162E-2</v>
      </c>
      <c r="V56" s="4">
        <f t="shared" si="3"/>
        <v>4.4112231005739664E-3</v>
      </c>
      <c r="W56" s="4">
        <f t="shared" si="3"/>
        <v>4.6321934932468514E-2</v>
      </c>
      <c r="X56" s="4">
        <f t="shared" si="3"/>
        <v>-2.1758773783750001E-2</v>
      </c>
      <c r="Y56" s="4">
        <f t="shared" si="5"/>
        <v>-2.2416331898955002E-2</v>
      </c>
      <c r="Z56" s="4">
        <f t="shared" si="5"/>
        <v>-6.8890486035527998E-3</v>
      </c>
      <c r="AA56" s="4">
        <f t="shared" si="5"/>
        <v>1.5572512291161487E-3</v>
      </c>
      <c r="AB56" s="4">
        <f t="shared" si="4"/>
        <v>1.6300492819956654E-2</v>
      </c>
    </row>
    <row r="57" spans="1:28" ht="15.55" thickTop="1" thickBot="1" x14ac:dyDescent="0.35">
      <c r="A57" s="7">
        <v>44277</v>
      </c>
      <c r="B57" s="8">
        <v>300.9119</v>
      </c>
      <c r="C57" s="8">
        <v>341.65</v>
      </c>
      <c r="D57" s="8">
        <v>743.99869999999999</v>
      </c>
      <c r="E57" s="8">
        <v>144.8954</v>
      </c>
      <c r="F57" s="8">
        <v>386.77359999999999</v>
      </c>
      <c r="G57" s="8">
        <v>203.36619999999999</v>
      </c>
      <c r="H57" s="8">
        <v>464.23559999999998</v>
      </c>
      <c r="I57" s="8">
        <v>228.84610000000001</v>
      </c>
      <c r="J57" s="9">
        <v>44905</v>
      </c>
      <c r="K57" s="8">
        <v>122420</v>
      </c>
      <c r="L57" s="8">
        <v>3.33</v>
      </c>
      <c r="M57" s="4">
        <f t="shared" si="0"/>
        <v>3.3300000000000003E-2</v>
      </c>
      <c r="S57" s="4">
        <f t="shared" si="2"/>
        <v>-1.6480513288243874E-4</v>
      </c>
      <c r="T57" s="4">
        <f t="shared" si="3"/>
        <v>9.6040189125295508E-3</v>
      </c>
      <c r="U57" s="4">
        <f t="shared" si="3"/>
        <v>4.0297560392359927E-3</v>
      </c>
      <c r="V57" s="4">
        <f t="shared" si="3"/>
        <v>-5.0675188521314453E-3</v>
      </c>
      <c r="W57" s="4">
        <f t="shared" si="3"/>
        <v>-1.6098620714216635E-2</v>
      </c>
      <c r="X57" s="4">
        <f t="shared" si="3"/>
        <v>-8.1952102595215914E-3</v>
      </c>
      <c r="Y57" s="4">
        <f t="shared" si="5"/>
        <v>-1.6093333833514648E-2</v>
      </c>
      <c r="Z57" s="4">
        <f t="shared" si="5"/>
        <v>1.1706105530459539E-2</v>
      </c>
      <c r="AA57" s="4">
        <f t="shared" si="5"/>
        <v>-2.5765753759356743E-3</v>
      </c>
      <c r="AB57" s="4">
        <f t="shared" si="4"/>
        <v>-7.0268332619440321E-2</v>
      </c>
    </row>
    <row r="58" spans="1:28" ht="15.55" thickTop="1" thickBot="1" x14ac:dyDescent="0.35">
      <c r="A58" s="7">
        <v>44278</v>
      </c>
      <c r="B58" s="8">
        <v>296.38720000000001</v>
      </c>
      <c r="C58" s="8">
        <v>348.4</v>
      </c>
      <c r="D58" s="8">
        <v>731.15830000000005</v>
      </c>
      <c r="E58" s="8">
        <v>151.83269999999999</v>
      </c>
      <c r="F58" s="8">
        <v>378.81369999999998</v>
      </c>
      <c r="G58" s="8">
        <v>210.0395</v>
      </c>
      <c r="H58" s="8">
        <v>471.43189999999998</v>
      </c>
      <c r="I58" s="8">
        <v>231.05260000000001</v>
      </c>
      <c r="J58" s="9">
        <v>44646</v>
      </c>
      <c r="K58" s="8">
        <v>121890.9</v>
      </c>
      <c r="L58" s="8">
        <v>3.33</v>
      </c>
      <c r="M58" s="4">
        <f t="shared" si="0"/>
        <v>3.3300000000000003E-2</v>
      </c>
      <c r="S58" s="4">
        <f t="shared" si="2"/>
        <v>-1.5036626999463948E-2</v>
      </c>
      <c r="T58" s="4">
        <f t="shared" si="3"/>
        <v>1.9757061320064394E-2</v>
      </c>
      <c r="U58" s="4">
        <f t="shared" si="3"/>
        <v>-1.7258632306749906E-2</v>
      </c>
      <c r="V58" s="4">
        <f t="shared" si="3"/>
        <v>4.7877986464718643E-2</v>
      </c>
      <c r="W58" s="4">
        <f t="shared" si="3"/>
        <v>-2.0580256770369034E-2</v>
      </c>
      <c r="X58" s="4">
        <f t="shared" si="3"/>
        <v>3.2814204130283263E-2</v>
      </c>
      <c r="Y58" s="4">
        <f t="shared" si="5"/>
        <v>1.5501396273788586E-2</v>
      </c>
      <c r="Z58" s="4">
        <f t="shared" si="5"/>
        <v>9.6418510081666478E-3</v>
      </c>
      <c r="AA58" s="4">
        <f t="shared" si="5"/>
        <v>-5.7677318784099766E-3</v>
      </c>
      <c r="AB58" s="4">
        <f t="shared" si="4"/>
        <v>-4.3220062081359726E-3</v>
      </c>
    </row>
    <row r="59" spans="1:28" ht="15.55" thickTop="1" thickBot="1" x14ac:dyDescent="0.35">
      <c r="A59" s="7">
        <v>44279</v>
      </c>
      <c r="B59" s="8">
        <v>288.1832</v>
      </c>
      <c r="C59" s="8">
        <v>340.25</v>
      </c>
      <c r="D59" s="8">
        <v>719.16390000000001</v>
      </c>
      <c r="E59" s="8">
        <v>149.07749999999999</v>
      </c>
      <c r="F59" s="8">
        <v>366.7996</v>
      </c>
      <c r="G59" s="8">
        <v>210.18350000000001</v>
      </c>
      <c r="H59" s="8">
        <v>479.07479999999998</v>
      </c>
      <c r="I59" s="8">
        <v>226.59039999999999</v>
      </c>
      <c r="J59" s="9">
        <v>44860</v>
      </c>
      <c r="K59" s="8">
        <v>115754.9</v>
      </c>
      <c r="L59" s="8">
        <v>3.33</v>
      </c>
      <c r="M59" s="4">
        <f t="shared" si="0"/>
        <v>3.3300000000000003E-2</v>
      </c>
      <c r="S59" s="4">
        <f t="shared" si="2"/>
        <v>-2.7680007773615081E-2</v>
      </c>
      <c r="T59" s="4">
        <f t="shared" si="3"/>
        <v>-2.3392652123995345E-2</v>
      </c>
      <c r="U59" s="4">
        <f t="shared" si="3"/>
        <v>-1.6404655462435483E-2</v>
      </c>
      <c r="V59" s="4">
        <f t="shared" si="3"/>
        <v>-1.8146288645331358E-2</v>
      </c>
      <c r="W59" s="4">
        <f t="shared" si="3"/>
        <v>-3.1715062047650296E-2</v>
      </c>
      <c r="X59" s="4">
        <f t="shared" si="3"/>
        <v>6.855853303783596E-4</v>
      </c>
      <c r="Y59" s="4">
        <f t="shared" si="5"/>
        <v>1.6212097653977166E-2</v>
      </c>
      <c r="Z59" s="4">
        <f t="shared" si="5"/>
        <v>-1.9312485555237308E-2</v>
      </c>
      <c r="AA59" s="4">
        <f t="shared" si="5"/>
        <v>4.7932625543161758E-3</v>
      </c>
      <c r="AB59" s="4">
        <f t="shared" si="4"/>
        <v>-5.0340099219876137E-2</v>
      </c>
    </row>
    <row r="60" spans="1:28" ht="15.55" thickTop="1" thickBot="1" x14ac:dyDescent="0.35">
      <c r="A60" s="7">
        <v>44280</v>
      </c>
      <c r="B60" s="8">
        <v>288.7799</v>
      </c>
      <c r="C60" s="8">
        <v>344.95</v>
      </c>
      <c r="D60" s="8">
        <v>712.24599999999998</v>
      </c>
      <c r="E60" s="8">
        <v>143.71459999999999</v>
      </c>
      <c r="F60" s="8">
        <v>362.8938</v>
      </c>
      <c r="G60" s="8">
        <v>206.91890000000001</v>
      </c>
      <c r="H60" s="8">
        <v>488.80220000000003</v>
      </c>
      <c r="I60" s="8">
        <v>221.834</v>
      </c>
      <c r="J60" s="9">
        <v>44695</v>
      </c>
      <c r="K60" s="8">
        <v>115843.9</v>
      </c>
      <c r="L60" s="8">
        <v>3.32</v>
      </c>
      <c r="M60" s="4">
        <f t="shared" si="0"/>
        <v>3.32E-2</v>
      </c>
      <c r="S60" s="4">
        <f t="shared" si="2"/>
        <v>2.0705578951167119E-3</v>
      </c>
      <c r="T60" s="4">
        <f t="shared" si="3"/>
        <v>1.3813372520205697E-2</v>
      </c>
      <c r="U60" s="4">
        <f t="shared" si="3"/>
        <v>-9.6193649319717394E-3</v>
      </c>
      <c r="V60" s="4">
        <f t="shared" si="3"/>
        <v>-3.5973906189733507E-2</v>
      </c>
      <c r="W60" s="4">
        <f t="shared" si="3"/>
        <v>-1.0648321317689549E-2</v>
      </c>
      <c r="X60" s="4">
        <f t="shared" si="3"/>
        <v>-1.5532142151976732E-2</v>
      </c>
      <c r="Y60" s="4">
        <f t="shared" si="5"/>
        <v>2.0304553693911778E-2</v>
      </c>
      <c r="Z60" s="4">
        <f t="shared" si="5"/>
        <v>-2.0991180561930185E-2</v>
      </c>
      <c r="AA60" s="4">
        <f t="shared" si="5"/>
        <v>-3.6781096745430227E-3</v>
      </c>
      <c r="AB60" s="4">
        <f t="shared" si="4"/>
        <v>7.6886594001636215E-4</v>
      </c>
    </row>
    <row r="61" spans="1:28" ht="15.55" thickTop="1" thickBot="1" x14ac:dyDescent="0.35">
      <c r="A61" s="7">
        <v>44281</v>
      </c>
      <c r="B61" s="8">
        <v>286.34359999999998</v>
      </c>
      <c r="C61" s="8">
        <v>352.5</v>
      </c>
      <c r="D61" s="8">
        <v>730.56110000000001</v>
      </c>
      <c r="E61" s="8">
        <v>150.01230000000001</v>
      </c>
      <c r="F61" s="8">
        <v>379.0609</v>
      </c>
      <c r="G61" s="8">
        <v>214.84039999999999</v>
      </c>
      <c r="H61" s="8">
        <v>491.23410000000001</v>
      </c>
      <c r="I61" s="8">
        <v>224.28579999999999</v>
      </c>
      <c r="J61" s="9">
        <v>44642</v>
      </c>
      <c r="K61" s="8">
        <v>123366.5</v>
      </c>
      <c r="L61" s="8">
        <v>3.31</v>
      </c>
      <c r="M61" s="4">
        <f t="shared" si="0"/>
        <v>3.3099999999999997E-2</v>
      </c>
      <c r="S61" s="4">
        <f t="shared" si="2"/>
        <v>-8.4365289966511423E-3</v>
      </c>
      <c r="T61" s="4">
        <f t="shared" si="3"/>
        <v>2.1887230033338197E-2</v>
      </c>
      <c r="U61" s="4">
        <f t="shared" si="3"/>
        <v>2.5714570527598651E-2</v>
      </c>
      <c r="V61" s="4">
        <f t="shared" si="3"/>
        <v>4.382087832412309E-2</v>
      </c>
      <c r="W61" s="4">
        <f t="shared" si="3"/>
        <v>4.4550499347191949E-2</v>
      </c>
      <c r="X61" s="4">
        <f t="shared" si="3"/>
        <v>3.8283114785551152E-2</v>
      </c>
      <c r="Y61" s="4">
        <f t="shared" si="5"/>
        <v>4.9752231066062802E-3</v>
      </c>
      <c r="Z61" s="4">
        <f t="shared" si="5"/>
        <v>1.1052408557750351E-2</v>
      </c>
      <c r="AA61" s="4">
        <f t="shared" si="5"/>
        <v>-1.185814968117239E-3</v>
      </c>
      <c r="AB61" s="4">
        <f t="shared" si="4"/>
        <v>6.4937385567992847E-2</v>
      </c>
    </row>
    <row r="62" spans="1:28" ht="15.55" thickTop="1" thickBot="1" x14ac:dyDescent="0.35">
      <c r="A62" s="7">
        <v>44285</v>
      </c>
      <c r="B62" s="8">
        <v>294.99509999999998</v>
      </c>
      <c r="C62" s="8">
        <v>358.9</v>
      </c>
      <c r="D62" s="8">
        <v>769.48050000000001</v>
      </c>
      <c r="E62" s="8">
        <v>146.273</v>
      </c>
      <c r="F62" s="8">
        <v>381.53289999999998</v>
      </c>
      <c r="G62" s="8">
        <v>214.64840000000001</v>
      </c>
      <c r="H62" s="8">
        <v>484.88150000000002</v>
      </c>
      <c r="I62" s="8">
        <v>218.45060000000001</v>
      </c>
      <c r="J62" s="9">
        <v>43873</v>
      </c>
      <c r="K62" s="8">
        <v>135583</v>
      </c>
      <c r="L62" s="8">
        <v>3.31</v>
      </c>
      <c r="M62" s="4">
        <f t="shared" si="0"/>
        <v>3.3099999999999997E-2</v>
      </c>
      <c r="S62" s="4">
        <f t="shared" si="2"/>
        <v>3.0213701301513286E-2</v>
      </c>
      <c r="T62" s="4">
        <f t="shared" si="3"/>
        <v>1.815602836879426E-2</v>
      </c>
      <c r="U62" s="4">
        <f t="shared" si="3"/>
        <v>5.3273299112148176E-2</v>
      </c>
      <c r="V62" s="4">
        <f t="shared" si="3"/>
        <v>-2.4926622683606705E-2</v>
      </c>
      <c r="W62" s="4">
        <f t="shared" si="3"/>
        <v>6.5213795461362013E-3</v>
      </c>
      <c r="X62" s="4">
        <f t="shared" si="3"/>
        <v>-8.9368666228502119E-4</v>
      </c>
      <c r="Y62" s="4">
        <f t="shared" si="5"/>
        <v>-1.2931919832112622E-2</v>
      </c>
      <c r="Z62" s="4">
        <f t="shared" si="5"/>
        <v>-2.6016805343895985E-2</v>
      </c>
      <c r="AA62" s="4">
        <f t="shared" si="5"/>
        <v>-1.7225930737870168E-2</v>
      </c>
      <c r="AB62" s="4">
        <f t="shared" si="4"/>
        <v>9.902607271828251E-2</v>
      </c>
    </row>
    <row r="63" spans="1:28" ht="15.55" thickTop="1" thickBot="1" x14ac:dyDescent="0.35">
      <c r="A63" s="7">
        <v>44286</v>
      </c>
      <c r="B63" s="8">
        <v>308.02199999999999</v>
      </c>
      <c r="C63" s="8">
        <v>361.55</v>
      </c>
      <c r="D63" s="8">
        <v>796.75400000000002</v>
      </c>
      <c r="E63" s="8">
        <v>147.4538</v>
      </c>
      <c r="F63" s="8">
        <v>388.10849999999999</v>
      </c>
      <c r="G63" s="8">
        <v>217.24080000000001</v>
      </c>
      <c r="H63" s="8">
        <v>490.53930000000003</v>
      </c>
      <c r="I63" s="8">
        <v>214.82210000000001</v>
      </c>
      <c r="J63" s="9">
        <v>44637</v>
      </c>
      <c r="K63" s="8">
        <v>140431.29999999999</v>
      </c>
      <c r="L63" s="8">
        <v>3.27</v>
      </c>
      <c r="M63" s="4">
        <f t="shared" si="0"/>
        <v>3.27E-2</v>
      </c>
      <c r="S63" s="4">
        <f t="shared" si="2"/>
        <v>4.4159716551224117E-2</v>
      </c>
      <c r="T63" s="4">
        <f t="shared" si="3"/>
        <v>7.3836723321260359E-3</v>
      </c>
      <c r="U63" s="4">
        <f t="shared" si="3"/>
        <v>3.5444043091410388E-2</v>
      </c>
      <c r="V63" s="4">
        <f t="shared" si="3"/>
        <v>8.0725766204289579E-3</v>
      </c>
      <c r="W63" s="4">
        <f t="shared" si="3"/>
        <v>1.723468670722763E-2</v>
      </c>
      <c r="X63" s="4">
        <f t="shared" si="3"/>
        <v>1.2077425221897753E-2</v>
      </c>
      <c r="Y63" s="4">
        <f t="shared" si="5"/>
        <v>1.1668417953664986E-2</v>
      </c>
      <c r="Z63" s="4">
        <f t="shared" si="5"/>
        <v>-1.6610162663778457E-2</v>
      </c>
      <c r="AA63" s="4">
        <f t="shared" si="5"/>
        <v>1.7413899209080756E-2</v>
      </c>
      <c r="AB63" s="4">
        <f t="shared" si="4"/>
        <v>3.5758907827677426E-2</v>
      </c>
    </row>
    <row r="64" spans="1:28" ht="15.55" thickTop="1" thickBot="1" x14ac:dyDescent="0.35">
      <c r="A64" s="7">
        <v>44287</v>
      </c>
      <c r="B64" s="8">
        <v>305.33699999999999</v>
      </c>
      <c r="C64" s="8">
        <v>368.7</v>
      </c>
      <c r="D64" s="8">
        <v>794.51440000000002</v>
      </c>
      <c r="E64" s="8">
        <v>152.0787</v>
      </c>
      <c r="F64" s="8">
        <v>388.8501</v>
      </c>
      <c r="G64" s="8">
        <v>220.60149999999999</v>
      </c>
      <c r="H64" s="8">
        <v>484.58370000000002</v>
      </c>
      <c r="I64" s="8">
        <v>220.06880000000001</v>
      </c>
      <c r="J64" s="9">
        <v>44767</v>
      </c>
      <c r="K64" s="8">
        <v>144909.79999999999</v>
      </c>
      <c r="L64" s="10">
        <v>3.3142857139999999</v>
      </c>
      <c r="M64" s="4">
        <f t="shared" si="0"/>
        <v>3.3142857140000002E-2</v>
      </c>
      <c r="S64" s="4">
        <f t="shared" si="2"/>
        <v>-8.7169098311159661E-3</v>
      </c>
      <c r="T64" s="4">
        <f t="shared" si="3"/>
        <v>1.9775964596874505E-2</v>
      </c>
      <c r="U64" s="4">
        <f t="shared" si="3"/>
        <v>-2.8109052480439329E-3</v>
      </c>
      <c r="V64" s="4">
        <f t="shared" si="3"/>
        <v>3.1365078417782362E-2</v>
      </c>
      <c r="W64" s="4">
        <f t="shared" si="3"/>
        <v>1.9108058700080142E-3</v>
      </c>
      <c r="X64" s="4">
        <f t="shared" ref="X64:AA127" si="6">(G64-G63)/G63</f>
        <v>1.5469930142035841E-2</v>
      </c>
      <c r="Y64" s="4">
        <f t="shared" si="5"/>
        <v>-1.2140923265475374E-2</v>
      </c>
      <c r="Z64" s="4">
        <f t="shared" si="5"/>
        <v>2.4423464811115819E-2</v>
      </c>
      <c r="AA64" s="4">
        <f t="shared" si="5"/>
        <v>2.9123821045321146E-3</v>
      </c>
      <c r="AB64" s="4">
        <f t="shared" si="4"/>
        <v>3.1891038536280732E-2</v>
      </c>
    </row>
    <row r="65" spans="1:28" ht="15.55" thickTop="1" thickBot="1" x14ac:dyDescent="0.35">
      <c r="A65" s="7">
        <v>44291</v>
      </c>
      <c r="B65" s="8">
        <v>304.64089999999999</v>
      </c>
      <c r="C65" s="8">
        <v>350.75</v>
      </c>
      <c r="D65" s="8">
        <v>757.83450000000005</v>
      </c>
      <c r="E65" s="8">
        <v>143.71459999999999</v>
      </c>
      <c r="F65" s="8">
        <v>369.12329999999997</v>
      </c>
      <c r="G65" s="8">
        <v>214.84039999999999</v>
      </c>
      <c r="H65" s="8">
        <v>476.74220000000003</v>
      </c>
      <c r="I65" s="8">
        <v>215.75370000000001</v>
      </c>
      <c r="J65" s="9">
        <v>44981</v>
      </c>
      <c r="K65" s="8">
        <v>154465.4</v>
      </c>
      <c r="L65" s="8">
        <v>3.25</v>
      </c>
      <c r="M65" s="4">
        <f t="shared" si="0"/>
        <v>3.2500000000000001E-2</v>
      </c>
      <c r="S65" s="4">
        <f t="shared" si="2"/>
        <v>-2.2797761162256826E-3</v>
      </c>
      <c r="T65" s="4">
        <f t="shared" si="3"/>
        <v>-4.8684567398969321E-2</v>
      </c>
      <c r="U65" s="4">
        <f t="shared" si="3"/>
        <v>-4.6166438267198143E-2</v>
      </c>
      <c r="V65" s="4">
        <f t="shared" si="3"/>
        <v>-5.4998497488471479E-2</v>
      </c>
      <c r="W65" s="4">
        <f t="shared" si="3"/>
        <v>-5.0731117209433726E-2</v>
      </c>
      <c r="X65" s="4">
        <f t="shared" si="6"/>
        <v>-2.6115416259635583E-2</v>
      </c>
      <c r="Y65" s="4">
        <f t="shared" si="5"/>
        <v>-1.6181931005933538E-2</v>
      </c>
      <c r="Z65" s="4">
        <f t="shared" si="5"/>
        <v>-1.9607958965559866E-2</v>
      </c>
      <c r="AA65" s="4">
        <f t="shared" si="5"/>
        <v>4.7803069225098842E-3</v>
      </c>
      <c r="AB65" s="4">
        <f t="shared" si="4"/>
        <v>6.5941709946463298E-2</v>
      </c>
    </row>
    <row r="66" spans="1:28" ht="15.55" thickTop="1" thickBot="1" x14ac:dyDescent="0.35">
      <c r="A66" s="7">
        <v>44292</v>
      </c>
      <c r="B66" s="8">
        <v>300.9615</v>
      </c>
      <c r="C66" s="8">
        <v>348.25</v>
      </c>
      <c r="D66" s="8">
        <v>737.92690000000005</v>
      </c>
      <c r="E66" s="8">
        <v>143.2226</v>
      </c>
      <c r="F66" s="8">
        <v>375.64949999999999</v>
      </c>
      <c r="G66" s="8">
        <v>211.71979999999999</v>
      </c>
      <c r="H66" s="8">
        <v>468.90069999999997</v>
      </c>
      <c r="I66" s="8">
        <v>224.43289999999999</v>
      </c>
      <c r="J66" s="9">
        <v>45919</v>
      </c>
      <c r="K66" s="8">
        <v>155660.70000000001</v>
      </c>
      <c r="L66" s="8">
        <v>3.28</v>
      </c>
      <c r="M66" s="4">
        <f t="shared" si="0"/>
        <v>3.2799999999999996E-2</v>
      </c>
      <c r="S66" s="4">
        <f t="shared" si="2"/>
        <v>-1.2077826713353286E-2</v>
      </c>
      <c r="T66" s="4">
        <f t="shared" si="3"/>
        <v>-7.1275837491090524E-3</v>
      </c>
      <c r="U66" s="4">
        <f t="shared" si="3"/>
        <v>-2.6269060065225325E-2</v>
      </c>
      <c r="V66" s="4">
        <f t="shared" si="3"/>
        <v>-3.4234517578589111E-3</v>
      </c>
      <c r="W66" s="4">
        <f t="shared" si="3"/>
        <v>1.7680271063896583E-2</v>
      </c>
      <c r="X66" s="4">
        <f t="shared" si="6"/>
        <v>-1.4525201032952816E-2</v>
      </c>
      <c r="Y66" s="4">
        <f t="shared" si="5"/>
        <v>-1.644809291059204E-2</v>
      </c>
      <c r="Z66" s="4">
        <f t="shared" si="5"/>
        <v>4.0227351836839786E-2</v>
      </c>
      <c r="AA66" s="4">
        <f t="shared" si="5"/>
        <v>2.085324914964096E-2</v>
      </c>
      <c r="AB66" s="4">
        <f t="shared" si="4"/>
        <v>7.7383025583724089E-3</v>
      </c>
    </row>
    <row r="67" spans="1:28" ht="15.55" thickTop="1" thickBot="1" x14ac:dyDescent="0.35">
      <c r="A67" s="7">
        <v>44293</v>
      </c>
      <c r="B67" s="8">
        <v>307.17669999999998</v>
      </c>
      <c r="C67" s="8">
        <v>363.05</v>
      </c>
      <c r="D67" s="8">
        <v>740.46510000000001</v>
      </c>
      <c r="E67" s="8">
        <v>147.40459999999999</v>
      </c>
      <c r="F67" s="8">
        <v>385.98259999999999</v>
      </c>
      <c r="G67" s="8">
        <v>210.7116</v>
      </c>
      <c r="H67" s="8">
        <v>471.38220000000001</v>
      </c>
      <c r="I67" s="8">
        <v>212.4684</v>
      </c>
      <c r="J67" s="9">
        <v>46362</v>
      </c>
      <c r="K67" s="8">
        <v>146651.4</v>
      </c>
      <c r="L67" s="8">
        <v>3.25</v>
      </c>
      <c r="M67" s="4">
        <f t="shared" si="0"/>
        <v>3.2500000000000001E-2</v>
      </c>
      <c r="S67" s="4">
        <f t="shared" si="2"/>
        <v>2.065114640909213E-2</v>
      </c>
      <c r="T67" s="4">
        <f t="shared" si="3"/>
        <v>4.2498205312275696E-2</v>
      </c>
      <c r="U67" s="4">
        <f t="shared" si="3"/>
        <v>3.4396360940358193E-3</v>
      </c>
      <c r="V67" s="4">
        <f t="shared" si="3"/>
        <v>2.9199302344741596E-2</v>
      </c>
      <c r="W67" s="4">
        <f t="shared" si="3"/>
        <v>2.7507290705830838E-2</v>
      </c>
      <c r="X67" s="4">
        <f t="shared" si="6"/>
        <v>-4.7619542432969803E-3</v>
      </c>
      <c r="Y67" s="4">
        <f t="shared" si="5"/>
        <v>5.2921652708132864E-3</v>
      </c>
      <c r="Z67" s="4">
        <f t="shared" si="5"/>
        <v>-5.3309920247878041E-2</v>
      </c>
      <c r="AA67" s="4">
        <f t="shared" si="5"/>
        <v>9.6474226355103554E-3</v>
      </c>
      <c r="AB67" s="4">
        <f t="shared" si="4"/>
        <v>-5.7877807307817691E-2</v>
      </c>
    </row>
    <row r="68" spans="1:28" ht="15.55" thickTop="1" thickBot="1" x14ac:dyDescent="0.35">
      <c r="A68" s="7">
        <v>44294</v>
      </c>
      <c r="B68" s="8">
        <v>322.04329999999999</v>
      </c>
      <c r="C68" s="8">
        <v>359.4</v>
      </c>
      <c r="D68" s="8">
        <v>732.65139999999997</v>
      </c>
      <c r="E68" s="8">
        <v>141.99260000000001</v>
      </c>
      <c r="F68" s="8">
        <v>391.42110000000002</v>
      </c>
      <c r="G68" s="8">
        <v>242.8777</v>
      </c>
      <c r="H68" s="8">
        <v>471.82889999999998</v>
      </c>
      <c r="I68" s="8">
        <v>213.351</v>
      </c>
      <c r="J68" s="9">
        <v>46838</v>
      </c>
      <c r="K68" s="8">
        <v>155692.20000000001</v>
      </c>
      <c r="L68" s="8">
        <v>3.34</v>
      </c>
      <c r="M68" s="4">
        <f t="shared" ref="M68:M131" si="7">L68/100</f>
        <v>3.3399999999999999E-2</v>
      </c>
      <c r="S68" s="4">
        <f t="shared" si="2"/>
        <v>4.8397550986126248E-2</v>
      </c>
      <c r="T68" s="4">
        <f t="shared" si="3"/>
        <v>-1.0053711609971172E-2</v>
      </c>
      <c r="U68" s="4">
        <f t="shared" si="3"/>
        <v>-1.0552421714406309E-2</v>
      </c>
      <c r="V68" s="4">
        <f t="shared" si="3"/>
        <v>-3.6715272114981337E-2</v>
      </c>
      <c r="W68" s="4">
        <f t="shared" si="3"/>
        <v>1.4090013384023096E-2</v>
      </c>
      <c r="X68" s="4">
        <f t="shared" si="6"/>
        <v>0.15265462366571181</v>
      </c>
      <c r="Y68" s="4">
        <f t="shared" si="5"/>
        <v>9.4763866773069571E-4</v>
      </c>
      <c r="Z68" s="4">
        <f t="shared" si="5"/>
        <v>4.1540294933269913E-3</v>
      </c>
      <c r="AA68" s="4">
        <f t="shared" si="5"/>
        <v>1.0267029032397222E-2</v>
      </c>
      <c r="AB68" s="4">
        <f t="shared" si="4"/>
        <v>6.1648235202664402E-2</v>
      </c>
    </row>
    <row r="69" spans="1:28" ht="15.55" thickTop="1" thickBot="1" x14ac:dyDescent="0.35">
      <c r="A69" s="7">
        <v>44295</v>
      </c>
      <c r="B69" s="8">
        <v>327.56229999999999</v>
      </c>
      <c r="C69" s="8">
        <v>359.7</v>
      </c>
      <c r="D69" s="8">
        <v>727.52509999999995</v>
      </c>
      <c r="E69" s="8">
        <v>143.9606</v>
      </c>
      <c r="F69" s="8">
        <v>387.61410000000001</v>
      </c>
      <c r="G69" s="8">
        <v>230.10730000000001</v>
      </c>
      <c r="H69" s="8">
        <v>465.77409999999998</v>
      </c>
      <c r="I69" s="8">
        <v>215.1163</v>
      </c>
      <c r="J69" s="9">
        <v>46593</v>
      </c>
      <c r="K69" s="8">
        <v>154848.1</v>
      </c>
      <c r="L69" s="8">
        <v>3.34</v>
      </c>
      <c r="M69" s="4">
        <f t="shared" si="7"/>
        <v>3.3399999999999999E-2</v>
      </c>
      <c r="S69" s="4">
        <f t="shared" ref="S69:S132" si="8">(B69-B68)/B68</f>
        <v>1.7137447045164442E-2</v>
      </c>
      <c r="T69" s="4">
        <f t="shared" ref="T69:W132" si="9">(C69-C68)/C68</f>
        <v>8.3472454090153419E-4</v>
      </c>
      <c r="U69" s="4">
        <f t="shared" si="9"/>
        <v>-6.9969155863211551E-3</v>
      </c>
      <c r="V69" s="4">
        <f t="shared" si="9"/>
        <v>1.3859877204868346E-2</v>
      </c>
      <c r="W69" s="4">
        <f t="shared" si="9"/>
        <v>-9.7260980565432378E-3</v>
      </c>
      <c r="X69" s="4">
        <f t="shared" si="6"/>
        <v>-5.257954929579782E-2</v>
      </c>
      <c r="Y69" s="4">
        <f t="shared" si="5"/>
        <v>-1.283261792569298E-2</v>
      </c>
      <c r="Z69" s="4">
        <f t="shared" si="5"/>
        <v>8.2741585462453721E-3</v>
      </c>
      <c r="AA69" s="4">
        <f t="shared" si="5"/>
        <v>-5.2307955079209188E-3</v>
      </c>
      <c r="AB69" s="4">
        <f t="shared" ref="AB69:AB132" si="10">(K69-K68)/K68</f>
        <v>-5.4215946592058289E-3</v>
      </c>
    </row>
    <row r="70" spans="1:28" ht="15.55" thickTop="1" thickBot="1" x14ac:dyDescent="0.35">
      <c r="A70" s="7">
        <v>44298</v>
      </c>
      <c r="B70" s="8">
        <v>311.90019999999998</v>
      </c>
      <c r="C70" s="8">
        <v>334.05</v>
      </c>
      <c r="D70" s="8">
        <v>694.13009999999997</v>
      </c>
      <c r="E70" s="8">
        <v>130.82409999999999</v>
      </c>
      <c r="F70" s="8">
        <v>377.47879999999998</v>
      </c>
      <c r="G70" s="8">
        <v>210.90360000000001</v>
      </c>
      <c r="H70" s="8">
        <v>450.8356</v>
      </c>
      <c r="I70" s="8">
        <v>208.93790000000001</v>
      </c>
      <c r="J70" s="9">
        <v>46419</v>
      </c>
      <c r="K70" s="8">
        <v>160432.79999999999</v>
      </c>
      <c r="L70" s="8">
        <v>3.35</v>
      </c>
      <c r="M70" s="4">
        <f t="shared" si="7"/>
        <v>3.3500000000000002E-2</v>
      </c>
      <c r="S70" s="4">
        <f t="shared" si="8"/>
        <v>-4.7814110476083513E-2</v>
      </c>
      <c r="T70" s="4">
        <f t="shared" si="9"/>
        <v>-7.1309424520433637E-2</v>
      </c>
      <c r="U70" s="4">
        <f t="shared" si="9"/>
        <v>-4.5902196364084186E-2</v>
      </c>
      <c r="V70" s="4">
        <f t="shared" si="9"/>
        <v>-9.1250661639365307E-2</v>
      </c>
      <c r="W70" s="4">
        <f t="shared" si="9"/>
        <v>-2.6147913607889983E-2</v>
      </c>
      <c r="X70" s="4">
        <f t="shared" si="6"/>
        <v>-8.3455414061179276E-2</v>
      </c>
      <c r="Y70" s="4">
        <f t="shared" si="5"/>
        <v>-3.2072414503082021E-2</v>
      </c>
      <c r="Z70" s="4">
        <f t="shared" si="5"/>
        <v>-2.8721208016314812E-2</v>
      </c>
      <c r="AA70" s="4">
        <f t="shared" si="5"/>
        <v>-3.7344665507694288E-3</v>
      </c>
      <c r="AB70" s="4">
        <f t="shared" si="10"/>
        <v>3.6065666934240605E-2</v>
      </c>
    </row>
    <row r="71" spans="1:28" ht="15.55" thickTop="1" thickBot="1" x14ac:dyDescent="0.35">
      <c r="A71" s="7">
        <v>44299</v>
      </c>
      <c r="B71" s="8">
        <v>319.45780000000002</v>
      </c>
      <c r="C71" s="8">
        <v>342.85</v>
      </c>
      <c r="D71" s="8">
        <v>706.37329999999997</v>
      </c>
      <c r="E71" s="8">
        <v>136.33449999999999</v>
      </c>
      <c r="F71" s="8">
        <v>363.73430000000002</v>
      </c>
      <c r="G71" s="8">
        <v>215.36850000000001</v>
      </c>
      <c r="H71" s="8">
        <v>468.20589999999999</v>
      </c>
      <c r="I71" s="8">
        <v>208.8398</v>
      </c>
      <c r="J71" s="9">
        <v>46975</v>
      </c>
      <c r="K71" s="8">
        <v>172857</v>
      </c>
      <c r="L71" s="10">
        <v>3.3119999999999998</v>
      </c>
      <c r="M71" s="4">
        <f t="shared" si="7"/>
        <v>3.3119999999999997E-2</v>
      </c>
      <c r="S71" s="4">
        <f t="shared" si="8"/>
        <v>2.4230827681418727E-2</v>
      </c>
      <c r="T71" s="4">
        <f t="shared" si="9"/>
        <v>2.6343361772189825E-2</v>
      </c>
      <c r="U71" s="4">
        <f t="shared" si="9"/>
        <v>1.7638192033453098E-2</v>
      </c>
      <c r="V71" s="4">
        <f t="shared" si="9"/>
        <v>4.2120679599553942E-2</v>
      </c>
      <c r="W71" s="4">
        <f t="shared" si="9"/>
        <v>-3.6411316344123063E-2</v>
      </c>
      <c r="X71" s="4">
        <f t="shared" si="6"/>
        <v>2.1170335641496871E-2</v>
      </c>
      <c r="Y71" s="4">
        <f t="shared" si="5"/>
        <v>3.8529122367443887E-2</v>
      </c>
      <c r="Z71" s="4">
        <f t="shared" si="5"/>
        <v>-4.69517497782913E-4</v>
      </c>
      <c r="AA71" s="4">
        <f t="shared" si="5"/>
        <v>1.1977853896033952E-2</v>
      </c>
      <c r="AB71" s="4">
        <f t="shared" si="10"/>
        <v>7.74417700121173E-2</v>
      </c>
    </row>
    <row r="72" spans="1:28" ht="15.55" thickTop="1" thickBot="1" x14ac:dyDescent="0.35">
      <c r="A72" s="7">
        <v>44301</v>
      </c>
      <c r="B72" s="8">
        <v>319.7561</v>
      </c>
      <c r="C72" s="8">
        <v>334.9</v>
      </c>
      <c r="D72" s="8">
        <v>698.36040000000003</v>
      </c>
      <c r="E72" s="8">
        <v>133.87450000000001</v>
      </c>
      <c r="F72" s="8">
        <v>380.93959999999998</v>
      </c>
      <c r="G72" s="8">
        <v>214.3603</v>
      </c>
      <c r="H72" s="8">
        <v>461.30739999999997</v>
      </c>
      <c r="I72" s="8">
        <v>209.28110000000001</v>
      </c>
      <c r="J72" s="9">
        <v>47175</v>
      </c>
      <c r="K72" s="8">
        <v>188247.6</v>
      </c>
      <c r="L72" s="8">
        <v>3.34</v>
      </c>
      <c r="M72" s="4">
        <f t="shared" si="7"/>
        <v>3.3399999999999999E-2</v>
      </c>
      <c r="S72" s="4">
        <f t="shared" si="8"/>
        <v>9.3376965596076648E-4</v>
      </c>
      <c r="T72" s="4">
        <f t="shared" si="9"/>
        <v>-2.3187983082981027E-2</v>
      </c>
      <c r="U72" s="4">
        <f t="shared" si="9"/>
        <v>-1.1343718682458617E-2</v>
      </c>
      <c r="V72" s="4">
        <f t="shared" si="9"/>
        <v>-1.8043855370430666E-2</v>
      </c>
      <c r="W72" s="4">
        <f t="shared" si="9"/>
        <v>4.7301835433171867E-2</v>
      </c>
      <c r="X72" s="4">
        <f t="shared" si="6"/>
        <v>-4.6812788313983535E-3</v>
      </c>
      <c r="Y72" s="4">
        <f t="shared" si="5"/>
        <v>-1.4733902328014262E-2</v>
      </c>
      <c r="Z72" s="4">
        <f t="shared" si="5"/>
        <v>2.1131029621748944E-3</v>
      </c>
      <c r="AA72" s="4">
        <f t="shared" si="5"/>
        <v>4.2575838211814793E-3</v>
      </c>
      <c r="AB72" s="4">
        <f t="shared" si="10"/>
        <v>8.9036602509588891E-2</v>
      </c>
    </row>
    <row r="73" spans="1:28" ht="15.55" thickTop="1" thickBot="1" x14ac:dyDescent="0.35">
      <c r="A73" s="7">
        <v>44302</v>
      </c>
      <c r="B73" s="8">
        <v>319.35829999999999</v>
      </c>
      <c r="C73" s="8">
        <v>334.7</v>
      </c>
      <c r="D73" s="8">
        <v>705.12909999999999</v>
      </c>
      <c r="E73" s="8">
        <v>133.23490000000001</v>
      </c>
      <c r="F73" s="8">
        <v>382.2251</v>
      </c>
      <c r="G73" s="8">
        <v>216.04060000000001</v>
      </c>
      <c r="H73" s="8">
        <v>456.94</v>
      </c>
      <c r="I73" s="8">
        <v>206.8784</v>
      </c>
      <c r="J73" s="9">
        <v>47353</v>
      </c>
      <c r="K73" s="8">
        <v>181334.2</v>
      </c>
      <c r="L73" s="8">
        <v>3.34</v>
      </c>
      <c r="M73" s="4">
        <f t="shared" si="7"/>
        <v>3.3399999999999999E-2</v>
      </c>
      <c r="S73" s="4">
        <f t="shared" si="8"/>
        <v>-1.2440732170551803E-3</v>
      </c>
      <c r="T73" s="4">
        <f t="shared" si="9"/>
        <v>-5.9719319199757733E-4</v>
      </c>
      <c r="U73" s="4">
        <f t="shared" si="9"/>
        <v>9.6922735023348503E-3</v>
      </c>
      <c r="V73" s="4">
        <f t="shared" si="9"/>
        <v>-4.7776088799584794E-3</v>
      </c>
      <c r="W73" s="4">
        <f t="shared" si="9"/>
        <v>3.3745507161765625E-3</v>
      </c>
      <c r="X73" s="4">
        <f t="shared" si="6"/>
        <v>7.8386716196983154E-3</v>
      </c>
      <c r="Y73" s="4">
        <f t="shared" si="5"/>
        <v>-9.4674397159030515E-3</v>
      </c>
      <c r="Z73" s="4">
        <f t="shared" si="5"/>
        <v>-1.1480730940347742E-2</v>
      </c>
      <c r="AA73" s="4">
        <f t="shared" si="5"/>
        <v>3.773184949655538E-3</v>
      </c>
      <c r="AB73" s="4">
        <f t="shared" si="10"/>
        <v>-3.6725036600732196E-2</v>
      </c>
    </row>
    <row r="74" spans="1:28" ht="15.55" thickTop="1" thickBot="1" x14ac:dyDescent="0.35">
      <c r="A74" s="7">
        <v>44305</v>
      </c>
      <c r="B74" s="8">
        <v>302.65210000000002</v>
      </c>
      <c r="C74" s="8">
        <v>315.89999999999998</v>
      </c>
      <c r="D74" s="8">
        <v>669.44460000000004</v>
      </c>
      <c r="E74" s="8">
        <v>125.658</v>
      </c>
      <c r="F74" s="8">
        <v>368.67840000000001</v>
      </c>
      <c r="G74" s="8">
        <v>210.75960000000001</v>
      </c>
      <c r="H74" s="8">
        <v>447.11329999999998</v>
      </c>
      <c r="I74" s="8">
        <v>206.1429</v>
      </c>
      <c r="J74" s="9">
        <v>47393</v>
      </c>
      <c r="K74" s="8">
        <v>162200.9</v>
      </c>
      <c r="L74" s="8">
        <v>3.35</v>
      </c>
      <c r="M74" s="4">
        <f t="shared" si="7"/>
        <v>3.3500000000000002E-2</v>
      </c>
      <c r="S74" s="4">
        <f t="shared" si="8"/>
        <v>-5.2311776459230803E-2</v>
      </c>
      <c r="T74" s="4">
        <f t="shared" si="9"/>
        <v>-5.616970421272785E-2</v>
      </c>
      <c r="U74" s="4">
        <f t="shared" si="9"/>
        <v>-5.0607044865968454E-2</v>
      </c>
      <c r="V74" s="4">
        <f t="shared" si="9"/>
        <v>-5.6868733342390086E-2</v>
      </c>
      <c r="W74" s="4">
        <f t="shared" si="9"/>
        <v>-3.5441680831530917E-2</v>
      </c>
      <c r="X74" s="4">
        <f t="shared" si="6"/>
        <v>-2.4444479417294739E-2</v>
      </c>
      <c r="Y74" s="4">
        <f t="shared" si="5"/>
        <v>-2.1505449293123861E-2</v>
      </c>
      <c r="Z74" s="4">
        <f t="shared" si="5"/>
        <v>-3.5552285787206488E-3</v>
      </c>
      <c r="AA74" s="4">
        <f t="shared" si="5"/>
        <v>8.4471944755348132E-4</v>
      </c>
      <c r="AB74" s="4">
        <f t="shared" si="10"/>
        <v>-0.10551401776388578</v>
      </c>
    </row>
    <row r="75" spans="1:28" ht="15.55" thickTop="1" thickBot="1" x14ac:dyDescent="0.35">
      <c r="A75" s="7">
        <v>44306</v>
      </c>
      <c r="B75" s="8">
        <v>298.67439999999999</v>
      </c>
      <c r="C75" s="8">
        <v>315.89999999999998</v>
      </c>
      <c r="D75" s="8">
        <v>672.53030000000001</v>
      </c>
      <c r="E75" s="8">
        <v>126.69119999999999</v>
      </c>
      <c r="F75" s="8">
        <v>363.19049999999999</v>
      </c>
      <c r="G75" s="8">
        <v>213.01609999999999</v>
      </c>
      <c r="H75" s="8">
        <v>447.01409999999998</v>
      </c>
      <c r="I75" s="8">
        <v>206.92740000000001</v>
      </c>
      <c r="J75" s="9">
        <v>47857</v>
      </c>
      <c r="K75" s="8">
        <v>175813.1</v>
      </c>
      <c r="L75" s="8">
        <v>3.34</v>
      </c>
      <c r="M75" s="4">
        <f t="shared" si="7"/>
        <v>3.3399999999999999E-2</v>
      </c>
      <c r="S75" s="4">
        <f t="shared" si="8"/>
        <v>-1.3142813150809219E-2</v>
      </c>
      <c r="T75" s="4">
        <f t="shared" si="9"/>
        <v>0</v>
      </c>
      <c r="U75" s="4">
        <f t="shared" si="9"/>
        <v>4.6093433272894786E-3</v>
      </c>
      <c r="V75" s="4">
        <f t="shared" si="9"/>
        <v>8.2223177195243722E-3</v>
      </c>
      <c r="W75" s="4">
        <f t="shared" si="9"/>
        <v>-1.4885330955108909E-2</v>
      </c>
      <c r="X75" s="4">
        <f t="shared" si="6"/>
        <v>1.0706511115033375E-2</v>
      </c>
      <c r="Y75" s="4">
        <f t="shared" si="5"/>
        <v>-2.2186770109499355E-4</v>
      </c>
      <c r="Z75" s="4">
        <f t="shared" si="5"/>
        <v>3.8056125144257137E-3</v>
      </c>
      <c r="AA75" s="4">
        <f t="shared" si="5"/>
        <v>9.7904753866604778E-3</v>
      </c>
      <c r="AB75" s="4">
        <f t="shared" si="10"/>
        <v>8.3921852468142974E-2</v>
      </c>
    </row>
    <row r="76" spans="1:28" ht="15.55" thickTop="1" thickBot="1" x14ac:dyDescent="0.35">
      <c r="A76" s="7">
        <v>44308</v>
      </c>
      <c r="B76" s="8">
        <v>298.17720000000003</v>
      </c>
      <c r="C76" s="8">
        <v>317.95</v>
      </c>
      <c r="D76" s="8">
        <v>676.5616</v>
      </c>
      <c r="E76" s="8">
        <v>125.658</v>
      </c>
      <c r="F76" s="8">
        <v>353.84620000000001</v>
      </c>
      <c r="G76" s="8">
        <v>214.88839999999999</v>
      </c>
      <c r="H76" s="8">
        <v>453.9622</v>
      </c>
      <c r="I76" s="8">
        <v>211.48769999999999</v>
      </c>
      <c r="J76" s="9">
        <v>47772</v>
      </c>
      <c r="K76" s="8">
        <v>180485.9</v>
      </c>
      <c r="L76" s="8">
        <v>3.35</v>
      </c>
      <c r="M76" s="4">
        <f t="shared" si="7"/>
        <v>3.3500000000000002E-2</v>
      </c>
      <c r="S76" s="4">
        <f t="shared" si="8"/>
        <v>-1.6646890393015401E-3</v>
      </c>
      <c r="T76" s="4">
        <f t="shared" si="9"/>
        <v>6.4893953782843034E-3</v>
      </c>
      <c r="U76" s="4">
        <f t="shared" si="9"/>
        <v>5.9942280667502823E-3</v>
      </c>
      <c r="V76" s="4">
        <f t="shared" si="9"/>
        <v>-8.1552625596726033E-3</v>
      </c>
      <c r="W76" s="4">
        <f t="shared" si="9"/>
        <v>-2.5728371199136475E-2</v>
      </c>
      <c r="X76" s="4">
        <f t="shared" si="6"/>
        <v>8.7894764761912159E-3</v>
      </c>
      <c r="Y76" s="4">
        <f t="shared" si="5"/>
        <v>1.5543357580890651E-2</v>
      </c>
      <c r="Z76" s="4">
        <f t="shared" si="5"/>
        <v>2.2038164109731161E-2</v>
      </c>
      <c r="AA76" s="4">
        <f t="shared" si="5"/>
        <v>-1.7761247048498651E-3</v>
      </c>
      <c r="AB76" s="4">
        <f t="shared" si="10"/>
        <v>2.657822426201454E-2</v>
      </c>
    </row>
    <row r="77" spans="1:28" ht="15.55" thickTop="1" thickBot="1" x14ac:dyDescent="0.35">
      <c r="A77" s="7">
        <v>44309</v>
      </c>
      <c r="B77" s="8">
        <v>294.1001</v>
      </c>
      <c r="C77" s="8">
        <v>317.85000000000002</v>
      </c>
      <c r="D77" s="8">
        <v>679.99570000000006</v>
      </c>
      <c r="E77" s="8">
        <v>129.6925</v>
      </c>
      <c r="F77" s="8">
        <v>350.68200000000002</v>
      </c>
      <c r="G77" s="8">
        <v>214.93639999999999</v>
      </c>
      <c r="H77" s="8">
        <v>448.65190000000001</v>
      </c>
      <c r="I77" s="8">
        <v>211.04640000000001</v>
      </c>
      <c r="J77" s="9">
        <v>47532</v>
      </c>
      <c r="K77" s="8">
        <v>176957.7</v>
      </c>
      <c r="L77" s="8">
        <v>3.33</v>
      </c>
      <c r="M77" s="4">
        <f t="shared" si="7"/>
        <v>3.3300000000000003E-2</v>
      </c>
      <c r="S77" s="4">
        <f t="shared" si="8"/>
        <v>-1.3673412990664711E-2</v>
      </c>
      <c r="T77" s="4">
        <f t="shared" si="9"/>
        <v>-3.1451486082706681E-4</v>
      </c>
      <c r="U77" s="4">
        <f t="shared" si="9"/>
        <v>5.0758127567394565E-3</v>
      </c>
      <c r="V77" s="4">
        <f t="shared" si="9"/>
        <v>3.2106988810899378E-2</v>
      </c>
      <c r="W77" s="4">
        <f t="shared" si="9"/>
        <v>-8.9423031814386978E-3</v>
      </c>
      <c r="X77" s="4">
        <f t="shared" si="6"/>
        <v>2.2337175948074358E-4</v>
      </c>
      <c r="Y77" s="4">
        <f t="shared" si="5"/>
        <v>-1.1697669982214342E-2</v>
      </c>
      <c r="Z77" s="4">
        <f t="shared" si="5"/>
        <v>-2.0866461737490362E-3</v>
      </c>
      <c r="AA77" s="4">
        <f t="shared" si="5"/>
        <v>-5.0238633509168554E-3</v>
      </c>
      <c r="AB77" s="4">
        <f t="shared" si="10"/>
        <v>-1.9548341449387364E-2</v>
      </c>
    </row>
    <row r="78" spans="1:28" ht="15.55" thickTop="1" thickBot="1" x14ac:dyDescent="0.35">
      <c r="A78" s="7">
        <v>44312</v>
      </c>
      <c r="B78" s="8">
        <v>296.43700000000001</v>
      </c>
      <c r="C78" s="8">
        <v>319.3</v>
      </c>
      <c r="D78" s="8">
        <v>681.83709999999996</v>
      </c>
      <c r="E78" s="8">
        <v>130.3321</v>
      </c>
      <c r="F78" s="8">
        <v>368.7278</v>
      </c>
      <c r="G78" s="8">
        <v>217.0968</v>
      </c>
      <c r="H78" s="8">
        <v>453.06889999999999</v>
      </c>
      <c r="I78" s="8">
        <v>207.4178</v>
      </c>
      <c r="J78" s="9">
        <v>47462</v>
      </c>
      <c r="K78" s="8">
        <v>189617.7</v>
      </c>
      <c r="L78" s="8">
        <v>3.33</v>
      </c>
      <c r="M78" s="4">
        <f t="shared" si="7"/>
        <v>3.3300000000000003E-2</v>
      </c>
      <c r="S78" s="4">
        <f t="shared" si="8"/>
        <v>7.9459340544257347E-3</v>
      </c>
      <c r="T78" s="4">
        <f t="shared" si="9"/>
        <v>4.5619002674217035E-3</v>
      </c>
      <c r="U78" s="4">
        <f t="shared" si="9"/>
        <v>2.7079583003244102E-3</v>
      </c>
      <c r="V78" s="4">
        <f t="shared" si="9"/>
        <v>4.9316652851938356E-3</v>
      </c>
      <c r="W78" s="4">
        <f t="shared" si="9"/>
        <v>5.145915672888824E-2</v>
      </c>
      <c r="X78" s="4">
        <f t="shared" si="6"/>
        <v>1.0051345421250239E-2</v>
      </c>
      <c r="Y78" s="4">
        <f t="shared" si="5"/>
        <v>9.8450491349751854E-3</v>
      </c>
      <c r="Z78" s="4">
        <f t="shared" si="5"/>
        <v>-1.7193375485201386E-2</v>
      </c>
      <c r="AA78" s="4">
        <f t="shared" si="5"/>
        <v>-1.4726920811242953E-3</v>
      </c>
      <c r="AB78" s="4">
        <f t="shared" si="10"/>
        <v>7.1542521178790175E-2</v>
      </c>
    </row>
    <row r="79" spans="1:28" ht="15.55" thickTop="1" thickBot="1" x14ac:dyDescent="0.35">
      <c r="A79" s="7">
        <v>44313</v>
      </c>
      <c r="B79" s="8">
        <v>297.18279999999999</v>
      </c>
      <c r="C79" s="8">
        <v>325.35000000000002</v>
      </c>
      <c r="D79" s="8">
        <v>678.80119999999999</v>
      </c>
      <c r="E79" s="8">
        <v>132.74289999999999</v>
      </c>
      <c r="F79" s="8">
        <v>379.1103</v>
      </c>
      <c r="G79" s="8">
        <v>224.29820000000001</v>
      </c>
      <c r="H79" s="8">
        <v>459.22300000000001</v>
      </c>
      <c r="I79" s="8">
        <v>210.01660000000001</v>
      </c>
      <c r="J79" s="9">
        <v>47303</v>
      </c>
      <c r="K79" s="8">
        <v>198583.8</v>
      </c>
      <c r="L79" s="8">
        <v>3.33</v>
      </c>
      <c r="M79" s="4">
        <f t="shared" si="7"/>
        <v>3.3300000000000003E-2</v>
      </c>
      <c r="S79" s="4">
        <f t="shared" si="8"/>
        <v>2.5158802713560529E-3</v>
      </c>
      <c r="T79" s="4">
        <f t="shared" si="9"/>
        <v>1.8947698089570971E-2</v>
      </c>
      <c r="U79" s="4">
        <f t="shared" si="9"/>
        <v>-4.4525297904733693E-3</v>
      </c>
      <c r="V79" s="4">
        <f t="shared" si="9"/>
        <v>1.8497361739740207E-2</v>
      </c>
      <c r="W79" s="4">
        <f t="shared" si="9"/>
        <v>2.8157627388008154E-2</v>
      </c>
      <c r="X79" s="4">
        <f t="shared" si="6"/>
        <v>3.3171377929108153E-2</v>
      </c>
      <c r="Y79" s="4">
        <f t="shared" si="5"/>
        <v>1.3583143755839406E-2</v>
      </c>
      <c r="Z79" s="4">
        <f t="shared" si="5"/>
        <v>1.2529300763965346E-2</v>
      </c>
      <c r="AA79" s="4">
        <f t="shared" si="5"/>
        <v>-3.3500484598204881E-3</v>
      </c>
      <c r="AB79" s="4">
        <f t="shared" si="10"/>
        <v>4.728514268446446E-2</v>
      </c>
    </row>
    <row r="80" spans="1:28" ht="15.55" thickTop="1" thickBot="1" x14ac:dyDescent="0.35">
      <c r="A80" s="7">
        <v>44314</v>
      </c>
      <c r="B80" s="8">
        <v>302.10509999999999</v>
      </c>
      <c r="C80" s="8">
        <v>327.75</v>
      </c>
      <c r="D80" s="8">
        <v>692.58720000000005</v>
      </c>
      <c r="E80" s="8">
        <v>140.95939999999999</v>
      </c>
      <c r="F80" s="8">
        <v>396.36509999999998</v>
      </c>
      <c r="G80" s="8">
        <v>223.33799999999999</v>
      </c>
      <c r="H80" s="8">
        <v>461.30739999999997</v>
      </c>
      <c r="I80" s="8">
        <v>211.5857</v>
      </c>
      <c r="J80" s="9">
        <v>47093</v>
      </c>
      <c r="K80" s="8">
        <v>204089.2</v>
      </c>
      <c r="L80" s="8">
        <v>3.33</v>
      </c>
      <c r="M80" s="4">
        <f t="shared" si="7"/>
        <v>3.3300000000000003E-2</v>
      </c>
      <c r="S80" s="4">
        <f t="shared" si="8"/>
        <v>1.6563206215164564E-2</v>
      </c>
      <c r="T80" s="4">
        <f t="shared" si="9"/>
        <v>7.3766712770861444E-3</v>
      </c>
      <c r="U80" s="4">
        <f t="shared" si="9"/>
        <v>2.0309333572185874E-2</v>
      </c>
      <c r="V80" s="4">
        <f t="shared" si="9"/>
        <v>6.1897849150500679E-2</v>
      </c>
      <c r="W80" s="4">
        <f t="shared" si="9"/>
        <v>4.5513930906124128E-2</v>
      </c>
      <c r="X80" s="4">
        <f t="shared" si="6"/>
        <v>-4.2809081838374738E-3</v>
      </c>
      <c r="Y80" s="4">
        <f t="shared" si="5"/>
        <v>4.5389712623278003E-3</v>
      </c>
      <c r="Z80" s="4">
        <f t="shared" si="5"/>
        <v>7.4713141723082447E-3</v>
      </c>
      <c r="AA80" s="4">
        <f t="shared" si="5"/>
        <v>-4.4394647273957259E-3</v>
      </c>
      <c r="AB80" s="4">
        <f t="shared" si="10"/>
        <v>2.7723308749253581E-2</v>
      </c>
    </row>
    <row r="81" spans="1:28" ht="15.55" thickTop="1" thickBot="1" x14ac:dyDescent="0.35">
      <c r="A81" s="7">
        <v>44315</v>
      </c>
      <c r="B81" s="8">
        <v>299.12189999999998</v>
      </c>
      <c r="C81" s="8">
        <v>326.10000000000002</v>
      </c>
      <c r="D81" s="8">
        <v>691.44259999999997</v>
      </c>
      <c r="E81" s="8">
        <v>139.04060000000001</v>
      </c>
      <c r="F81" s="8">
        <v>375.84730000000002</v>
      </c>
      <c r="G81" s="8">
        <v>219.92939999999999</v>
      </c>
      <c r="H81" s="8">
        <v>460.46370000000002</v>
      </c>
      <c r="I81" s="8">
        <v>208.8888</v>
      </c>
      <c r="J81" s="9">
        <v>46726</v>
      </c>
      <c r="K81" s="8">
        <v>204301.3</v>
      </c>
      <c r="L81" s="8">
        <v>3.34</v>
      </c>
      <c r="M81" s="4">
        <f t="shared" si="7"/>
        <v>3.3399999999999999E-2</v>
      </c>
      <c r="S81" s="4">
        <f t="shared" si="8"/>
        <v>-9.8747091657837311E-3</v>
      </c>
      <c r="T81" s="4">
        <f t="shared" si="9"/>
        <v>-5.0343249427916925E-3</v>
      </c>
      <c r="U81" s="4">
        <f t="shared" si="9"/>
        <v>-1.6526438836872558E-3</v>
      </c>
      <c r="V81" s="4">
        <f t="shared" si="9"/>
        <v>-1.3612430245872047E-2</v>
      </c>
      <c r="W81" s="4">
        <f t="shared" si="9"/>
        <v>-5.176490059291286E-2</v>
      </c>
      <c r="X81" s="4">
        <f t="shared" si="6"/>
        <v>-1.5262069150793896E-2</v>
      </c>
      <c r="Y81" s="4">
        <f t="shared" si="5"/>
        <v>-1.8289322911359232E-3</v>
      </c>
      <c r="Z81" s="4">
        <f t="shared" si="5"/>
        <v>-1.2746135490252882E-2</v>
      </c>
      <c r="AA81" s="4">
        <f t="shared" si="5"/>
        <v>-7.7930902681927249E-3</v>
      </c>
      <c r="AB81" s="4">
        <f t="shared" si="10"/>
        <v>1.0392514645555801E-3</v>
      </c>
    </row>
    <row r="82" spans="1:28" ht="15.55" thickTop="1" thickBot="1" x14ac:dyDescent="0.35">
      <c r="A82" s="7">
        <v>44316</v>
      </c>
      <c r="B82" s="8">
        <v>292.16090000000003</v>
      </c>
      <c r="C82" s="8">
        <v>321.5</v>
      </c>
      <c r="D82" s="8">
        <v>695.37429999999995</v>
      </c>
      <c r="E82" s="8">
        <v>137.56450000000001</v>
      </c>
      <c r="F82" s="8">
        <v>380.59350000000001</v>
      </c>
      <c r="G82" s="8">
        <v>215.1284</v>
      </c>
      <c r="H82" s="8">
        <v>443.29180000000002</v>
      </c>
      <c r="I82" s="8">
        <v>207.761</v>
      </c>
      <c r="J82" s="9">
        <v>46737</v>
      </c>
      <c r="K82" s="8">
        <v>205482.2</v>
      </c>
      <c r="L82" s="8">
        <v>3.33</v>
      </c>
      <c r="M82" s="4">
        <f t="shared" si="7"/>
        <v>3.3300000000000003E-2</v>
      </c>
      <c r="S82" s="4">
        <f t="shared" si="8"/>
        <v>-2.3271448864158578E-2</v>
      </c>
      <c r="T82" s="4">
        <f t="shared" si="9"/>
        <v>-1.4106102422569832E-2</v>
      </c>
      <c r="U82" s="4">
        <f t="shared" si="9"/>
        <v>5.686227605877882E-3</v>
      </c>
      <c r="V82" s="4">
        <f t="shared" si="9"/>
        <v>-1.0616323577429919E-2</v>
      </c>
      <c r="W82" s="4">
        <f t="shared" si="9"/>
        <v>1.2628000786489586E-2</v>
      </c>
      <c r="X82" s="4">
        <f t="shared" si="6"/>
        <v>-2.1829732632381065E-2</v>
      </c>
      <c r="Y82" s="4">
        <f t="shared" si="5"/>
        <v>-3.7292624804083345E-2</v>
      </c>
      <c r="Z82" s="4">
        <f t="shared" si="5"/>
        <v>-5.3990448506574199E-3</v>
      </c>
      <c r="AA82" s="4">
        <f t="shared" si="5"/>
        <v>2.3541497239224415E-4</v>
      </c>
      <c r="AB82" s="4">
        <f t="shared" si="10"/>
        <v>5.780188378635003E-3</v>
      </c>
    </row>
    <row r="83" spans="1:28" ht="15.55" thickTop="1" thickBot="1" x14ac:dyDescent="0.35">
      <c r="A83" s="7">
        <v>44319</v>
      </c>
      <c r="B83" s="8">
        <v>299.66879999999998</v>
      </c>
      <c r="C83" s="8">
        <v>327.7</v>
      </c>
      <c r="D83" s="8">
        <v>699.20650000000001</v>
      </c>
      <c r="E83" s="8">
        <v>132.00489999999999</v>
      </c>
      <c r="F83" s="8">
        <v>371.74369999999999</v>
      </c>
      <c r="G83" s="8">
        <v>217.7209</v>
      </c>
      <c r="H83" s="8">
        <v>446.81560000000002</v>
      </c>
      <c r="I83" s="8">
        <v>208.74170000000001</v>
      </c>
      <c r="J83" s="9">
        <v>47319</v>
      </c>
      <c r="K83" s="8">
        <v>253343.3</v>
      </c>
      <c r="L83" s="8">
        <v>3.34</v>
      </c>
      <c r="M83" s="4">
        <f t="shared" si="7"/>
        <v>3.3399999999999999E-2</v>
      </c>
      <c r="S83" s="4">
        <f t="shared" si="8"/>
        <v>2.5697826095141235E-2</v>
      </c>
      <c r="T83" s="4">
        <f t="shared" si="9"/>
        <v>1.9284603421461863E-2</v>
      </c>
      <c r="U83" s="4">
        <f t="shared" si="9"/>
        <v>5.510988830044564E-3</v>
      </c>
      <c r="V83" s="4">
        <f t="shared" si="9"/>
        <v>-4.0414496472563906E-2</v>
      </c>
      <c r="W83" s="4">
        <f t="shared" si="9"/>
        <v>-2.3252630431155594E-2</v>
      </c>
      <c r="X83" s="4">
        <f t="shared" si="6"/>
        <v>1.2050942599861298E-2</v>
      </c>
      <c r="Y83" s="4">
        <f t="shared" si="5"/>
        <v>7.9491657639505046E-3</v>
      </c>
      <c r="Z83" s="4">
        <f t="shared" si="5"/>
        <v>4.7203276842141357E-3</v>
      </c>
      <c r="AA83" s="4">
        <f t="shared" si="5"/>
        <v>1.2452660632903267E-2</v>
      </c>
      <c r="AB83" s="4">
        <f t="shared" si="10"/>
        <v>0.23292090507109606</v>
      </c>
    </row>
    <row r="84" spans="1:28" ht="15.55" thickTop="1" thickBot="1" x14ac:dyDescent="0.35">
      <c r="A84" s="7">
        <v>44320</v>
      </c>
      <c r="B84" s="8">
        <v>307.22640000000001</v>
      </c>
      <c r="C84" s="8">
        <v>323.60000000000002</v>
      </c>
      <c r="D84" s="8">
        <v>725.98230000000001</v>
      </c>
      <c r="E84" s="8">
        <v>140.9102</v>
      </c>
      <c r="F84" s="8">
        <v>366.75020000000001</v>
      </c>
      <c r="G84" s="8">
        <v>217.24080000000001</v>
      </c>
      <c r="H84" s="8">
        <v>471.82889999999998</v>
      </c>
      <c r="I84" s="8">
        <v>221.6379</v>
      </c>
      <c r="J84" s="9">
        <v>46871</v>
      </c>
      <c r="K84" s="8">
        <v>240050</v>
      </c>
      <c r="L84" s="8">
        <v>3.33</v>
      </c>
      <c r="M84" s="4">
        <f t="shared" si="7"/>
        <v>3.3300000000000003E-2</v>
      </c>
      <c r="S84" s="4">
        <f t="shared" si="8"/>
        <v>2.5219842706347931E-2</v>
      </c>
      <c r="T84" s="4">
        <f t="shared" si="9"/>
        <v>-1.251144339334747E-2</v>
      </c>
      <c r="U84" s="4">
        <f t="shared" si="9"/>
        <v>3.8294552467690167E-2</v>
      </c>
      <c r="V84" s="4">
        <f t="shared" si="9"/>
        <v>6.7461889672277411E-2</v>
      </c>
      <c r="W84" s="4">
        <f t="shared" si="9"/>
        <v>-1.3432641898167967E-2</v>
      </c>
      <c r="X84" s="4">
        <f t="shared" si="6"/>
        <v>-2.2051167343144049E-3</v>
      </c>
      <c r="Y84" s="4">
        <f t="shared" si="6"/>
        <v>5.5981259383065314E-2</v>
      </c>
      <c r="Z84" s="4">
        <f t="shared" si="6"/>
        <v>6.1780660021452313E-2</v>
      </c>
      <c r="AA84" s="4">
        <f t="shared" si="6"/>
        <v>-9.4676556985566051E-3</v>
      </c>
      <c r="AB84" s="4">
        <f t="shared" si="10"/>
        <v>-5.2471488292763178E-2</v>
      </c>
    </row>
    <row r="85" spans="1:28" ht="15.55" thickTop="1" thickBot="1" x14ac:dyDescent="0.35">
      <c r="A85" s="7">
        <v>44321</v>
      </c>
      <c r="B85" s="8">
        <v>299.42020000000002</v>
      </c>
      <c r="C85" s="8">
        <v>325.05</v>
      </c>
      <c r="D85" s="8">
        <v>728.1721</v>
      </c>
      <c r="E85" s="8">
        <v>139.77860000000001</v>
      </c>
      <c r="F85" s="8">
        <v>371.19979999999998</v>
      </c>
      <c r="G85" s="8">
        <v>224.92230000000001</v>
      </c>
      <c r="H85" s="8">
        <v>470.83629999999999</v>
      </c>
      <c r="I85" s="8">
        <v>223.7954</v>
      </c>
      <c r="J85" s="9">
        <v>47000</v>
      </c>
      <c r="K85" s="8">
        <v>259976.6</v>
      </c>
      <c r="L85" s="8">
        <v>3.34</v>
      </c>
      <c r="M85" s="4">
        <f t="shared" si="7"/>
        <v>3.3399999999999999E-2</v>
      </c>
      <c r="S85" s="4">
        <f t="shared" si="8"/>
        <v>-2.5408623738064143E-2</v>
      </c>
      <c r="T85" s="4">
        <f t="shared" si="9"/>
        <v>4.4808405438812992E-3</v>
      </c>
      <c r="U85" s="4">
        <f t="shared" si="9"/>
        <v>3.0163269820765479E-3</v>
      </c>
      <c r="V85" s="4">
        <f t="shared" si="9"/>
        <v>-8.0306464684599954E-3</v>
      </c>
      <c r="W85" s="4">
        <f t="shared" si="9"/>
        <v>1.2132508721194904E-2</v>
      </c>
      <c r="X85" s="4">
        <f t="shared" si="6"/>
        <v>3.5359380005965731E-2</v>
      </c>
      <c r="Y85" s="4">
        <f t="shared" si="6"/>
        <v>-2.1037287033498411E-3</v>
      </c>
      <c r="Z85" s="4">
        <f t="shared" si="6"/>
        <v>9.734345976026659E-3</v>
      </c>
      <c r="AA85" s="4">
        <f t="shared" si="6"/>
        <v>2.7522348573744962E-3</v>
      </c>
      <c r="AB85" s="4">
        <f t="shared" si="10"/>
        <v>8.3010206207040221E-2</v>
      </c>
    </row>
    <row r="86" spans="1:28" ht="15.55" thickTop="1" thickBot="1" x14ac:dyDescent="0.35">
      <c r="A86" s="7">
        <v>44322</v>
      </c>
      <c r="B86" s="8">
        <v>300.06659999999999</v>
      </c>
      <c r="C86" s="8">
        <v>328.25</v>
      </c>
      <c r="D86" s="8">
        <v>722.19979999999998</v>
      </c>
      <c r="E86" s="8">
        <v>141.9434</v>
      </c>
      <c r="F86" s="8">
        <v>373.2269</v>
      </c>
      <c r="G86" s="8">
        <v>237.83670000000001</v>
      </c>
      <c r="H86" s="8">
        <v>468.55329999999998</v>
      </c>
      <c r="I86" s="8">
        <v>220.85329999999999</v>
      </c>
      <c r="J86" s="9">
        <v>47595</v>
      </c>
      <c r="K86" s="8">
        <v>256982.7</v>
      </c>
      <c r="L86" s="8">
        <v>3.37</v>
      </c>
      <c r="M86" s="4">
        <f t="shared" si="7"/>
        <v>3.3700000000000001E-2</v>
      </c>
      <c r="S86" s="4">
        <f t="shared" si="8"/>
        <v>2.1588389828073435E-3</v>
      </c>
      <c r="T86" s="4">
        <f t="shared" si="9"/>
        <v>9.8446392862636158E-3</v>
      </c>
      <c r="U86" s="4">
        <f t="shared" si="9"/>
        <v>-8.201769883795354E-3</v>
      </c>
      <c r="V86" s="4">
        <f t="shared" si="9"/>
        <v>1.5487349279503338E-2</v>
      </c>
      <c r="W86" s="4">
        <f t="shared" si="9"/>
        <v>5.4609404423170988E-3</v>
      </c>
      <c r="X86" s="4">
        <f t="shared" si="6"/>
        <v>5.7417161393067739E-2</v>
      </c>
      <c r="Y86" s="4">
        <f t="shared" si="6"/>
        <v>-4.8488190056714311E-3</v>
      </c>
      <c r="Z86" s="4">
        <f t="shared" si="6"/>
        <v>-1.3146382812157938E-2</v>
      </c>
      <c r="AA86" s="4">
        <f t="shared" si="6"/>
        <v>1.2659574468085107E-2</v>
      </c>
      <c r="AB86" s="4">
        <f t="shared" si="10"/>
        <v>-1.1516036443279873E-2</v>
      </c>
    </row>
    <row r="87" spans="1:28" ht="15.55" thickTop="1" thickBot="1" x14ac:dyDescent="0.35">
      <c r="A87" s="7">
        <v>44323</v>
      </c>
      <c r="B87" s="8">
        <v>297.72969999999998</v>
      </c>
      <c r="C87" s="8">
        <v>337.8</v>
      </c>
      <c r="D87" s="8">
        <v>720.70680000000004</v>
      </c>
      <c r="E87" s="8">
        <v>140.369</v>
      </c>
      <c r="F87" s="8">
        <v>375.7978</v>
      </c>
      <c r="G87" s="8">
        <v>236.78049999999999</v>
      </c>
      <c r="H87" s="8">
        <v>458.97480000000002</v>
      </c>
      <c r="I87" s="8">
        <v>225.07040000000001</v>
      </c>
      <c r="J87" s="9">
        <v>47751</v>
      </c>
      <c r="K87" s="8">
        <v>255397.5</v>
      </c>
      <c r="L87" s="8">
        <v>3.36</v>
      </c>
      <c r="M87" s="4">
        <f t="shared" si="7"/>
        <v>3.3599999999999998E-2</v>
      </c>
      <c r="S87" s="4">
        <f t="shared" si="8"/>
        <v>-7.7879377444874378E-3</v>
      </c>
      <c r="T87" s="4">
        <f t="shared" si="9"/>
        <v>2.9093678598629127E-2</v>
      </c>
      <c r="U87" s="4">
        <f t="shared" si="9"/>
        <v>-2.0672949507877713E-3</v>
      </c>
      <c r="V87" s="4">
        <f t="shared" si="9"/>
        <v>-1.1091745019493665E-2</v>
      </c>
      <c r="W87" s="4">
        <f t="shared" si="9"/>
        <v>6.8883030671154592E-3</v>
      </c>
      <c r="X87" s="4">
        <f t="shared" si="6"/>
        <v>-4.4408621545792481E-3</v>
      </c>
      <c r="Y87" s="4">
        <f t="shared" si="6"/>
        <v>-2.044271164027649E-2</v>
      </c>
      <c r="Z87" s="4">
        <f t="shared" si="6"/>
        <v>1.9094575448951934E-2</v>
      </c>
      <c r="AA87" s="4">
        <f t="shared" si="6"/>
        <v>3.2776552158840216E-3</v>
      </c>
      <c r="AB87" s="4">
        <f t="shared" si="10"/>
        <v>-6.1685086194518601E-3</v>
      </c>
    </row>
    <row r="88" spans="1:28" ht="15.55" thickTop="1" thickBot="1" x14ac:dyDescent="0.35">
      <c r="A88" s="7">
        <v>44326</v>
      </c>
      <c r="B88" s="8">
        <v>300.7627</v>
      </c>
      <c r="C88" s="8">
        <v>343.25</v>
      </c>
      <c r="D88" s="8">
        <v>711.79809999999998</v>
      </c>
      <c r="E88" s="8">
        <v>140.2706</v>
      </c>
      <c r="F88" s="8">
        <v>373.42469999999997</v>
      </c>
      <c r="G88" s="8">
        <v>242.44560000000001</v>
      </c>
      <c r="H88" s="8">
        <v>456.84070000000003</v>
      </c>
      <c r="I88" s="8">
        <v>228.4538</v>
      </c>
      <c r="J88" s="9">
        <v>47951</v>
      </c>
      <c r="K88" s="8">
        <v>290494.59999999998</v>
      </c>
      <c r="L88" s="8">
        <v>3.38</v>
      </c>
      <c r="M88" s="4">
        <f t="shared" si="7"/>
        <v>3.3799999999999997E-2</v>
      </c>
      <c r="S88" s="4">
        <f t="shared" si="8"/>
        <v>1.0187092520497671E-2</v>
      </c>
      <c r="T88" s="4">
        <f t="shared" si="9"/>
        <v>1.6133806986382442E-2</v>
      </c>
      <c r="U88" s="4">
        <f t="shared" si="9"/>
        <v>-1.2361060003874068E-2</v>
      </c>
      <c r="V88" s="4">
        <f t="shared" si="9"/>
        <v>-7.0100948215060335E-4</v>
      </c>
      <c r="W88" s="4">
        <f t="shared" si="9"/>
        <v>-6.3148320719281009E-3</v>
      </c>
      <c r="X88" s="4">
        <f t="shared" si="6"/>
        <v>2.3925534408450123E-2</v>
      </c>
      <c r="Y88" s="4">
        <f t="shared" si="6"/>
        <v>-4.6497106159205026E-3</v>
      </c>
      <c r="Z88" s="4">
        <f t="shared" si="6"/>
        <v>1.5032629790501082E-2</v>
      </c>
      <c r="AA88" s="4">
        <f t="shared" si="6"/>
        <v>4.1883939603359092E-3</v>
      </c>
      <c r="AB88" s="4">
        <f t="shared" si="10"/>
        <v>0.13742147045292133</v>
      </c>
    </row>
    <row r="89" spans="1:28" ht="15.55" thickTop="1" thickBot="1" x14ac:dyDescent="0.35">
      <c r="A89" s="7">
        <v>44327</v>
      </c>
      <c r="B89" s="8">
        <v>309.91129999999998</v>
      </c>
      <c r="C89" s="8">
        <v>351.15</v>
      </c>
      <c r="D89" s="8">
        <v>701.29679999999996</v>
      </c>
      <c r="E89" s="8">
        <v>141.59899999999999</v>
      </c>
      <c r="F89" s="8">
        <v>366.99740000000003</v>
      </c>
      <c r="G89" s="8">
        <v>255.31200000000001</v>
      </c>
      <c r="H89" s="8">
        <v>452.1755</v>
      </c>
      <c r="I89" s="8">
        <v>235.6619</v>
      </c>
      <c r="J89" s="9">
        <v>47633</v>
      </c>
      <c r="K89" s="8">
        <v>305879.90000000002</v>
      </c>
      <c r="L89" s="8">
        <v>3.38</v>
      </c>
      <c r="M89" s="4">
        <f t="shared" si="7"/>
        <v>3.3799999999999997E-2</v>
      </c>
      <c r="S89" s="4">
        <f t="shared" si="8"/>
        <v>3.0418000636382062E-2</v>
      </c>
      <c r="T89" s="4">
        <f t="shared" si="9"/>
        <v>2.3015294974508309E-2</v>
      </c>
      <c r="U89" s="4">
        <f t="shared" si="9"/>
        <v>-1.4753200380838351E-2</v>
      </c>
      <c r="V89" s="4">
        <f t="shared" si="9"/>
        <v>9.4702667558275774E-3</v>
      </c>
      <c r="W89" s="4">
        <f t="shared" si="9"/>
        <v>-1.7211769869534464E-2</v>
      </c>
      <c r="X89" s="4">
        <f t="shared" si="6"/>
        <v>5.3069224601312616E-2</v>
      </c>
      <c r="Y89" s="4">
        <f t="shared" si="6"/>
        <v>-1.0211874730075553E-2</v>
      </c>
      <c r="Z89" s="4">
        <f t="shared" si="6"/>
        <v>3.155167478063399E-2</v>
      </c>
      <c r="AA89" s="4">
        <f t="shared" si="6"/>
        <v>-6.6317699318053846E-3</v>
      </c>
      <c r="AB89" s="4">
        <f t="shared" si="10"/>
        <v>5.2962430282697329E-2</v>
      </c>
    </row>
    <row r="90" spans="1:28" ht="15.55" thickTop="1" thickBot="1" x14ac:dyDescent="0.35">
      <c r="A90" s="7">
        <v>44328</v>
      </c>
      <c r="B90" s="8">
        <v>300.56380000000001</v>
      </c>
      <c r="C90" s="8">
        <v>345.85</v>
      </c>
      <c r="D90" s="8">
        <v>695.17520000000002</v>
      </c>
      <c r="E90" s="8">
        <v>139.33580000000001</v>
      </c>
      <c r="F90" s="8">
        <v>360.66899999999998</v>
      </c>
      <c r="G90" s="8">
        <v>259.48880000000003</v>
      </c>
      <c r="H90" s="8">
        <v>457.03930000000003</v>
      </c>
      <c r="I90" s="8">
        <v>226.24719999999999</v>
      </c>
      <c r="J90" s="9">
        <v>47482</v>
      </c>
      <c r="K90" s="8">
        <v>278948.3</v>
      </c>
      <c r="L90" s="8">
        <v>3.39</v>
      </c>
      <c r="M90" s="4">
        <f t="shared" si="7"/>
        <v>3.39E-2</v>
      </c>
      <c r="S90" s="4">
        <f t="shared" si="8"/>
        <v>-3.0161855989116786E-2</v>
      </c>
      <c r="T90" s="4">
        <f t="shared" si="9"/>
        <v>-1.5093264986472888E-2</v>
      </c>
      <c r="U90" s="4">
        <f t="shared" si="9"/>
        <v>-8.7289718133605407E-3</v>
      </c>
      <c r="V90" s="4">
        <f t="shared" si="9"/>
        <v>-1.5983163722907531E-2</v>
      </c>
      <c r="W90" s="4">
        <f t="shared" si="9"/>
        <v>-1.7243718892831515E-2</v>
      </c>
      <c r="X90" s="4">
        <f t="shared" si="6"/>
        <v>1.635959140189264E-2</v>
      </c>
      <c r="Y90" s="4">
        <f t="shared" si="6"/>
        <v>1.0756443018252926E-2</v>
      </c>
      <c r="Z90" s="4">
        <f t="shared" si="6"/>
        <v>-3.9950030106691028E-2</v>
      </c>
      <c r="AA90" s="4">
        <f t="shared" si="6"/>
        <v>-3.17007116914744E-3</v>
      </c>
      <c r="AB90" s="4">
        <f t="shared" si="10"/>
        <v>-8.8046321448385562E-2</v>
      </c>
    </row>
    <row r="91" spans="1:28" ht="15.55" thickTop="1" thickBot="1" x14ac:dyDescent="0.35">
      <c r="A91" s="7">
        <v>44330</v>
      </c>
      <c r="B91" s="8">
        <v>303.49740000000003</v>
      </c>
      <c r="C91" s="8">
        <v>351.1</v>
      </c>
      <c r="D91" s="8">
        <v>677.50720000000001</v>
      </c>
      <c r="E91" s="8">
        <v>141.845</v>
      </c>
      <c r="F91" s="8">
        <v>359.92739999999998</v>
      </c>
      <c r="G91" s="8">
        <v>250.6551</v>
      </c>
      <c r="H91" s="8">
        <v>455.89780000000002</v>
      </c>
      <c r="I91" s="8">
        <v>222.96190000000001</v>
      </c>
      <c r="J91" s="9">
        <v>47676</v>
      </c>
      <c r="K91" s="8">
        <v>298909.7</v>
      </c>
      <c r="L91" s="8">
        <v>3.39</v>
      </c>
      <c r="M91" s="4">
        <f t="shared" si="7"/>
        <v>3.39E-2</v>
      </c>
      <c r="S91" s="4">
        <f t="shared" si="8"/>
        <v>9.7603237648712596E-3</v>
      </c>
      <c r="T91" s="4">
        <f t="shared" si="9"/>
        <v>1.5179991325719242E-2</v>
      </c>
      <c r="U91" s="4">
        <f t="shared" si="9"/>
        <v>-2.5415175915366378E-2</v>
      </c>
      <c r="V91" s="4">
        <f t="shared" si="9"/>
        <v>1.8008293633079171E-2</v>
      </c>
      <c r="W91" s="4">
        <f t="shared" si="9"/>
        <v>-2.056178934147391E-3</v>
      </c>
      <c r="X91" s="4">
        <f t="shared" si="6"/>
        <v>-3.4042702421067966E-2</v>
      </c>
      <c r="Y91" s="4">
        <f t="shared" si="6"/>
        <v>-2.4975970337780748E-3</v>
      </c>
      <c r="Z91" s="4">
        <f t="shared" si="6"/>
        <v>-1.45208426888818E-2</v>
      </c>
      <c r="AA91" s="4">
        <f t="shared" si="6"/>
        <v>4.0857588138663069E-3</v>
      </c>
      <c r="AB91" s="4">
        <f t="shared" si="10"/>
        <v>7.1559496867340741E-2</v>
      </c>
    </row>
    <row r="92" spans="1:28" ht="15.55" thickTop="1" thickBot="1" x14ac:dyDescent="0.35">
      <c r="A92" s="7">
        <v>44333</v>
      </c>
      <c r="B92" s="8">
        <v>303.24869999999999</v>
      </c>
      <c r="C92" s="8">
        <v>357.1</v>
      </c>
      <c r="D92" s="8">
        <v>732.95</v>
      </c>
      <c r="E92" s="8">
        <v>147.20779999999999</v>
      </c>
      <c r="F92" s="8">
        <v>369.46940000000001</v>
      </c>
      <c r="G92" s="8">
        <v>246.6224</v>
      </c>
      <c r="H92" s="8">
        <v>474.40960000000001</v>
      </c>
      <c r="I92" s="8">
        <v>223.35409999999999</v>
      </c>
      <c r="J92" s="9">
        <v>48474</v>
      </c>
      <c r="K92" s="8">
        <v>240501.1</v>
      </c>
      <c r="L92" s="8">
        <v>3.4</v>
      </c>
      <c r="M92" s="4">
        <f t="shared" si="7"/>
        <v>3.4000000000000002E-2</v>
      </c>
      <c r="S92" s="4">
        <f t="shared" si="8"/>
        <v>-8.1944688817776391E-4</v>
      </c>
      <c r="T92" s="4">
        <f t="shared" si="9"/>
        <v>1.7089148390771858E-2</v>
      </c>
      <c r="U92" s="4">
        <f t="shared" si="9"/>
        <v>8.1833521474015375E-2</v>
      </c>
      <c r="V92" s="4">
        <f t="shared" si="9"/>
        <v>3.7807465895872208E-2</v>
      </c>
      <c r="W92" s="4">
        <f t="shared" si="9"/>
        <v>2.651090192077633E-2</v>
      </c>
      <c r="X92" s="4">
        <f t="shared" si="6"/>
        <v>-1.6088641324273893E-2</v>
      </c>
      <c r="Y92" s="4">
        <f t="shared" si="6"/>
        <v>4.0605153172487328E-2</v>
      </c>
      <c r="Z92" s="4">
        <f t="shared" si="6"/>
        <v>1.7590449309948207E-3</v>
      </c>
      <c r="AA92" s="4">
        <f t="shared" si="6"/>
        <v>1.6737981374276366E-2</v>
      </c>
      <c r="AB92" s="4">
        <f t="shared" si="10"/>
        <v>-0.19540550206299764</v>
      </c>
    </row>
    <row r="93" spans="1:28" ht="15.55" thickTop="1" thickBot="1" x14ac:dyDescent="0.35">
      <c r="A93" s="7">
        <v>44334</v>
      </c>
      <c r="B93" s="8">
        <v>300.01690000000002</v>
      </c>
      <c r="C93" s="8">
        <v>361.05</v>
      </c>
      <c r="D93" s="8">
        <v>753.5</v>
      </c>
      <c r="E93" s="8">
        <v>145.68260000000001</v>
      </c>
      <c r="F93" s="8">
        <v>372.18860000000001</v>
      </c>
      <c r="G93" s="8">
        <v>249.69489999999999</v>
      </c>
      <c r="H93" s="8">
        <v>480.71260000000001</v>
      </c>
      <c r="I93" s="8">
        <v>222.5205</v>
      </c>
      <c r="J93" s="9">
        <v>48307</v>
      </c>
      <c r="K93" s="8">
        <v>247179.3</v>
      </c>
      <c r="L93" s="8">
        <v>3.38</v>
      </c>
      <c r="M93" s="4">
        <f t="shared" si="7"/>
        <v>3.3799999999999997E-2</v>
      </c>
      <c r="S93" s="4">
        <f t="shared" si="8"/>
        <v>-1.065725920671701E-2</v>
      </c>
      <c r="T93" s="4">
        <f t="shared" si="9"/>
        <v>1.1061327359283082E-2</v>
      </c>
      <c r="U93" s="4">
        <f t="shared" si="9"/>
        <v>2.8037383177570031E-2</v>
      </c>
      <c r="V93" s="4">
        <f t="shared" si="9"/>
        <v>-1.0360864030302633E-2</v>
      </c>
      <c r="W93" s="4">
        <f t="shared" si="9"/>
        <v>7.3597434591335595E-3</v>
      </c>
      <c r="X93" s="4">
        <f t="shared" si="6"/>
        <v>1.2458316843887624E-2</v>
      </c>
      <c r="Y93" s="4">
        <f t="shared" si="6"/>
        <v>1.3285987467369963E-2</v>
      </c>
      <c r="Z93" s="4">
        <f t="shared" si="6"/>
        <v>-3.7321902754415071E-3</v>
      </c>
      <c r="AA93" s="4">
        <f t="shared" si="6"/>
        <v>-3.4451458513842471E-3</v>
      </c>
      <c r="AB93" s="4">
        <f t="shared" si="10"/>
        <v>2.7767856363234856E-2</v>
      </c>
    </row>
    <row r="94" spans="1:28" ht="15.55" thickTop="1" thickBot="1" x14ac:dyDescent="0.35">
      <c r="A94" s="7">
        <v>44335</v>
      </c>
      <c r="B94" s="8">
        <v>295.34309999999999</v>
      </c>
      <c r="C94" s="8">
        <v>359.5</v>
      </c>
      <c r="D94" s="8">
        <v>748.75</v>
      </c>
      <c r="E94" s="8">
        <v>144.94460000000001</v>
      </c>
      <c r="F94" s="8">
        <v>378.81369999999998</v>
      </c>
      <c r="G94" s="8">
        <v>245.71019999999999</v>
      </c>
      <c r="H94" s="8">
        <v>476.39479999999998</v>
      </c>
      <c r="I94" s="8">
        <v>226.59039999999999</v>
      </c>
      <c r="J94" s="9">
        <v>48674</v>
      </c>
      <c r="K94" s="8">
        <v>180179.20000000001</v>
      </c>
      <c r="L94" s="8">
        <v>3.39</v>
      </c>
      <c r="M94" s="4">
        <f t="shared" si="7"/>
        <v>3.39E-2</v>
      </c>
      <c r="S94" s="4">
        <f t="shared" si="8"/>
        <v>-1.5578455746993012E-2</v>
      </c>
      <c r="T94" s="4">
        <f t="shared" si="9"/>
        <v>-4.2930342057887032E-3</v>
      </c>
      <c r="U94" s="4">
        <f t="shared" si="9"/>
        <v>-6.3039150630391505E-3</v>
      </c>
      <c r="V94" s="4">
        <f t="shared" si="9"/>
        <v>-5.0658074471487983E-3</v>
      </c>
      <c r="W94" s="4">
        <f t="shared" si="9"/>
        <v>1.7800383998865025E-2</v>
      </c>
      <c r="X94" s="4">
        <f t="shared" si="6"/>
        <v>-1.595827547939507E-2</v>
      </c>
      <c r="Y94" s="4">
        <f t="shared" si="6"/>
        <v>-8.9820820174050641E-3</v>
      </c>
      <c r="Z94" s="4">
        <f t="shared" si="6"/>
        <v>1.8290000247168193E-2</v>
      </c>
      <c r="AA94" s="4">
        <f t="shared" si="6"/>
        <v>7.5972426356428679E-3</v>
      </c>
      <c r="AB94" s="4">
        <f t="shared" si="10"/>
        <v>-0.27105870111291674</v>
      </c>
    </row>
    <row r="95" spans="1:28" ht="15.55" thickTop="1" thickBot="1" x14ac:dyDescent="0.35">
      <c r="A95" s="7">
        <v>44336</v>
      </c>
      <c r="B95" s="8">
        <v>296.48669999999998</v>
      </c>
      <c r="C95" s="8">
        <v>368.55</v>
      </c>
      <c r="D95" s="8">
        <v>739.4</v>
      </c>
      <c r="E95" s="8">
        <v>152.96430000000001</v>
      </c>
      <c r="F95" s="8">
        <v>379.35750000000002</v>
      </c>
      <c r="G95" s="8">
        <v>254.83189999999999</v>
      </c>
      <c r="H95" s="8">
        <v>495.75040000000001</v>
      </c>
      <c r="I95" s="8">
        <v>227.32599999999999</v>
      </c>
      <c r="J95" s="9">
        <v>48544</v>
      </c>
      <c r="K95" s="8">
        <v>203315.1</v>
      </c>
      <c r="L95" s="8">
        <v>3.4</v>
      </c>
      <c r="M95" s="4">
        <f t="shared" si="7"/>
        <v>3.4000000000000002E-2</v>
      </c>
      <c r="S95" s="4">
        <f t="shared" si="8"/>
        <v>3.872106712498082E-3</v>
      </c>
      <c r="T95" s="4">
        <f t="shared" si="9"/>
        <v>2.5173852573018112E-2</v>
      </c>
      <c r="U95" s="4">
        <f t="shared" si="9"/>
        <v>-1.2487479131886508E-2</v>
      </c>
      <c r="V95" s="4">
        <f t="shared" si="9"/>
        <v>5.5329415514617307E-2</v>
      </c>
      <c r="W95" s="4">
        <f t="shared" si="9"/>
        <v>1.4355341425086605E-3</v>
      </c>
      <c r="X95" s="4">
        <f t="shared" si="6"/>
        <v>3.7123814965760497E-2</v>
      </c>
      <c r="Y95" s="4">
        <f t="shared" si="6"/>
        <v>4.0629326768470267E-2</v>
      </c>
      <c r="Z95" s="4">
        <f t="shared" si="6"/>
        <v>3.2463864311992265E-3</v>
      </c>
      <c r="AA95" s="4">
        <f t="shared" si="6"/>
        <v>-2.6708304228130007E-3</v>
      </c>
      <c r="AB95" s="4">
        <f t="shared" si="10"/>
        <v>0.12840494352289272</v>
      </c>
    </row>
    <row r="96" spans="1:28" ht="15.55" thickTop="1" thickBot="1" x14ac:dyDescent="0.35">
      <c r="A96" s="7">
        <v>44337</v>
      </c>
      <c r="B96" s="8">
        <v>297.13299999999998</v>
      </c>
      <c r="C96" s="8">
        <v>368.65</v>
      </c>
      <c r="D96" s="8">
        <v>727.25</v>
      </c>
      <c r="E96" s="8">
        <v>150.6027</v>
      </c>
      <c r="F96" s="8">
        <v>384.10379999999998</v>
      </c>
      <c r="G96" s="8">
        <v>254.59190000000001</v>
      </c>
      <c r="H96" s="8">
        <v>492.77260000000001</v>
      </c>
      <c r="I96" s="8">
        <v>226.73750000000001</v>
      </c>
      <c r="J96" s="9">
        <v>48404</v>
      </c>
      <c r="K96" s="8">
        <v>177229.7</v>
      </c>
      <c r="L96" s="8">
        <v>3.39</v>
      </c>
      <c r="M96" s="4">
        <f t="shared" si="7"/>
        <v>3.39E-2</v>
      </c>
      <c r="S96" s="4">
        <f t="shared" si="8"/>
        <v>2.1798616936273925E-3</v>
      </c>
      <c r="T96" s="4">
        <f t="shared" si="9"/>
        <v>2.7133360466684547E-4</v>
      </c>
      <c r="U96" s="4">
        <f t="shared" si="9"/>
        <v>-1.643224235866916E-2</v>
      </c>
      <c r="V96" s="4">
        <f t="shared" si="9"/>
        <v>-1.5438896526836717E-2</v>
      </c>
      <c r="W96" s="4">
        <f t="shared" si="9"/>
        <v>1.2511417330618117E-2</v>
      </c>
      <c r="X96" s="4">
        <f t="shared" si="6"/>
        <v>-9.4179731815357767E-4</v>
      </c>
      <c r="Y96" s="4">
        <f t="shared" si="6"/>
        <v>-6.0066517344211966E-3</v>
      </c>
      <c r="Z96" s="4">
        <f t="shared" si="6"/>
        <v>-2.588793186876917E-3</v>
      </c>
      <c r="AA96" s="4">
        <f t="shared" si="6"/>
        <v>-2.8839815425181279E-3</v>
      </c>
      <c r="AB96" s="4">
        <f t="shared" si="10"/>
        <v>-0.1283003574254937</v>
      </c>
    </row>
    <row r="97" spans="1:28" ht="15.55" thickTop="1" thickBot="1" x14ac:dyDescent="0.35">
      <c r="A97" s="7">
        <v>44340</v>
      </c>
      <c r="B97" s="8">
        <v>308.76780000000002</v>
      </c>
      <c r="C97" s="8">
        <v>365.7</v>
      </c>
      <c r="D97" s="8">
        <v>782.8</v>
      </c>
      <c r="E97" s="8">
        <v>148.97909999999999</v>
      </c>
      <c r="F97" s="8">
        <v>393.79419999999999</v>
      </c>
      <c r="G97" s="8">
        <v>261.9853</v>
      </c>
      <c r="H97" s="8">
        <v>481.30810000000002</v>
      </c>
      <c r="I97" s="8">
        <v>233.1611</v>
      </c>
      <c r="J97" s="9">
        <v>48553</v>
      </c>
      <c r="K97" s="8">
        <v>192550.8</v>
      </c>
      <c r="L97" s="8">
        <v>3.38</v>
      </c>
      <c r="M97" s="4">
        <f t="shared" si="7"/>
        <v>3.3799999999999997E-2</v>
      </c>
      <c r="S97" s="4">
        <f t="shared" si="8"/>
        <v>3.9156875877132603E-2</v>
      </c>
      <c r="T97" s="4">
        <f t="shared" si="9"/>
        <v>-8.002170080021671E-3</v>
      </c>
      <c r="U97" s="4">
        <f t="shared" si="9"/>
        <v>7.6383636988655829E-2</v>
      </c>
      <c r="V97" s="4">
        <f t="shared" si="9"/>
        <v>-1.078068321484283E-2</v>
      </c>
      <c r="W97" s="4">
        <f t="shared" si="9"/>
        <v>2.5228597061523503E-2</v>
      </c>
      <c r="X97" s="4">
        <f t="shared" si="6"/>
        <v>2.9040201200430906E-2</v>
      </c>
      <c r="Y97" s="4">
        <f t="shared" si="6"/>
        <v>-2.3265295188896432E-2</v>
      </c>
      <c r="Z97" s="4">
        <f t="shared" si="6"/>
        <v>2.8330558465185483E-2</v>
      </c>
      <c r="AA97" s="4">
        <f t="shared" si="6"/>
        <v>3.0782579952070076E-3</v>
      </c>
      <c r="AB97" s="4">
        <f t="shared" si="10"/>
        <v>8.6447700357219895E-2</v>
      </c>
    </row>
    <row r="98" spans="1:28" ht="15.55" thickTop="1" thickBot="1" x14ac:dyDescent="0.35">
      <c r="A98" s="7">
        <v>44341</v>
      </c>
      <c r="B98" s="8">
        <v>309.36439999999999</v>
      </c>
      <c r="C98" s="8">
        <v>368.05</v>
      </c>
      <c r="D98" s="8">
        <v>785.8</v>
      </c>
      <c r="E98" s="8">
        <v>154.0959</v>
      </c>
      <c r="F98" s="8">
        <v>398.44159999999999</v>
      </c>
      <c r="G98" s="8">
        <v>272.93130000000002</v>
      </c>
      <c r="H98" s="8">
        <v>483.04520000000002</v>
      </c>
      <c r="I98" s="8">
        <v>231.54300000000001</v>
      </c>
      <c r="J98" s="9">
        <v>48867</v>
      </c>
      <c r="K98" s="8">
        <v>197056.5</v>
      </c>
      <c r="L98" s="8">
        <v>3.41</v>
      </c>
      <c r="M98" s="4">
        <f t="shared" si="7"/>
        <v>3.4099999999999998E-2</v>
      </c>
      <c r="S98" s="4">
        <f t="shared" si="8"/>
        <v>1.932196297670828E-3</v>
      </c>
      <c r="T98" s="4">
        <f t="shared" si="9"/>
        <v>6.4260322668854876E-3</v>
      </c>
      <c r="U98" s="4">
        <f t="shared" si="9"/>
        <v>3.8323965252938172E-3</v>
      </c>
      <c r="V98" s="4">
        <f t="shared" si="9"/>
        <v>3.4345757223664342E-2</v>
      </c>
      <c r="W98" s="4">
        <f t="shared" si="9"/>
        <v>1.180159585895375E-2</v>
      </c>
      <c r="X98" s="4">
        <f t="shared" si="6"/>
        <v>4.1780970153669029E-2</v>
      </c>
      <c r="Y98" s="4">
        <f t="shared" si="6"/>
        <v>3.6091227220152707E-3</v>
      </c>
      <c r="Z98" s="4">
        <f t="shared" si="6"/>
        <v>-6.9398368767345769E-3</v>
      </c>
      <c r="AA98" s="4">
        <f t="shared" si="6"/>
        <v>6.4671595987889526E-3</v>
      </c>
      <c r="AB98" s="4">
        <f t="shared" si="10"/>
        <v>2.3400058581943113E-2</v>
      </c>
    </row>
    <row r="99" spans="1:28" ht="15.55" thickTop="1" thickBot="1" x14ac:dyDescent="0.35">
      <c r="A99" s="7">
        <v>44342</v>
      </c>
      <c r="B99" s="8">
        <v>312.69580000000002</v>
      </c>
      <c r="C99" s="8">
        <v>374.95</v>
      </c>
      <c r="D99" s="8">
        <v>775.4</v>
      </c>
      <c r="E99" s="8">
        <v>150.35669999999999</v>
      </c>
      <c r="F99" s="8">
        <v>391.5693</v>
      </c>
      <c r="G99" s="8">
        <v>277.58819999999997</v>
      </c>
      <c r="H99" s="8">
        <v>487.51179999999999</v>
      </c>
      <c r="I99" s="8">
        <v>224.6781</v>
      </c>
      <c r="J99" s="9">
        <v>48784</v>
      </c>
      <c r="K99" s="8">
        <v>209929.7</v>
      </c>
      <c r="L99" s="10">
        <v>3.391666667</v>
      </c>
      <c r="M99" s="4">
        <f t="shared" si="7"/>
        <v>3.3916666669999998E-2</v>
      </c>
      <c r="S99" s="4">
        <f t="shared" si="8"/>
        <v>1.076853057430018E-2</v>
      </c>
      <c r="T99" s="4">
        <f t="shared" si="9"/>
        <v>1.8747452791740192E-2</v>
      </c>
      <c r="U99" s="4">
        <f t="shared" si="9"/>
        <v>-1.3234919826927944E-2</v>
      </c>
      <c r="V99" s="4">
        <f t="shared" si="9"/>
        <v>-2.4265408748707855E-2</v>
      </c>
      <c r="W99" s="4">
        <f t="shared" si="9"/>
        <v>-1.7247948005429142E-2</v>
      </c>
      <c r="X99" s="4">
        <f t="shared" si="6"/>
        <v>1.7062535517179414E-2</v>
      </c>
      <c r="Y99" s="4">
        <f t="shared" si="6"/>
        <v>9.2467537199416756E-3</v>
      </c>
      <c r="Z99" s="4">
        <f t="shared" si="6"/>
        <v>-2.9648488617664993E-2</v>
      </c>
      <c r="AA99" s="4">
        <f t="shared" si="6"/>
        <v>-1.6984877320072851E-3</v>
      </c>
      <c r="AB99" s="4">
        <f t="shared" si="10"/>
        <v>6.5327456846133017E-2</v>
      </c>
    </row>
    <row r="100" spans="1:28" ht="15.55" thickTop="1" thickBot="1" x14ac:dyDescent="0.35">
      <c r="A100" s="7">
        <v>44343</v>
      </c>
      <c r="B100" s="8">
        <v>318.06560000000002</v>
      </c>
      <c r="C100" s="8">
        <v>375.55</v>
      </c>
      <c r="D100" s="8">
        <v>802.9</v>
      </c>
      <c r="E100" s="8">
        <v>151.0455</v>
      </c>
      <c r="F100" s="8">
        <v>396.11790000000002</v>
      </c>
      <c r="G100" s="8">
        <v>278.74040000000002</v>
      </c>
      <c r="H100" s="8">
        <v>479.12450000000001</v>
      </c>
      <c r="I100" s="8">
        <v>228.55179999999999</v>
      </c>
      <c r="J100" s="9">
        <v>48581</v>
      </c>
      <c r="K100" s="8">
        <v>198898.5</v>
      </c>
      <c r="L100" s="8">
        <v>3.41</v>
      </c>
      <c r="M100" s="4">
        <f t="shared" si="7"/>
        <v>3.4099999999999998E-2</v>
      </c>
      <c r="S100" s="4">
        <f t="shared" si="8"/>
        <v>1.717260033553376E-2</v>
      </c>
      <c r="T100" s="4">
        <f t="shared" si="9"/>
        <v>1.6002133617816316E-3</v>
      </c>
      <c r="U100" s="4">
        <f t="shared" si="9"/>
        <v>3.54655661594016E-2</v>
      </c>
      <c r="V100" s="4">
        <f t="shared" si="9"/>
        <v>4.581106129623853E-3</v>
      </c>
      <c r="W100" s="4">
        <f t="shared" si="9"/>
        <v>1.1616334579856035E-2</v>
      </c>
      <c r="X100" s="4">
        <f t="shared" si="6"/>
        <v>4.1507528057750671E-3</v>
      </c>
      <c r="Y100" s="4">
        <f t="shared" si="6"/>
        <v>-1.7204301516394026E-2</v>
      </c>
      <c r="Z100" s="4">
        <f t="shared" si="6"/>
        <v>1.7241110726857602E-2</v>
      </c>
      <c r="AA100" s="4">
        <f t="shared" si="6"/>
        <v>-4.1612003935716626E-3</v>
      </c>
      <c r="AB100" s="4">
        <f t="shared" si="10"/>
        <v>-5.2547114581690972E-2</v>
      </c>
    </row>
    <row r="101" spans="1:28" ht="15.55" thickTop="1" thickBot="1" x14ac:dyDescent="0.35">
      <c r="A101" s="7">
        <v>44344</v>
      </c>
      <c r="B101" s="8">
        <v>316.12650000000002</v>
      </c>
      <c r="C101" s="8">
        <v>372.9</v>
      </c>
      <c r="D101" s="8">
        <v>791.85</v>
      </c>
      <c r="E101" s="8">
        <v>149.52029999999999</v>
      </c>
      <c r="F101" s="8">
        <v>389.64120000000003</v>
      </c>
      <c r="G101" s="8">
        <v>275.95589999999999</v>
      </c>
      <c r="H101" s="8">
        <v>474.31040000000002</v>
      </c>
      <c r="I101" s="8">
        <v>227.5711</v>
      </c>
      <c r="J101" s="9">
        <v>48542</v>
      </c>
      <c r="K101" s="8">
        <v>175186</v>
      </c>
      <c r="L101" s="8">
        <v>3.41</v>
      </c>
      <c r="M101" s="4">
        <f t="shared" si="7"/>
        <v>3.4099999999999998E-2</v>
      </c>
      <c r="S101" s="4">
        <f t="shared" si="8"/>
        <v>-6.0965410908944452E-3</v>
      </c>
      <c r="T101" s="4">
        <f t="shared" si="9"/>
        <v>-7.0563174011450775E-3</v>
      </c>
      <c r="U101" s="4">
        <f t="shared" si="9"/>
        <v>-1.3762610536804028E-2</v>
      </c>
      <c r="V101" s="4">
        <f t="shared" si="9"/>
        <v>-1.0097619591447692E-2</v>
      </c>
      <c r="W101" s="4">
        <f t="shared" si="9"/>
        <v>-1.6350435059864735E-2</v>
      </c>
      <c r="X101" s="4">
        <f t="shared" si="6"/>
        <v>-9.9895817039798926E-3</v>
      </c>
      <c r="Y101" s="4">
        <f t="shared" si="6"/>
        <v>-1.0047701589044175E-2</v>
      </c>
      <c r="Z101" s="4">
        <f t="shared" si="6"/>
        <v>-4.2909309836981577E-3</v>
      </c>
      <c r="AA101" s="4">
        <f t="shared" si="6"/>
        <v>-8.0278298100080277E-4</v>
      </c>
      <c r="AB101" s="4">
        <f t="shared" si="10"/>
        <v>-0.11921909918878222</v>
      </c>
    </row>
    <row r="102" spans="1:28" ht="15.55" thickTop="1" thickBot="1" x14ac:dyDescent="0.35">
      <c r="A102" s="7">
        <v>44347</v>
      </c>
      <c r="B102" s="8">
        <v>312.8449</v>
      </c>
      <c r="C102" s="8">
        <v>368.4</v>
      </c>
      <c r="D102" s="8">
        <v>790.6</v>
      </c>
      <c r="E102" s="8">
        <v>147.84739999999999</v>
      </c>
      <c r="F102" s="8">
        <v>393.79419999999999</v>
      </c>
      <c r="G102" s="8">
        <v>275.95589999999999</v>
      </c>
      <c r="H102" s="8">
        <v>474.16149999999999</v>
      </c>
      <c r="I102" s="8">
        <v>233.74950000000001</v>
      </c>
      <c r="J102" s="9">
        <v>48821</v>
      </c>
      <c r="K102" s="8">
        <v>196799.5</v>
      </c>
      <c r="L102" s="8">
        <v>3.41</v>
      </c>
      <c r="M102" s="4">
        <f t="shared" si="7"/>
        <v>3.4099999999999998E-2</v>
      </c>
      <c r="S102" s="4">
        <f t="shared" si="8"/>
        <v>-1.0380654579733193E-2</v>
      </c>
      <c r="T102" s="4">
        <f t="shared" si="9"/>
        <v>-1.2067578439259857E-2</v>
      </c>
      <c r="U102" s="4">
        <f t="shared" si="9"/>
        <v>-1.5785818021089853E-3</v>
      </c>
      <c r="V102" s="4">
        <f t="shared" si="9"/>
        <v>-1.1188447321199854E-2</v>
      </c>
      <c r="W102" s="4">
        <f t="shared" si="9"/>
        <v>1.0658523790605211E-2</v>
      </c>
      <c r="X102" s="4">
        <f t="shared" si="6"/>
        <v>0</v>
      </c>
      <c r="Y102" s="4">
        <f t="shared" si="6"/>
        <v>-3.1392944367238416E-4</v>
      </c>
      <c r="Z102" s="4">
        <f t="shared" si="6"/>
        <v>2.7149317290288664E-2</v>
      </c>
      <c r="AA102" s="4">
        <f t="shared" si="6"/>
        <v>5.7476000164805733E-3</v>
      </c>
      <c r="AB102" s="4">
        <f t="shared" si="10"/>
        <v>0.12337458472709006</v>
      </c>
    </row>
    <row r="103" spans="1:28" ht="15.55" thickTop="1" thickBot="1" x14ac:dyDescent="0.35">
      <c r="A103" s="7">
        <v>44348</v>
      </c>
      <c r="B103" s="8">
        <v>310.3091</v>
      </c>
      <c r="C103" s="8">
        <v>365.75</v>
      </c>
      <c r="D103" s="8">
        <v>785.8</v>
      </c>
      <c r="E103" s="8">
        <v>148.04429999999999</v>
      </c>
      <c r="F103" s="8">
        <v>393.84359999999998</v>
      </c>
      <c r="G103" s="8">
        <v>307.1617</v>
      </c>
      <c r="H103" s="8">
        <v>480.26589999999999</v>
      </c>
      <c r="I103" s="8">
        <v>227.12979999999999</v>
      </c>
      <c r="J103" s="9">
        <v>48995</v>
      </c>
      <c r="K103" s="8">
        <v>191865.7</v>
      </c>
      <c r="L103" s="8">
        <v>3.42</v>
      </c>
      <c r="M103" s="4">
        <f t="shared" si="7"/>
        <v>3.4200000000000001E-2</v>
      </c>
      <c r="S103" s="4">
        <f t="shared" si="8"/>
        <v>-8.1056139959449387E-3</v>
      </c>
      <c r="T103" s="4">
        <f t="shared" si="9"/>
        <v>-7.1932681867534678E-3</v>
      </c>
      <c r="U103" s="4">
        <f t="shared" si="9"/>
        <v>-6.0713382241336551E-3</v>
      </c>
      <c r="V103" s="4">
        <f t="shared" si="9"/>
        <v>1.3317785771004389E-3</v>
      </c>
      <c r="W103" s="4">
        <f t="shared" si="9"/>
        <v>1.2544623562254459E-4</v>
      </c>
      <c r="X103" s="4">
        <f t="shared" si="6"/>
        <v>0.11308256138027856</v>
      </c>
      <c r="Y103" s="4">
        <f t="shared" si="6"/>
        <v>1.2874094585916398E-2</v>
      </c>
      <c r="Z103" s="4">
        <f t="shared" si="6"/>
        <v>-2.8319632769268053E-2</v>
      </c>
      <c r="AA103" s="4">
        <f t="shared" si="6"/>
        <v>3.5640400647262449E-3</v>
      </c>
      <c r="AB103" s="4">
        <f t="shared" si="10"/>
        <v>-2.5070185645796807E-2</v>
      </c>
    </row>
    <row r="104" spans="1:28" ht="15.55" thickTop="1" thickBot="1" x14ac:dyDescent="0.35">
      <c r="A104" s="7">
        <v>44349</v>
      </c>
      <c r="B104" s="8">
        <v>322.8886</v>
      </c>
      <c r="C104" s="8">
        <v>385.65</v>
      </c>
      <c r="D104" s="8">
        <v>784.65</v>
      </c>
      <c r="E104" s="8">
        <v>149.61869999999999</v>
      </c>
      <c r="F104" s="8">
        <v>396.41449999999998</v>
      </c>
      <c r="G104" s="8">
        <v>299.86439999999999</v>
      </c>
      <c r="H104" s="8">
        <v>479.3229</v>
      </c>
      <c r="I104" s="8">
        <v>228.69890000000001</v>
      </c>
      <c r="J104" s="9">
        <v>49154</v>
      </c>
      <c r="K104" s="8">
        <v>197442.8</v>
      </c>
      <c r="L104" s="8">
        <v>3.42</v>
      </c>
      <c r="M104" s="4">
        <f t="shared" si="7"/>
        <v>3.4200000000000001E-2</v>
      </c>
      <c r="S104" s="4">
        <f t="shared" si="8"/>
        <v>4.0538611339467637E-2</v>
      </c>
      <c r="T104" s="4">
        <f t="shared" si="9"/>
        <v>5.4408749145591191E-2</v>
      </c>
      <c r="U104" s="4">
        <f t="shared" si="9"/>
        <v>-1.4634767116314296E-3</v>
      </c>
      <c r="V104" s="4">
        <f t="shared" si="9"/>
        <v>1.0634654627027161E-2</v>
      </c>
      <c r="W104" s="4">
        <f t="shared" si="9"/>
        <v>6.5277181094221025E-3</v>
      </c>
      <c r="X104" s="4">
        <f t="shared" si="6"/>
        <v>-2.3757193686582693E-2</v>
      </c>
      <c r="Y104" s="4">
        <f t="shared" si="6"/>
        <v>-1.9634956385618544E-3</v>
      </c>
      <c r="Z104" s="4">
        <f t="shared" si="6"/>
        <v>6.9083845448726687E-3</v>
      </c>
      <c r="AA104" s="4">
        <f t="shared" si="6"/>
        <v>3.2452291050107155E-3</v>
      </c>
      <c r="AB104" s="4">
        <f t="shared" si="10"/>
        <v>2.9067728103563985E-2</v>
      </c>
    </row>
    <row r="105" spans="1:28" ht="15.55" thickTop="1" thickBot="1" x14ac:dyDescent="0.35">
      <c r="A105" s="7">
        <v>44350</v>
      </c>
      <c r="B105" s="8">
        <v>340.68869999999998</v>
      </c>
      <c r="C105" s="8">
        <v>395.8</v>
      </c>
      <c r="D105" s="8">
        <v>787.75</v>
      </c>
      <c r="E105" s="8">
        <v>160.04920000000001</v>
      </c>
      <c r="F105" s="8">
        <v>405.41269999999997</v>
      </c>
      <c r="G105" s="8">
        <v>295.63959999999997</v>
      </c>
      <c r="H105" s="8">
        <v>480.46440000000001</v>
      </c>
      <c r="I105" s="8">
        <v>237.47620000000001</v>
      </c>
      <c r="J105" s="9">
        <v>48990</v>
      </c>
      <c r="K105" s="8">
        <v>208550.6</v>
      </c>
      <c r="L105" s="8">
        <v>3.43</v>
      </c>
      <c r="M105" s="4">
        <f t="shared" si="7"/>
        <v>3.4300000000000004E-2</v>
      </c>
      <c r="S105" s="4">
        <f t="shared" si="8"/>
        <v>5.5127681807285812E-2</v>
      </c>
      <c r="T105" s="4">
        <f t="shared" si="9"/>
        <v>2.6319201348372966E-2</v>
      </c>
      <c r="U105" s="4">
        <f t="shared" si="9"/>
        <v>3.9508060918881319E-3</v>
      </c>
      <c r="V105" s="4">
        <f t="shared" si="9"/>
        <v>6.9713879347969368E-2</v>
      </c>
      <c r="W105" s="4">
        <f t="shared" si="9"/>
        <v>2.2698967873274054E-2</v>
      </c>
      <c r="X105" s="4">
        <f t="shared" si="6"/>
        <v>-1.4089034910446243E-2</v>
      </c>
      <c r="Y105" s="4">
        <f t="shared" si="6"/>
        <v>2.3814843814055362E-3</v>
      </c>
      <c r="Z105" s="4">
        <f t="shared" si="6"/>
        <v>3.8379283853136138E-2</v>
      </c>
      <c r="AA105" s="4">
        <f t="shared" si="6"/>
        <v>-3.3364527810554583E-3</v>
      </c>
      <c r="AB105" s="4">
        <f t="shared" si="10"/>
        <v>5.6258318865008081E-2</v>
      </c>
    </row>
    <row r="106" spans="1:28" ht="15.55" thickTop="1" thickBot="1" x14ac:dyDescent="0.35">
      <c r="A106" s="7">
        <v>44351</v>
      </c>
      <c r="B106" s="8">
        <v>329.7998</v>
      </c>
      <c r="C106" s="8">
        <v>396.5</v>
      </c>
      <c r="D106" s="8">
        <v>810.5</v>
      </c>
      <c r="E106" s="8">
        <v>156.80189999999999</v>
      </c>
      <c r="F106" s="8">
        <v>395.57400000000001</v>
      </c>
      <c r="G106" s="8">
        <v>292.27890000000002</v>
      </c>
      <c r="H106" s="8">
        <v>514.36149999999998</v>
      </c>
      <c r="I106" s="8">
        <v>237.47620000000001</v>
      </c>
      <c r="J106" s="9">
        <v>48600</v>
      </c>
      <c r="K106" s="8">
        <v>195995.9</v>
      </c>
      <c r="L106" s="8">
        <v>3.44</v>
      </c>
      <c r="M106" s="4">
        <f t="shared" si="7"/>
        <v>3.44E-2</v>
      </c>
      <c r="S106" s="4">
        <f t="shared" si="8"/>
        <v>-3.1961435762324901E-2</v>
      </c>
      <c r="T106" s="4">
        <f t="shared" si="9"/>
        <v>1.7685699848407998E-3</v>
      </c>
      <c r="U106" s="4">
        <f t="shared" si="9"/>
        <v>2.8879720723579815E-2</v>
      </c>
      <c r="V106" s="4">
        <f t="shared" si="9"/>
        <v>-2.0289386013800904E-2</v>
      </c>
      <c r="W106" s="4">
        <f t="shared" si="9"/>
        <v>-2.4268356664702315E-2</v>
      </c>
      <c r="X106" s="4">
        <f t="shared" si="6"/>
        <v>-1.1367556984923373E-2</v>
      </c>
      <c r="Y106" s="4">
        <f t="shared" si="6"/>
        <v>7.0550700530569929E-2</v>
      </c>
      <c r="Z106" s="4">
        <f t="shared" si="6"/>
        <v>0</v>
      </c>
      <c r="AA106" s="4">
        <f t="shared" si="6"/>
        <v>-7.9608083282302518E-3</v>
      </c>
      <c r="AB106" s="4">
        <f t="shared" si="10"/>
        <v>-6.0199778854628141E-2</v>
      </c>
    </row>
    <row r="107" spans="1:28" ht="15.55" thickTop="1" thickBot="1" x14ac:dyDescent="0.35">
      <c r="A107" s="7">
        <v>44354</v>
      </c>
      <c r="B107" s="8">
        <v>324.28070000000002</v>
      </c>
      <c r="C107" s="8">
        <v>409.65</v>
      </c>
      <c r="D107" s="8">
        <v>816.75</v>
      </c>
      <c r="E107" s="8">
        <v>158.8683</v>
      </c>
      <c r="F107" s="8">
        <v>402.4957</v>
      </c>
      <c r="G107" s="8">
        <v>291.84690000000001</v>
      </c>
      <c r="H107" s="8">
        <v>507.90960000000001</v>
      </c>
      <c r="I107" s="8">
        <v>236.3484</v>
      </c>
      <c r="J107" s="9">
        <v>49143</v>
      </c>
      <c r="K107" s="8">
        <v>188596.2</v>
      </c>
      <c r="L107" s="8">
        <v>3.42</v>
      </c>
      <c r="M107" s="4">
        <f t="shared" si="7"/>
        <v>3.4200000000000001E-2</v>
      </c>
      <c r="S107" s="4">
        <f t="shared" si="8"/>
        <v>-1.6734697837900388E-2</v>
      </c>
      <c r="T107" s="4">
        <f t="shared" si="9"/>
        <v>3.3165195460277373E-2</v>
      </c>
      <c r="U107" s="4">
        <f t="shared" si="9"/>
        <v>7.7112893275755705E-3</v>
      </c>
      <c r="V107" s="4">
        <f t="shared" si="9"/>
        <v>1.317841174118436E-2</v>
      </c>
      <c r="W107" s="4">
        <f t="shared" si="9"/>
        <v>1.7497863863651267E-2</v>
      </c>
      <c r="X107" s="4">
        <f t="shared" si="6"/>
        <v>-1.4780403238140569E-3</v>
      </c>
      <c r="Y107" s="4">
        <f t="shared" si="6"/>
        <v>-1.2543512685144528E-2</v>
      </c>
      <c r="Z107" s="4">
        <f t="shared" si="6"/>
        <v>-4.7491074895084544E-3</v>
      </c>
      <c r="AA107" s="4">
        <f t="shared" si="6"/>
        <v>1.117283950617284E-2</v>
      </c>
      <c r="AB107" s="4">
        <f t="shared" si="10"/>
        <v>-3.7754361188167621E-2</v>
      </c>
    </row>
    <row r="108" spans="1:28" ht="15.55" thickTop="1" thickBot="1" x14ac:dyDescent="0.35">
      <c r="A108" s="7">
        <v>44355</v>
      </c>
      <c r="B108" s="8">
        <v>328.35789999999997</v>
      </c>
      <c r="C108" s="8">
        <v>426.35</v>
      </c>
      <c r="D108" s="8">
        <v>831.45</v>
      </c>
      <c r="E108" s="8">
        <v>160.0984</v>
      </c>
      <c r="F108" s="8">
        <v>402.00130000000001</v>
      </c>
      <c r="G108" s="8">
        <v>292.51900000000001</v>
      </c>
      <c r="H108" s="8">
        <v>512.22739999999999</v>
      </c>
      <c r="I108" s="8">
        <v>232.0823</v>
      </c>
      <c r="J108" s="9">
        <v>49127</v>
      </c>
      <c r="K108" s="8">
        <v>183711.5</v>
      </c>
      <c r="L108" s="8">
        <v>3.43</v>
      </c>
      <c r="M108" s="4">
        <f t="shared" si="7"/>
        <v>3.4300000000000004E-2</v>
      </c>
      <c r="S108" s="4">
        <f t="shared" si="8"/>
        <v>1.2573057847722505E-2</v>
      </c>
      <c r="T108" s="4">
        <f t="shared" si="9"/>
        <v>4.0766507994629678E-2</v>
      </c>
      <c r="U108" s="4">
        <f t="shared" si="9"/>
        <v>1.7998163452708962E-2</v>
      </c>
      <c r="V108" s="4">
        <f t="shared" si="9"/>
        <v>7.7428914390095006E-3</v>
      </c>
      <c r="W108" s="4">
        <f t="shared" si="9"/>
        <v>-1.2283361039633085E-3</v>
      </c>
      <c r="X108" s="4">
        <f t="shared" si="6"/>
        <v>2.3029197843115702E-3</v>
      </c>
      <c r="Y108" s="4">
        <f t="shared" si="6"/>
        <v>8.5011190967841065E-3</v>
      </c>
      <c r="Z108" s="4">
        <f t="shared" si="6"/>
        <v>-1.8050048149257598E-2</v>
      </c>
      <c r="AA108" s="4">
        <f t="shared" si="6"/>
        <v>-3.2558044889404391E-4</v>
      </c>
      <c r="AB108" s="4">
        <f t="shared" si="10"/>
        <v>-2.5900309762338855E-2</v>
      </c>
    </row>
    <row r="109" spans="1:28" ht="15.55" thickTop="1" thickBot="1" x14ac:dyDescent="0.35">
      <c r="A109" s="7">
        <v>44356</v>
      </c>
      <c r="B109" s="8">
        <v>328.45729999999998</v>
      </c>
      <c r="C109" s="8">
        <v>413.9</v>
      </c>
      <c r="D109" s="8">
        <v>837.5</v>
      </c>
      <c r="E109" s="8">
        <v>165.26439999999999</v>
      </c>
      <c r="F109" s="8">
        <v>418.5145</v>
      </c>
      <c r="G109" s="8">
        <v>296.55180000000001</v>
      </c>
      <c r="H109" s="8">
        <v>551.3356</v>
      </c>
      <c r="I109" s="8">
        <v>233.70050000000001</v>
      </c>
      <c r="J109" s="9">
        <v>49124</v>
      </c>
      <c r="K109" s="8">
        <v>190365.8</v>
      </c>
      <c r="L109" s="8">
        <v>3.41</v>
      </c>
      <c r="M109" s="4">
        <f t="shared" si="7"/>
        <v>3.4099999999999998E-2</v>
      </c>
      <c r="S109" s="4">
        <f t="shared" si="8"/>
        <v>3.0271846664874769E-4</v>
      </c>
      <c r="T109" s="4">
        <f t="shared" si="9"/>
        <v>-2.9201360384660594E-2</v>
      </c>
      <c r="U109" s="4">
        <f t="shared" si="9"/>
        <v>7.2764447651692274E-3</v>
      </c>
      <c r="V109" s="4">
        <f t="shared" si="9"/>
        <v>3.2267655391933943E-2</v>
      </c>
      <c r="W109" s="4">
        <f t="shared" si="9"/>
        <v>4.1077479102679476E-2</v>
      </c>
      <c r="X109" s="4">
        <f t="shared" si="6"/>
        <v>1.3786454896946895E-2</v>
      </c>
      <c r="Y109" s="4">
        <f t="shared" si="6"/>
        <v>7.6349293302154495E-2</v>
      </c>
      <c r="Z109" s="4">
        <f t="shared" si="6"/>
        <v>6.9725265563121428E-3</v>
      </c>
      <c r="AA109" s="4">
        <f t="shared" si="6"/>
        <v>-6.1066216133694303E-5</v>
      </c>
      <c r="AB109" s="4">
        <f t="shared" si="10"/>
        <v>3.6221466810733072E-2</v>
      </c>
    </row>
    <row r="110" spans="1:28" ht="15.55" thickTop="1" thickBot="1" x14ac:dyDescent="0.35">
      <c r="A110" s="7">
        <v>44357</v>
      </c>
      <c r="B110" s="8">
        <v>330.4461</v>
      </c>
      <c r="C110" s="8">
        <v>418</v>
      </c>
      <c r="D110" s="8">
        <v>844.9</v>
      </c>
      <c r="E110" s="8">
        <v>173.1857</v>
      </c>
      <c r="F110" s="8">
        <v>425.83170000000001</v>
      </c>
      <c r="G110" s="8">
        <v>298.1841</v>
      </c>
      <c r="H110" s="8">
        <v>586.91999999999996</v>
      </c>
      <c r="I110" s="8">
        <v>242.77199999999999</v>
      </c>
      <c r="J110" s="9">
        <v>49198</v>
      </c>
      <c r="K110" s="8">
        <v>180451.9</v>
      </c>
      <c r="L110" s="8">
        <v>3.41</v>
      </c>
      <c r="M110" s="4">
        <f t="shared" si="7"/>
        <v>3.4099999999999998E-2</v>
      </c>
      <c r="S110" s="4">
        <f t="shared" si="8"/>
        <v>6.0549727468381014E-3</v>
      </c>
      <c r="T110" s="4">
        <f t="shared" si="9"/>
        <v>9.9057743416284677E-3</v>
      </c>
      <c r="U110" s="4">
        <f t="shared" si="9"/>
        <v>8.8358208955223606E-3</v>
      </c>
      <c r="V110" s="4">
        <f t="shared" si="9"/>
        <v>4.7931072874738918E-2</v>
      </c>
      <c r="W110" s="4">
        <f t="shared" si="9"/>
        <v>1.7483743096117371E-2</v>
      </c>
      <c r="X110" s="4">
        <f t="shared" si="6"/>
        <v>5.5042660337923646E-3</v>
      </c>
      <c r="Y110" s="4">
        <f t="shared" si="6"/>
        <v>6.4542177214748989E-2</v>
      </c>
      <c r="Z110" s="4">
        <f t="shared" si="6"/>
        <v>3.8816776172922118E-2</v>
      </c>
      <c r="AA110" s="4">
        <f t="shared" si="6"/>
        <v>1.5063919876231577E-3</v>
      </c>
      <c r="AB110" s="4">
        <f t="shared" si="10"/>
        <v>-5.2078156895828953E-2</v>
      </c>
    </row>
    <row r="111" spans="1:28" ht="15.55" thickTop="1" thickBot="1" x14ac:dyDescent="0.35">
      <c r="A111" s="7">
        <v>44358</v>
      </c>
      <c r="B111" s="8">
        <v>332.88249999999999</v>
      </c>
      <c r="C111" s="8">
        <v>414.55</v>
      </c>
      <c r="D111" s="8">
        <v>829.7</v>
      </c>
      <c r="E111" s="8">
        <v>170.0369</v>
      </c>
      <c r="F111" s="8">
        <v>425.18889999999999</v>
      </c>
      <c r="G111" s="8">
        <v>296.98379999999997</v>
      </c>
      <c r="H111" s="8">
        <v>581.51030000000003</v>
      </c>
      <c r="I111" s="8">
        <v>242.37970000000001</v>
      </c>
      <c r="J111" s="9">
        <v>48903</v>
      </c>
      <c r="K111" s="8">
        <v>172370.7</v>
      </c>
      <c r="L111" s="8">
        <v>3.41</v>
      </c>
      <c r="M111" s="4">
        <f t="shared" si="7"/>
        <v>3.4099999999999998E-2</v>
      </c>
      <c r="S111" s="4">
        <f t="shared" si="8"/>
        <v>7.3730632620569343E-3</v>
      </c>
      <c r="T111" s="4">
        <f t="shared" si="9"/>
        <v>-8.2535885167463845E-3</v>
      </c>
      <c r="U111" s="4">
        <f t="shared" si="9"/>
        <v>-1.7990294709432988E-2</v>
      </c>
      <c r="V111" s="4">
        <f t="shared" si="9"/>
        <v>-1.8181639708128295E-2</v>
      </c>
      <c r="W111" s="4">
        <f t="shared" si="9"/>
        <v>-1.5095165531359511E-3</v>
      </c>
      <c r="X111" s="4">
        <f t="shared" si="6"/>
        <v>-4.0253655375991782E-3</v>
      </c>
      <c r="Y111" s="4">
        <f t="shared" si="6"/>
        <v>-9.2170994343350552E-3</v>
      </c>
      <c r="Z111" s="4">
        <f t="shared" si="6"/>
        <v>-1.6159194635294741E-3</v>
      </c>
      <c r="AA111" s="4">
        <f t="shared" si="6"/>
        <v>-5.996178706451482E-3</v>
      </c>
      <c r="AB111" s="4">
        <f t="shared" si="10"/>
        <v>-4.4783125032210706E-2</v>
      </c>
    </row>
    <row r="112" spans="1:28" ht="15.55" thickTop="1" thickBot="1" x14ac:dyDescent="0.35">
      <c r="A112" s="7">
        <v>44361</v>
      </c>
      <c r="B112" s="8">
        <v>336.56189999999998</v>
      </c>
      <c r="C112" s="8">
        <v>411.15</v>
      </c>
      <c r="D112" s="8">
        <v>833.45</v>
      </c>
      <c r="E112" s="8">
        <v>168.31489999999999</v>
      </c>
      <c r="F112" s="8">
        <v>416.63569999999999</v>
      </c>
      <c r="G112" s="8">
        <v>298.8562</v>
      </c>
      <c r="H112" s="8">
        <v>585.62959999999998</v>
      </c>
      <c r="I112" s="8">
        <v>238.40790000000001</v>
      </c>
      <c r="J112" s="9">
        <v>48523</v>
      </c>
      <c r="K112" s="8">
        <v>185725.5</v>
      </c>
      <c r="L112" s="8">
        <v>3.42</v>
      </c>
      <c r="M112" s="4">
        <f t="shared" si="7"/>
        <v>3.4200000000000001E-2</v>
      </c>
      <c r="S112" s="4">
        <f t="shared" si="8"/>
        <v>1.1053149384542554E-2</v>
      </c>
      <c r="T112" s="4">
        <f t="shared" si="9"/>
        <v>-8.2016644554336847E-3</v>
      </c>
      <c r="U112" s="4">
        <f t="shared" si="9"/>
        <v>4.5197059178016148E-3</v>
      </c>
      <c r="V112" s="4">
        <f t="shared" si="9"/>
        <v>-1.0127213563644176E-2</v>
      </c>
      <c r="W112" s="4">
        <f t="shared" si="9"/>
        <v>-2.0116235395608879E-2</v>
      </c>
      <c r="X112" s="4">
        <f t="shared" si="6"/>
        <v>6.3047209982498289E-3</v>
      </c>
      <c r="Y112" s="4">
        <f t="shared" si="6"/>
        <v>7.0837954203045979E-3</v>
      </c>
      <c r="Z112" s="4">
        <f t="shared" si="6"/>
        <v>-1.6386685848691129E-2</v>
      </c>
      <c r="AA112" s="4">
        <f t="shared" si="6"/>
        <v>-7.7704844283581782E-3</v>
      </c>
      <c r="AB112" s="4">
        <f t="shared" si="10"/>
        <v>7.7477204652530787E-2</v>
      </c>
    </row>
    <row r="113" spans="1:28" ht="15.55" thickTop="1" thickBot="1" x14ac:dyDescent="0.35">
      <c r="A113" s="7">
        <v>44362</v>
      </c>
      <c r="B113" s="8">
        <v>338.4015</v>
      </c>
      <c r="C113" s="8">
        <v>411.4</v>
      </c>
      <c r="D113" s="8">
        <v>847.65</v>
      </c>
      <c r="E113" s="8">
        <v>175.49809999999999</v>
      </c>
      <c r="F113" s="8">
        <v>424.84289999999999</v>
      </c>
      <c r="G113" s="8">
        <v>294.82339999999999</v>
      </c>
      <c r="H113" s="8">
        <v>582.25480000000005</v>
      </c>
      <c r="I113" s="8">
        <v>247.43029999999999</v>
      </c>
      <c r="J113" s="9">
        <v>48424</v>
      </c>
      <c r="K113" s="8">
        <v>191503.5</v>
      </c>
      <c r="L113" s="8">
        <v>3.41</v>
      </c>
      <c r="M113" s="4">
        <f t="shared" si="7"/>
        <v>3.4099999999999998E-2</v>
      </c>
      <c r="S113" s="4">
        <f t="shared" si="8"/>
        <v>5.4658593263230883E-3</v>
      </c>
      <c r="T113" s="4">
        <f t="shared" si="9"/>
        <v>6.080505898090722E-4</v>
      </c>
      <c r="U113" s="4">
        <f t="shared" si="9"/>
        <v>1.7037614733937168E-2</v>
      </c>
      <c r="V113" s="4">
        <f t="shared" si="9"/>
        <v>4.2677148606570181E-2</v>
      </c>
      <c r="W113" s="4">
        <f t="shared" si="9"/>
        <v>1.9698744010654873E-2</v>
      </c>
      <c r="X113" s="4">
        <f t="shared" si="6"/>
        <v>-1.3494115230000277E-2</v>
      </c>
      <c r="Y113" s="4">
        <f t="shared" si="6"/>
        <v>-5.7626868587242457E-3</v>
      </c>
      <c r="Z113" s="4">
        <f t="shared" si="6"/>
        <v>3.7844383512459008E-2</v>
      </c>
      <c r="AA113" s="4">
        <f t="shared" si="6"/>
        <v>-2.0402695628877025E-3</v>
      </c>
      <c r="AB113" s="4">
        <f t="shared" si="10"/>
        <v>3.1110429101011979E-2</v>
      </c>
    </row>
    <row r="114" spans="1:28" ht="15.55" thickTop="1" thickBot="1" x14ac:dyDescent="0.35">
      <c r="A114" s="7">
        <v>44363</v>
      </c>
      <c r="B114" s="8">
        <v>328.50709999999998</v>
      </c>
      <c r="C114" s="8">
        <v>405.6</v>
      </c>
      <c r="D114" s="8">
        <v>830.3</v>
      </c>
      <c r="E114" s="8">
        <v>172.1525</v>
      </c>
      <c r="F114" s="8">
        <v>418.6628</v>
      </c>
      <c r="G114" s="8">
        <v>295.30349999999999</v>
      </c>
      <c r="H114" s="8">
        <v>581.80820000000006</v>
      </c>
      <c r="I114" s="8">
        <v>239.48660000000001</v>
      </c>
      <c r="J114" s="9">
        <v>48506</v>
      </c>
      <c r="K114" s="8">
        <v>174791.2</v>
      </c>
      <c r="L114" s="8">
        <v>3.44</v>
      </c>
      <c r="M114" s="4">
        <f t="shared" si="7"/>
        <v>3.44E-2</v>
      </c>
      <c r="S114" s="4">
        <f t="shared" si="8"/>
        <v>-2.9238641081673747E-2</v>
      </c>
      <c r="T114" s="4">
        <f t="shared" si="9"/>
        <v>-1.4098201263976555E-2</v>
      </c>
      <c r="U114" s="4">
        <f t="shared" si="9"/>
        <v>-2.0468353683713823E-2</v>
      </c>
      <c r="V114" s="4">
        <f t="shared" si="9"/>
        <v>-1.9063454248222575E-2</v>
      </c>
      <c r="W114" s="4">
        <f t="shared" si="9"/>
        <v>-1.4546788942453745E-2</v>
      </c>
      <c r="X114" s="4">
        <f t="shared" si="6"/>
        <v>1.6284324785617191E-3</v>
      </c>
      <c r="Y114" s="4">
        <f t="shared" si="6"/>
        <v>-7.6701815081642853E-4</v>
      </c>
      <c r="Z114" s="4">
        <f t="shared" si="6"/>
        <v>-3.2104798805966686E-2</v>
      </c>
      <c r="AA114" s="4">
        <f t="shared" si="6"/>
        <v>1.6933751858582522E-3</v>
      </c>
      <c r="AB114" s="4">
        <f t="shared" si="10"/>
        <v>-8.7268901090580525E-2</v>
      </c>
    </row>
    <row r="115" spans="1:28" ht="15.55" thickTop="1" thickBot="1" x14ac:dyDescent="0.35">
      <c r="A115" s="7">
        <v>44364</v>
      </c>
      <c r="B115" s="8">
        <v>322.39139999999998</v>
      </c>
      <c r="C115" s="8">
        <v>426.95</v>
      </c>
      <c r="D115" s="8">
        <v>822.3</v>
      </c>
      <c r="E115" s="8">
        <v>169.34809999999999</v>
      </c>
      <c r="F115" s="8">
        <v>417.5256</v>
      </c>
      <c r="G115" s="8">
        <v>296.35969999999998</v>
      </c>
      <c r="H115" s="8">
        <v>582.85029999999995</v>
      </c>
      <c r="I115" s="8">
        <v>237.57429999999999</v>
      </c>
      <c r="J115" s="9">
        <v>46958</v>
      </c>
      <c r="K115" s="8">
        <v>176131</v>
      </c>
      <c r="L115" s="8">
        <v>3.47</v>
      </c>
      <c r="M115" s="4">
        <f t="shared" si="7"/>
        <v>3.4700000000000002E-2</v>
      </c>
      <c r="S115" s="4">
        <f t="shared" si="8"/>
        <v>-1.861664481528711E-2</v>
      </c>
      <c r="T115" s="4">
        <f t="shared" si="9"/>
        <v>5.2638067061143899E-2</v>
      </c>
      <c r="U115" s="4">
        <f t="shared" si="9"/>
        <v>-9.6350716608454776E-3</v>
      </c>
      <c r="V115" s="4">
        <f t="shared" si="9"/>
        <v>-1.6290207809936046E-2</v>
      </c>
      <c r="W115" s="4">
        <f t="shared" si="9"/>
        <v>-2.7162671247600865E-3</v>
      </c>
      <c r="X115" s="4">
        <f t="shared" si="6"/>
        <v>3.576659267499335E-3</v>
      </c>
      <c r="Y115" s="4">
        <f t="shared" si="6"/>
        <v>1.7911401042472264E-3</v>
      </c>
      <c r="Z115" s="4">
        <f t="shared" si="6"/>
        <v>-7.984997908024984E-3</v>
      </c>
      <c r="AA115" s="4">
        <f t="shared" si="6"/>
        <v>-3.1913577701727619E-2</v>
      </c>
      <c r="AB115" s="4">
        <f t="shared" si="10"/>
        <v>7.6651456137379241E-3</v>
      </c>
    </row>
    <row r="116" spans="1:28" ht="15.55" thickTop="1" thickBot="1" x14ac:dyDescent="0.35">
      <c r="A116" s="7">
        <v>44365</v>
      </c>
      <c r="B116" s="8">
        <v>320.20359999999999</v>
      </c>
      <c r="C116" s="8">
        <v>417.7</v>
      </c>
      <c r="D116" s="8">
        <v>807.4</v>
      </c>
      <c r="E116" s="8">
        <v>165.31360000000001</v>
      </c>
      <c r="F116" s="8">
        <v>416.48739999999998</v>
      </c>
      <c r="G116" s="8">
        <v>294.58339999999998</v>
      </c>
      <c r="H116" s="8">
        <v>590.59259999999995</v>
      </c>
      <c r="I116" s="8">
        <v>233.74950000000001</v>
      </c>
      <c r="J116" s="9">
        <v>46728</v>
      </c>
      <c r="K116" s="8">
        <v>165469.79999999999</v>
      </c>
      <c r="L116" s="8">
        <v>3.48</v>
      </c>
      <c r="M116" s="4">
        <f t="shared" si="7"/>
        <v>3.4799999999999998E-2</v>
      </c>
      <c r="S116" s="4">
        <f t="shared" si="8"/>
        <v>-6.7861611693115316E-3</v>
      </c>
      <c r="T116" s="4">
        <f t="shared" si="9"/>
        <v>-2.1665300386462114E-2</v>
      </c>
      <c r="U116" s="4">
        <f t="shared" si="9"/>
        <v>-1.8119907576310323E-2</v>
      </c>
      <c r="V116" s="4">
        <f t="shared" si="9"/>
        <v>-2.38237098615218E-2</v>
      </c>
      <c r="W116" s="4">
        <f t="shared" si="9"/>
        <v>-2.4865541178792812E-3</v>
      </c>
      <c r="X116" s="4">
        <f t="shared" si="6"/>
        <v>-5.9937299167194197E-3</v>
      </c>
      <c r="Y116" s="4">
        <f t="shared" si="6"/>
        <v>1.328351379419381E-2</v>
      </c>
      <c r="Z116" s="4">
        <f t="shared" si="6"/>
        <v>-1.6099384487295056E-2</v>
      </c>
      <c r="AA116" s="4">
        <f t="shared" si="6"/>
        <v>-4.8979939520422504E-3</v>
      </c>
      <c r="AB116" s="4">
        <f t="shared" si="10"/>
        <v>-6.0529946460305177E-2</v>
      </c>
    </row>
    <row r="117" spans="1:28" ht="15.55" thickTop="1" thickBot="1" x14ac:dyDescent="0.35">
      <c r="A117" s="7">
        <v>44368</v>
      </c>
      <c r="B117" s="8">
        <v>317.51859999999999</v>
      </c>
      <c r="C117" s="8">
        <v>416.4</v>
      </c>
      <c r="D117" s="8">
        <v>798.15</v>
      </c>
      <c r="E117" s="8">
        <v>173.5301</v>
      </c>
      <c r="F117" s="8">
        <v>410.50510000000003</v>
      </c>
      <c r="G117" s="8">
        <v>297.27190000000002</v>
      </c>
      <c r="H117" s="8">
        <v>597.59029999999996</v>
      </c>
      <c r="I117" s="8">
        <v>239.82990000000001</v>
      </c>
      <c r="J117" s="9">
        <v>47074</v>
      </c>
      <c r="K117" s="8">
        <v>140000.9</v>
      </c>
      <c r="L117" s="8">
        <v>3.45</v>
      </c>
      <c r="M117" s="4">
        <f t="shared" si="7"/>
        <v>3.4500000000000003E-2</v>
      </c>
      <c r="S117" s="4">
        <f t="shared" si="8"/>
        <v>-8.3852898593270112E-3</v>
      </c>
      <c r="T117" s="4">
        <f t="shared" si="9"/>
        <v>-3.1122815417764216E-3</v>
      </c>
      <c r="U117" s="4">
        <f t="shared" si="9"/>
        <v>-1.1456527124102056E-2</v>
      </c>
      <c r="V117" s="4">
        <f t="shared" si="9"/>
        <v>4.9702504815090809E-2</v>
      </c>
      <c r="W117" s="4">
        <f t="shared" si="9"/>
        <v>-1.4363699838218282E-2</v>
      </c>
      <c r="X117" s="4">
        <f t="shared" si="6"/>
        <v>9.1264477224447596E-3</v>
      </c>
      <c r="Y117" s="4">
        <f t="shared" si="6"/>
        <v>1.1848607652720352E-2</v>
      </c>
      <c r="Z117" s="4">
        <f t="shared" si="6"/>
        <v>2.6012462058742358E-2</v>
      </c>
      <c r="AA117" s="4">
        <f t="shared" si="6"/>
        <v>7.4045540147235061E-3</v>
      </c>
      <c r="AB117" s="4">
        <f t="shared" si="10"/>
        <v>-0.15391872112010768</v>
      </c>
    </row>
    <row r="118" spans="1:28" ht="15.55" thickTop="1" thickBot="1" x14ac:dyDescent="0.35">
      <c r="A118" s="7">
        <v>44369</v>
      </c>
      <c r="B118" s="8">
        <v>324.18130000000002</v>
      </c>
      <c r="C118" s="8">
        <v>432.85</v>
      </c>
      <c r="D118" s="8">
        <v>789.5</v>
      </c>
      <c r="E118" s="8">
        <v>196.8511</v>
      </c>
      <c r="F118" s="8">
        <v>409.31849999999997</v>
      </c>
      <c r="G118" s="8">
        <v>299.72030000000001</v>
      </c>
      <c r="H118" s="8">
        <v>669.35479999999995</v>
      </c>
      <c r="I118" s="8">
        <v>249.6369</v>
      </c>
      <c r="J118" s="9">
        <v>47011</v>
      </c>
      <c r="K118" s="8">
        <v>139369.60000000001</v>
      </c>
      <c r="L118" s="8">
        <v>3.47</v>
      </c>
      <c r="M118" s="4">
        <f t="shared" si="7"/>
        <v>3.4700000000000002E-2</v>
      </c>
      <c r="S118" s="4">
        <f t="shared" si="8"/>
        <v>2.09836526112172E-2</v>
      </c>
      <c r="T118" s="4">
        <f t="shared" si="9"/>
        <v>3.9505283381364185E-2</v>
      </c>
      <c r="U118" s="4">
        <f t="shared" si="9"/>
        <v>-1.0837561861805397E-2</v>
      </c>
      <c r="V118" s="4">
        <f t="shared" si="9"/>
        <v>0.13439167037879882</v>
      </c>
      <c r="W118" s="4">
        <f t="shared" si="9"/>
        <v>-2.8905852814010233E-3</v>
      </c>
      <c r="X118" s="4">
        <f t="shared" si="6"/>
        <v>8.2362308714681483E-3</v>
      </c>
      <c r="Y118" s="4">
        <f t="shared" si="6"/>
        <v>0.12008980065439483</v>
      </c>
      <c r="Z118" s="4">
        <f t="shared" si="6"/>
        <v>4.0891481837752458E-2</v>
      </c>
      <c r="AA118" s="4">
        <f t="shared" si="6"/>
        <v>-1.3383183923184772E-3</v>
      </c>
      <c r="AB118" s="4">
        <f t="shared" si="10"/>
        <v>-4.5092567262066769E-3</v>
      </c>
    </row>
    <row r="119" spans="1:28" ht="15.55" thickTop="1" thickBot="1" x14ac:dyDescent="0.35">
      <c r="A119" s="7">
        <v>44370</v>
      </c>
      <c r="B119" s="8">
        <v>319.01029999999997</v>
      </c>
      <c r="C119" s="8">
        <v>432.25</v>
      </c>
      <c r="D119" s="8">
        <v>787.3</v>
      </c>
      <c r="E119" s="8">
        <v>200.98400000000001</v>
      </c>
      <c r="F119" s="8">
        <v>411.54340000000002</v>
      </c>
      <c r="G119" s="8">
        <v>321.27640000000002</v>
      </c>
      <c r="H119" s="8">
        <v>678.53629999999998</v>
      </c>
      <c r="I119" s="8">
        <v>250.0291</v>
      </c>
      <c r="J119" s="9">
        <v>47072</v>
      </c>
      <c r="K119" s="8">
        <v>147732.20000000001</v>
      </c>
      <c r="L119" s="8">
        <v>3.46</v>
      </c>
      <c r="M119" s="4">
        <f t="shared" si="7"/>
        <v>3.4599999999999999E-2</v>
      </c>
      <c r="S119" s="4">
        <f t="shared" si="8"/>
        <v>-1.595095090309049E-2</v>
      </c>
      <c r="T119" s="4">
        <f t="shared" si="9"/>
        <v>-1.3861614878133827E-3</v>
      </c>
      <c r="U119" s="4">
        <f t="shared" si="9"/>
        <v>-2.7865737808740283E-3</v>
      </c>
      <c r="V119" s="4">
        <f t="shared" si="9"/>
        <v>2.0995056669736702E-2</v>
      </c>
      <c r="W119" s="4">
        <f t="shared" si="9"/>
        <v>5.4356204276133331E-3</v>
      </c>
      <c r="X119" s="4">
        <f t="shared" si="6"/>
        <v>7.1920720751981151E-2</v>
      </c>
      <c r="Y119" s="4">
        <f t="shared" si="6"/>
        <v>1.3716940552305039E-2</v>
      </c>
      <c r="Z119" s="4">
        <f t="shared" si="6"/>
        <v>1.5710818392633563E-3</v>
      </c>
      <c r="AA119" s="4">
        <f t="shared" si="6"/>
        <v>1.2975686541447746E-3</v>
      </c>
      <c r="AB119" s="4">
        <f t="shared" si="10"/>
        <v>6.0003042270337328E-2</v>
      </c>
    </row>
    <row r="120" spans="1:28" ht="15.55" thickTop="1" thickBot="1" x14ac:dyDescent="0.35">
      <c r="A120" s="7">
        <v>44371</v>
      </c>
      <c r="B120" s="8">
        <v>317.66789999999997</v>
      </c>
      <c r="C120" s="8">
        <v>413.05</v>
      </c>
      <c r="D120" s="8">
        <v>795.6</v>
      </c>
      <c r="E120" s="8">
        <v>195.71950000000001</v>
      </c>
      <c r="F120" s="8">
        <v>409.17020000000002</v>
      </c>
      <c r="G120" s="8">
        <v>325.74119999999999</v>
      </c>
      <c r="H120" s="8">
        <v>657.89030000000002</v>
      </c>
      <c r="I120" s="8">
        <v>243.0171</v>
      </c>
      <c r="J120" s="9">
        <v>46870</v>
      </c>
      <c r="K120" s="8">
        <v>147524.70000000001</v>
      </c>
      <c r="L120" s="8">
        <v>3.43</v>
      </c>
      <c r="M120" s="4">
        <f t="shared" si="7"/>
        <v>3.4300000000000004E-2</v>
      </c>
      <c r="S120" s="4">
        <f t="shared" si="8"/>
        <v>-4.2080146001555368E-3</v>
      </c>
      <c r="T120" s="4">
        <f t="shared" si="9"/>
        <v>-4.4418739155581234E-2</v>
      </c>
      <c r="U120" s="4">
        <f t="shared" si="9"/>
        <v>1.05423599644355E-2</v>
      </c>
      <c r="V120" s="4">
        <f t="shared" si="9"/>
        <v>-2.6193627353421157E-2</v>
      </c>
      <c r="W120" s="4">
        <f t="shared" si="9"/>
        <v>-5.7665850065873906E-3</v>
      </c>
      <c r="X120" s="4">
        <f t="shared" si="6"/>
        <v>1.3897068069736737E-2</v>
      </c>
      <c r="Y120" s="4">
        <f t="shared" si="6"/>
        <v>-3.0427259381701405E-2</v>
      </c>
      <c r="Z120" s="4">
        <f t="shared" si="6"/>
        <v>-2.8044735592777002E-2</v>
      </c>
      <c r="AA120" s="4">
        <f t="shared" si="6"/>
        <v>-4.2912984364377972E-3</v>
      </c>
      <c r="AB120" s="4">
        <f t="shared" si="10"/>
        <v>-1.4045685368524938E-3</v>
      </c>
    </row>
    <row r="121" spans="1:28" ht="15.55" thickTop="1" thickBot="1" x14ac:dyDescent="0.35">
      <c r="A121" s="7">
        <v>44372</v>
      </c>
      <c r="B121" s="8">
        <v>317.07119999999998</v>
      </c>
      <c r="C121" s="8">
        <v>417.15</v>
      </c>
      <c r="D121" s="8">
        <v>790.35</v>
      </c>
      <c r="E121" s="8">
        <v>196.4083</v>
      </c>
      <c r="F121" s="8">
        <v>405.90710000000001</v>
      </c>
      <c r="G121" s="8">
        <v>324.44499999999999</v>
      </c>
      <c r="H121" s="8">
        <v>683.35029999999995</v>
      </c>
      <c r="I121" s="8">
        <v>241.5461</v>
      </c>
      <c r="J121" s="9">
        <v>46925</v>
      </c>
      <c r="K121" s="8">
        <v>134511.4</v>
      </c>
      <c r="L121" s="8">
        <v>3.42</v>
      </c>
      <c r="M121" s="4">
        <f t="shared" si="7"/>
        <v>3.4200000000000001E-2</v>
      </c>
      <c r="S121" s="4">
        <f t="shared" si="8"/>
        <v>-1.8783767576138429E-3</v>
      </c>
      <c r="T121" s="4">
        <f t="shared" si="9"/>
        <v>9.9261590606463286E-3</v>
      </c>
      <c r="U121" s="4">
        <f t="shared" si="9"/>
        <v>-6.5987933634992458E-3</v>
      </c>
      <c r="V121" s="4">
        <f t="shared" si="9"/>
        <v>3.5193222954278255E-3</v>
      </c>
      <c r="W121" s="4">
        <f t="shared" si="9"/>
        <v>-7.9749209497661563E-3</v>
      </c>
      <c r="X121" s="4">
        <f t="shared" si="6"/>
        <v>-3.979232593236591E-3</v>
      </c>
      <c r="Y121" s="4">
        <f t="shared" si="6"/>
        <v>3.869946098916479E-2</v>
      </c>
      <c r="Z121" s="4">
        <f t="shared" si="6"/>
        <v>-6.0530719854693504E-3</v>
      </c>
      <c r="AA121" s="4">
        <f t="shared" si="6"/>
        <v>1.173458502240239E-3</v>
      </c>
      <c r="AB121" s="4">
        <f>(K121-K120)/K120</f>
        <v>-8.8210991108607681E-2</v>
      </c>
    </row>
    <row r="122" spans="1:28" ht="15.55" thickTop="1" thickBot="1" x14ac:dyDescent="0.35">
      <c r="A122" s="7">
        <v>44375</v>
      </c>
      <c r="B122" s="8">
        <v>318.66230000000002</v>
      </c>
      <c r="C122" s="8">
        <v>413.9</v>
      </c>
      <c r="D122" s="8">
        <v>808.5</v>
      </c>
      <c r="E122" s="8">
        <v>192.12790000000001</v>
      </c>
      <c r="F122" s="8">
        <v>425.18889999999999</v>
      </c>
      <c r="G122" s="8">
        <v>323.9169</v>
      </c>
      <c r="H122" s="8">
        <v>683.15189999999996</v>
      </c>
      <c r="I122" s="8">
        <v>239.3886</v>
      </c>
      <c r="J122" s="9">
        <v>47008</v>
      </c>
      <c r="K122" s="8">
        <v>154488.70000000001</v>
      </c>
      <c r="L122" s="8">
        <v>3.44</v>
      </c>
      <c r="M122" s="4">
        <f t="shared" si="7"/>
        <v>3.44E-2</v>
      </c>
      <c r="S122" s="4">
        <f t="shared" si="8"/>
        <v>5.0181158049045138E-3</v>
      </c>
      <c r="T122" s="4">
        <f t="shared" si="9"/>
        <v>-7.7909624835191182E-3</v>
      </c>
      <c r="U122" s="4">
        <f t="shared" si="9"/>
        <v>2.2964509394571994E-2</v>
      </c>
      <c r="V122" s="4">
        <f t="shared" si="9"/>
        <v>-2.1793376349166435E-2</v>
      </c>
      <c r="W122" s="4">
        <f t="shared" si="9"/>
        <v>4.7502987752616237E-2</v>
      </c>
      <c r="X122" s="4">
        <f t="shared" si="6"/>
        <v>-1.6277026922898949E-3</v>
      </c>
      <c r="Y122" s="4">
        <f t="shared" si="6"/>
        <v>-2.903342546275203E-4</v>
      </c>
      <c r="Z122" s="4">
        <f t="shared" si="6"/>
        <v>-8.9320423720358096E-3</v>
      </c>
      <c r="AA122" s="4">
        <f t="shared" si="6"/>
        <v>1.7687799680340969E-3</v>
      </c>
      <c r="AB122" s="4">
        <f t="shared" si="10"/>
        <v>0.14851752342180677</v>
      </c>
    </row>
    <row r="123" spans="1:28" ht="15.55" thickTop="1" thickBot="1" x14ac:dyDescent="0.35">
      <c r="A123" s="7">
        <v>44376</v>
      </c>
      <c r="B123" s="8">
        <v>331.7389</v>
      </c>
      <c r="C123" s="8">
        <v>411.3</v>
      </c>
      <c r="D123" s="8">
        <v>795</v>
      </c>
      <c r="E123" s="8">
        <v>189.8647</v>
      </c>
      <c r="F123" s="8">
        <v>417.22899999999998</v>
      </c>
      <c r="G123" s="8">
        <v>321.08440000000002</v>
      </c>
      <c r="H123" s="8">
        <v>668.90809999999999</v>
      </c>
      <c r="I123" s="8">
        <v>236.69159999999999</v>
      </c>
      <c r="J123" s="9">
        <v>46555</v>
      </c>
      <c r="K123" s="8">
        <v>160518.79999999999</v>
      </c>
      <c r="L123" s="8">
        <v>3.41</v>
      </c>
      <c r="M123" s="4">
        <f t="shared" si="7"/>
        <v>3.4099999999999998E-2</v>
      </c>
      <c r="S123" s="4">
        <f t="shared" si="8"/>
        <v>4.1035917960800458E-2</v>
      </c>
      <c r="T123" s="4">
        <f t="shared" si="9"/>
        <v>-6.2817105581057407E-3</v>
      </c>
      <c r="U123" s="4">
        <f t="shared" si="9"/>
        <v>-1.6697588126159554E-2</v>
      </c>
      <c r="V123" s="4">
        <f t="shared" si="9"/>
        <v>-1.1779653033213874E-2</v>
      </c>
      <c r="W123" s="4">
        <f t="shared" si="9"/>
        <v>-1.8720855600887053E-2</v>
      </c>
      <c r="X123" s="4">
        <f t="shared" si="6"/>
        <v>-8.7445267597954339E-3</v>
      </c>
      <c r="Y123" s="4">
        <f t="shared" si="6"/>
        <v>-2.085012132733579E-2</v>
      </c>
      <c r="Z123" s="4">
        <f t="shared" si="6"/>
        <v>-1.1266200646146069E-2</v>
      </c>
      <c r="AA123" s="4">
        <f t="shared" si="6"/>
        <v>-9.6366575901974134E-3</v>
      </c>
      <c r="AB123" s="4">
        <f t="shared" si="10"/>
        <v>3.9032628276372161E-2</v>
      </c>
    </row>
    <row r="124" spans="1:28" ht="15.55" thickTop="1" thickBot="1" x14ac:dyDescent="0.35">
      <c r="A124" s="7">
        <v>44377</v>
      </c>
      <c r="B124" s="8">
        <v>334.47359999999998</v>
      </c>
      <c r="C124" s="8">
        <v>412.05</v>
      </c>
      <c r="D124" s="8">
        <v>808.65</v>
      </c>
      <c r="E124" s="8">
        <v>208.51159999999999</v>
      </c>
      <c r="F124" s="8">
        <v>429.73750000000001</v>
      </c>
      <c r="G124" s="8">
        <v>321.18040000000002</v>
      </c>
      <c r="H124" s="8">
        <v>670</v>
      </c>
      <c r="I124" s="8">
        <v>247.5284</v>
      </c>
      <c r="J124" s="9">
        <v>46839</v>
      </c>
      <c r="K124" s="8">
        <v>169161.4</v>
      </c>
      <c r="L124" s="8">
        <v>3.4</v>
      </c>
      <c r="M124" s="4">
        <f t="shared" si="7"/>
        <v>3.4000000000000002E-2</v>
      </c>
      <c r="S124" s="4">
        <f t="shared" si="8"/>
        <v>8.2435312831867936E-3</v>
      </c>
      <c r="T124" s="4">
        <f t="shared" si="9"/>
        <v>1.823486506199854E-3</v>
      </c>
      <c r="U124" s="4">
        <f t="shared" si="9"/>
        <v>1.7169811320754687E-2</v>
      </c>
      <c r="V124" s="4">
        <f t="shared" si="9"/>
        <v>9.8211515884732592E-2</v>
      </c>
      <c r="W124" s="4">
        <f t="shared" si="9"/>
        <v>2.9979939074225491E-2</v>
      </c>
      <c r="X124" s="4">
        <f t="shared" si="6"/>
        <v>2.9898680845286672E-4</v>
      </c>
      <c r="Y124" s="4">
        <f t="shared" si="6"/>
        <v>1.6323617549256911E-3</v>
      </c>
      <c r="Z124" s="4">
        <f t="shared" si="6"/>
        <v>4.5784472283765081E-2</v>
      </c>
      <c r="AA124" s="4">
        <f t="shared" si="6"/>
        <v>6.100311459563957E-3</v>
      </c>
      <c r="AB124" s="4">
        <f t="shared" si="10"/>
        <v>5.3841668390244672E-2</v>
      </c>
    </row>
    <row r="125" spans="1:28" ht="15.55" thickTop="1" thickBot="1" x14ac:dyDescent="0.35">
      <c r="A125" s="7">
        <v>44378</v>
      </c>
      <c r="B125" s="8">
        <v>335.36860000000001</v>
      </c>
      <c r="C125" s="8">
        <v>409.75</v>
      </c>
      <c r="D125" s="8">
        <v>804.2</v>
      </c>
      <c r="E125" s="8">
        <v>211.4145</v>
      </c>
      <c r="F125" s="8">
        <v>424.69450000000001</v>
      </c>
      <c r="G125" s="8">
        <v>317.09960000000001</v>
      </c>
      <c r="H125" s="8">
        <v>710.95</v>
      </c>
      <c r="I125" s="8">
        <v>240.61439999999999</v>
      </c>
      <c r="J125" s="9">
        <v>47039</v>
      </c>
      <c r="K125" s="8">
        <v>157585.1</v>
      </c>
      <c r="L125" s="8">
        <v>3.4</v>
      </c>
      <c r="M125" s="4">
        <f t="shared" si="7"/>
        <v>3.4000000000000002E-2</v>
      </c>
      <c r="S125" s="4">
        <f t="shared" si="8"/>
        <v>2.6758464644146465E-3</v>
      </c>
      <c r="T125" s="4">
        <f t="shared" si="9"/>
        <v>-5.5818468632447792E-3</v>
      </c>
      <c r="U125" s="4">
        <f t="shared" si="9"/>
        <v>-5.5029988252024136E-3</v>
      </c>
      <c r="V125" s="4">
        <f t="shared" si="9"/>
        <v>1.3922007216864754E-2</v>
      </c>
      <c r="W125" s="4">
        <f t="shared" si="9"/>
        <v>-1.1735070828121833E-2</v>
      </c>
      <c r="X125" s="4">
        <f t="shared" si="6"/>
        <v>-1.270563209959266E-2</v>
      </c>
      <c r="Y125" s="4">
        <f t="shared" si="6"/>
        <v>6.1119402985074692E-2</v>
      </c>
      <c r="Z125" s="4">
        <f t="shared" si="6"/>
        <v>-2.793214839186136E-2</v>
      </c>
      <c r="AA125" s="4">
        <f t="shared" si="6"/>
        <v>4.2699459851832872E-3</v>
      </c>
      <c r="AB125" s="4">
        <f t="shared" si="10"/>
        <v>-6.8433460588526632E-2</v>
      </c>
    </row>
    <row r="126" spans="1:28" ht="15.55" thickTop="1" thickBot="1" x14ac:dyDescent="0.35">
      <c r="A126" s="7">
        <v>44379</v>
      </c>
      <c r="B126" s="8">
        <v>340.3904</v>
      </c>
      <c r="C126" s="8">
        <v>411.6</v>
      </c>
      <c r="D126" s="8">
        <v>824.3</v>
      </c>
      <c r="E126" s="8">
        <v>216.08850000000001</v>
      </c>
      <c r="F126" s="8">
        <v>441.89980000000003</v>
      </c>
      <c r="G126" s="8">
        <v>310.76240000000001</v>
      </c>
      <c r="H126" s="8">
        <v>717.25</v>
      </c>
      <c r="I126" s="8">
        <v>244.53720000000001</v>
      </c>
      <c r="J126" s="9">
        <v>47285</v>
      </c>
      <c r="K126" s="8">
        <v>160139.4</v>
      </c>
      <c r="L126" s="8">
        <v>3.41</v>
      </c>
      <c r="M126" s="4">
        <f t="shared" si="7"/>
        <v>3.4099999999999998E-2</v>
      </c>
      <c r="S126" s="4">
        <f t="shared" si="8"/>
        <v>1.4973971922237157E-2</v>
      </c>
      <c r="T126" s="4">
        <f t="shared" si="9"/>
        <v>4.5149481391092688E-3</v>
      </c>
      <c r="U126" s="4">
        <f t="shared" si="9"/>
        <v>2.4993782641133933E-2</v>
      </c>
      <c r="V126" s="4">
        <f t="shared" si="9"/>
        <v>2.2108228148968054E-2</v>
      </c>
      <c r="W126" s="4">
        <f t="shared" si="9"/>
        <v>4.0512179931692129E-2</v>
      </c>
      <c r="X126" s="4">
        <f t="shared" si="6"/>
        <v>-1.9984888028871672E-2</v>
      </c>
      <c r="Y126" s="4">
        <f t="shared" si="6"/>
        <v>8.8613826570081641E-3</v>
      </c>
      <c r="Z126" s="4">
        <f t="shared" si="6"/>
        <v>1.6303263645068723E-2</v>
      </c>
      <c r="AA126" s="4">
        <f t="shared" si="6"/>
        <v>5.2297030123939709E-3</v>
      </c>
      <c r="AB126" s="4">
        <f t="shared" si="10"/>
        <v>1.6209019761385994E-2</v>
      </c>
    </row>
    <row r="127" spans="1:28" ht="15.55" thickTop="1" thickBot="1" x14ac:dyDescent="0.35">
      <c r="A127" s="7">
        <v>44382</v>
      </c>
      <c r="B127" s="8">
        <v>355.45580000000001</v>
      </c>
      <c r="C127" s="8">
        <v>418.65</v>
      </c>
      <c r="D127" s="8">
        <v>817.6</v>
      </c>
      <c r="E127" s="8">
        <v>224.45259999999999</v>
      </c>
      <c r="F127" s="8">
        <v>445.16300000000001</v>
      </c>
      <c r="G127" s="8">
        <v>311.7226</v>
      </c>
      <c r="H127" s="8">
        <v>749.4</v>
      </c>
      <c r="I127" s="8">
        <v>261.40519999999998</v>
      </c>
      <c r="J127" s="9">
        <v>47299</v>
      </c>
      <c r="K127" s="8">
        <v>163394.29999999999</v>
      </c>
      <c r="L127" s="8">
        <v>3.41</v>
      </c>
      <c r="M127" s="4">
        <f t="shared" si="7"/>
        <v>3.4099999999999998E-2</v>
      </c>
      <c r="S127" s="4">
        <f t="shared" si="8"/>
        <v>4.4259180047380921E-2</v>
      </c>
      <c r="T127" s="4">
        <f t="shared" si="9"/>
        <v>1.7128279883381812E-2</v>
      </c>
      <c r="U127" s="4">
        <f t="shared" si="9"/>
        <v>-8.1281086982893762E-3</v>
      </c>
      <c r="V127" s="4">
        <f t="shared" si="9"/>
        <v>3.8706826138364507E-2</v>
      </c>
      <c r="W127" s="4">
        <f t="shared" si="9"/>
        <v>7.3844794679698506E-3</v>
      </c>
      <c r="X127" s="4">
        <f t="shared" si="6"/>
        <v>3.0898203901115005E-3</v>
      </c>
      <c r="Y127" s="4">
        <f t="shared" si="6"/>
        <v>4.4823980481003806E-2</v>
      </c>
      <c r="Z127" s="4">
        <f t="shared" si="6"/>
        <v>6.8979280044099492E-2</v>
      </c>
      <c r="AA127" s="4">
        <f t="shared" si="6"/>
        <v>2.9607698001480384E-4</v>
      </c>
      <c r="AB127" s="4">
        <f t="shared" si="10"/>
        <v>2.0325416480890989E-2</v>
      </c>
    </row>
    <row r="128" spans="1:28" ht="15.55" thickTop="1" thickBot="1" x14ac:dyDescent="0.35">
      <c r="A128" s="7">
        <v>44383</v>
      </c>
      <c r="B128" s="8">
        <v>358.28989999999999</v>
      </c>
      <c r="C128" s="8">
        <v>423.25</v>
      </c>
      <c r="D128" s="8">
        <v>804.15</v>
      </c>
      <c r="E128" s="8">
        <v>216.6789</v>
      </c>
      <c r="F128" s="8">
        <v>432.11059999999998</v>
      </c>
      <c r="G128" s="8">
        <v>329.774</v>
      </c>
      <c r="H128" s="8">
        <v>744.8</v>
      </c>
      <c r="I128" s="8">
        <v>256.79599999999999</v>
      </c>
      <c r="J128" s="9">
        <v>47684</v>
      </c>
      <c r="K128" s="8">
        <v>173791.3</v>
      </c>
      <c r="L128" s="8">
        <v>3.42</v>
      </c>
      <c r="M128" s="4">
        <f t="shared" si="7"/>
        <v>3.4200000000000001E-2</v>
      </c>
      <c r="S128" s="4">
        <f t="shared" si="8"/>
        <v>7.9731432149931954E-3</v>
      </c>
      <c r="T128" s="4">
        <f t="shared" si="9"/>
        <v>1.0987698554878833E-2</v>
      </c>
      <c r="U128" s="4">
        <f t="shared" si="9"/>
        <v>-1.6450587084148784E-2</v>
      </c>
      <c r="V128" s="4">
        <f t="shared" si="9"/>
        <v>-3.4634038545332028E-2</v>
      </c>
      <c r="W128" s="4">
        <f t="shared" si="9"/>
        <v>-2.9320496087949885E-2</v>
      </c>
      <c r="X128" s="4">
        <f t="shared" ref="X128:AA191" si="11">(G128-G127)/G127</f>
        <v>5.7908537911591909E-2</v>
      </c>
      <c r="Y128" s="4">
        <f t="shared" si="11"/>
        <v>-6.1382439284761448E-3</v>
      </c>
      <c r="Z128" s="4">
        <f t="shared" si="11"/>
        <v>-1.7632395989062143E-2</v>
      </c>
      <c r="AA128" s="4">
        <f t="shared" si="11"/>
        <v>8.1397069705490595E-3</v>
      </c>
      <c r="AB128" s="4">
        <f t="shared" si="10"/>
        <v>6.363135066523129E-2</v>
      </c>
    </row>
    <row r="129" spans="1:28" ht="15.55" thickTop="1" thickBot="1" x14ac:dyDescent="0.35">
      <c r="A129" s="7">
        <v>44384</v>
      </c>
      <c r="B129" s="8">
        <v>358.73750000000001</v>
      </c>
      <c r="C129" s="8">
        <v>419.05</v>
      </c>
      <c r="D129" s="8">
        <v>794.25</v>
      </c>
      <c r="E129" s="8">
        <v>228.53620000000001</v>
      </c>
      <c r="F129" s="8">
        <v>444.91570000000002</v>
      </c>
      <c r="G129" s="8">
        <v>322.18860000000001</v>
      </c>
      <c r="H129" s="8">
        <v>766.45</v>
      </c>
      <c r="I129" s="8">
        <v>268.41719999999998</v>
      </c>
      <c r="J129" s="9">
        <v>47910</v>
      </c>
      <c r="K129" s="8">
        <v>173225.4</v>
      </c>
      <c r="L129" s="8">
        <v>3.42</v>
      </c>
      <c r="M129" s="4">
        <f t="shared" si="7"/>
        <v>3.4200000000000001E-2</v>
      </c>
      <c r="S129" s="4">
        <f t="shared" si="8"/>
        <v>1.2492677019364004E-3</v>
      </c>
      <c r="T129" s="4">
        <f t="shared" si="9"/>
        <v>-9.9232132309509478E-3</v>
      </c>
      <c r="U129" s="4">
        <f t="shared" si="9"/>
        <v>-1.2311135982092864E-2</v>
      </c>
      <c r="V129" s="4">
        <f t="shared" si="9"/>
        <v>5.4722910260297651E-2</v>
      </c>
      <c r="W129" s="4">
        <f t="shared" si="9"/>
        <v>2.9633848371227272E-2</v>
      </c>
      <c r="X129" s="4">
        <f t="shared" si="11"/>
        <v>-2.3001813363091064E-2</v>
      </c>
      <c r="Y129" s="4">
        <f t="shared" si="11"/>
        <v>2.9068206229860487E-2</v>
      </c>
      <c r="Z129" s="4">
        <f t="shared" si="11"/>
        <v>4.5254598981292499E-2</v>
      </c>
      <c r="AA129" s="4">
        <f t="shared" si="11"/>
        <v>4.7395352738864192E-3</v>
      </c>
      <c r="AB129" s="4">
        <f t="shared" si="10"/>
        <v>-3.2562044245022289E-3</v>
      </c>
    </row>
    <row r="130" spans="1:28" ht="15.55" thickTop="1" thickBot="1" x14ac:dyDescent="0.35">
      <c r="A130" s="7">
        <v>44385</v>
      </c>
      <c r="B130" s="8">
        <v>360.428</v>
      </c>
      <c r="C130" s="8">
        <v>417.75</v>
      </c>
      <c r="D130" s="8">
        <v>795.2</v>
      </c>
      <c r="E130" s="8">
        <v>221.107</v>
      </c>
      <c r="F130" s="8">
        <v>438.9</v>
      </c>
      <c r="G130" s="8">
        <v>329.53399999999999</v>
      </c>
      <c r="H130" s="8">
        <v>776.15</v>
      </c>
      <c r="I130" s="8">
        <v>261.06200000000001</v>
      </c>
      <c r="J130" s="9">
        <v>47721</v>
      </c>
      <c r="K130" s="8">
        <v>158411.9</v>
      </c>
      <c r="L130" s="8">
        <v>3.42</v>
      </c>
      <c r="M130" s="4">
        <f t="shared" si="7"/>
        <v>3.4200000000000001E-2</v>
      </c>
      <c r="S130" s="4">
        <f t="shared" si="8"/>
        <v>4.7123593156555583E-3</v>
      </c>
      <c r="T130" s="4">
        <f t="shared" si="9"/>
        <v>-3.102255100823318E-3</v>
      </c>
      <c r="U130" s="4">
        <f t="shared" si="9"/>
        <v>1.1960969468052193E-3</v>
      </c>
      <c r="V130" s="4">
        <f t="shared" si="9"/>
        <v>-3.2507760258549886E-2</v>
      </c>
      <c r="W130" s="4">
        <f t="shared" si="9"/>
        <v>-1.3520988358019369E-2</v>
      </c>
      <c r="X130" s="4">
        <f t="shared" si="11"/>
        <v>2.2798447865628964E-2</v>
      </c>
      <c r="Y130" s="4">
        <f t="shared" si="11"/>
        <v>1.2655750538195487E-2</v>
      </c>
      <c r="Z130" s="4">
        <f t="shared" si="11"/>
        <v>-2.7402118791195081E-2</v>
      </c>
      <c r="AA130" s="4">
        <f t="shared" si="11"/>
        <v>-3.9448966812773954E-3</v>
      </c>
      <c r="AB130" s="4">
        <f t="shared" si="10"/>
        <v>-8.5515749999711357E-2</v>
      </c>
    </row>
    <row r="131" spans="1:28" ht="15.55" thickTop="1" thickBot="1" x14ac:dyDescent="0.35">
      <c r="A131" s="7">
        <v>44386</v>
      </c>
      <c r="B131" s="8">
        <v>359.03579999999999</v>
      </c>
      <c r="C131" s="8">
        <v>416.7</v>
      </c>
      <c r="D131" s="8">
        <v>784.7</v>
      </c>
      <c r="E131" s="8">
        <v>222.4846</v>
      </c>
      <c r="F131" s="8">
        <v>439.4</v>
      </c>
      <c r="G131" s="8">
        <v>336.68729999999999</v>
      </c>
      <c r="H131" s="8">
        <v>764.05</v>
      </c>
      <c r="I131" s="8">
        <v>262.77820000000003</v>
      </c>
      <c r="J131" s="9">
        <v>47923</v>
      </c>
      <c r="K131" s="8">
        <v>159908.5</v>
      </c>
      <c r="L131" s="8">
        <v>3.46</v>
      </c>
      <c r="M131" s="4">
        <f t="shared" si="7"/>
        <v>3.4599999999999999E-2</v>
      </c>
      <c r="S131" s="4">
        <f t="shared" si="8"/>
        <v>-3.8626299843519444E-3</v>
      </c>
      <c r="T131" s="4">
        <f t="shared" si="9"/>
        <v>-2.5134649910233666E-3</v>
      </c>
      <c r="U131" s="4">
        <f t="shared" si="9"/>
        <v>-1.3204225352112676E-2</v>
      </c>
      <c r="V131" s="4">
        <f t="shared" si="9"/>
        <v>6.2304676016589301E-3</v>
      </c>
      <c r="W131" s="4">
        <f t="shared" si="9"/>
        <v>1.139211665527455E-3</v>
      </c>
      <c r="X131" s="4">
        <f t="shared" si="11"/>
        <v>2.1707320033744627E-2</v>
      </c>
      <c r="Y131" s="4">
        <f t="shared" si="11"/>
        <v>-1.5589770018681986E-2</v>
      </c>
      <c r="Z131" s="4">
        <f t="shared" si="11"/>
        <v>6.5739173069999267E-3</v>
      </c>
      <c r="AA131" s="4">
        <f t="shared" si="11"/>
        <v>4.2329372812807782E-3</v>
      </c>
      <c r="AB131" s="4">
        <f t="shared" si="10"/>
        <v>9.4475225661708861E-3</v>
      </c>
    </row>
    <row r="132" spans="1:28" ht="15.55" thickTop="1" thickBot="1" x14ac:dyDescent="0.35">
      <c r="A132" s="7">
        <v>44389</v>
      </c>
      <c r="B132" s="8">
        <v>366.89170000000001</v>
      </c>
      <c r="C132" s="8">
        <v>437.15</v>
      </c>
      <c r="D132" s="8">
        <v>789.5</v>
      </c>
      <c r="E132" s="8">
        <v>219.18809999999999</v>
      </c>
      <c r="F132" s="8">
        <v>451.35</v>
      </c>
      <c r="G132" s="8">
        <v>340.43200000000002</v>
      </c>
      <c r="H132" s="8">
        <v>775.6</v>
      </c>
      <c r="I132" s="8">
        <v>262.87630000000001</v>
      </c>
      <c r="J132" s="9">
        <v>47774</v>
      </c>
      <c r="K132" s="8">
        <v>151821.20000000001</v>
      </c>
      <c r="L132" s="8">
        <v>3.43</v>
      </c>
      <c r="M132" s="4">
        <f t="shared" ref="M132:M195" si="12">L132/100</f>
        <v>3.4300000000000004E-2</v>
      </c>
      <c r="S132" s="4">
        <f t="shared" si="8"/>
        <v>2.1880547845089599E-2</v>
      </c>
      <c r="T132" s="4">
        <f t="shared" si="9"/>
        <v>4.9076073914086846E-2</v>
      </c>
      <c r="U132" s="4">
        <f t="shared" si="9"/>
        <v>6.1169873837134629E-3</v>
      </c>
      <c r="V132" s="4">
        <f t="shared" si="9"/>
        <v>-1.4816755856360435E-2</v>
      </c>
      <c r="W132" s="4">
        <f t="shared" ref="W132:Z195" si="13">(F132-F131)/F131</f>
        <v>2.7196176604460734E-2</v>
      </c>
      <c r="X132" s="4">
        <f t="shared" si="11"/>
        <v>1.1122189640060742E-2</v>
      </c>
      <c r="Y132" s="4">
        <f t="shared" si="11"/>
        <v>1.5116811726981309E-2</v>
      </c>
      <c r="Z132" s="4">
        <f t="shared" si="11"/>
        <v>3.7331863906514345E-4</v>
      </c>
      <c r="AA132" s="4">
        <f t="shared" si="11"/>
        <v>-3.1091542683054068E-3</v>
      </c>
      <c r="AB132" s="4">
        <f t="shared" si="10"/>
        <v>-5.0574547319248125E-2</v>
      </c>
    </row>
    <row r="133" spans="1:28" ht="15.55" thickTop="1" thickBot="1" x14ac:dyDescent="0.35">
      <c r="A133" s="7">
        <v>44390</v>
      </c>
      <c r="B133" s="8">
        <v>376.83589999999998</v>
      </c>
      <c r="C133" s="8">
        <v>459.65</v>
      </c>
      <c r="D133" s="8">
        <v>798.25</v>
      </c>
      <c r="E133" s="8">
        <v>223.81299999999999</v>
      </c>
      <c r="F133" s="8">
        <v>454.95</v>
      </c>
      <c r="G133" s="8">
        <v>346.38510000000002</v>
      </c>
      <c r="H133" s="8">
        <v>766.9</v>
      </c>
      <c r="I133" s="8">
        <v>262.77820000000003</v>
      </c>
      <c r="J133" s="9">
        <v>47889</v>
      </c>
      <c r="K133" s="8">
        <v>144845.4</v>
      </c>
      <c r="L133" s="8">
        <v>3.44</v>
      </c>
      <c r="M133" s="4">
        <f t="shared" si="12"/>
        <v>3.44E-2</v>
      </c>
      <c r="S133" s="4">
        <f t="shared" ref="S133:S196" si="14">(B133-B132)/B132</f>
        <v>2.7103911045139387E-2</v>
      </c>
      <c r="T133" s="4">
        <f t="shared" ref="T133:Z196" si="15">(C133-C132)/C132</f>
        <v>5.1469747226352516E-2</v>
      </c>
      <c r="U133" s="4">
        <f t="shared" si="15"/>
        <v>1.1082963901203294E-2</v>
      </c>
      <c r="V133" s="4">
        <f t="shared" si="15"/>
        <v>2.1100141841641936E-2</v>
      </c>
      <c r="W133" s="4">
        <f t="shared" si="13"/>
        <v>7.9760717846459866E-3</v>
      </c>
      <c r="X133" s="4">
        <f t="shared" si="11"/>
        <v>1.7486898998919038E-2</v>
      </c>
      <c r="Y133" s="4">
        <f t="shared" si="11"/>
        <v>-1.1217122227952611E-2</v>
      </c>
      <c r="Z133" s="4">
        <f t="shared" si="11"/>
        <v>-3.7317932426768059E-4</v>
      </c>
      <c r="AA133" s="4">
        <f t="shared" si="11"/>
        <v>2.4071670783271234E-3</v>
      </c>
      <c r="AB133" s="4">
        <f t="shared" ref="AB133:AB196" si="16">(K133-K132)/K132</f>
        <v>-4.5947469786828302E-2</v>
      </c>
    </row>
    <row r="134" spans="1:28" ht="15.55" thickTop="1" thickBot="1" x14ac:dyDescent="0.35">
      <c r="A134" s="7">
        <v>44391</v>
      </c>
      <c r="B134" s="8">
        <v>376.0403</v>
      </c>
      <c r="C134" s="8">
        <v>448</v>
      </c>
      <c r="D134" s="8">
        <v>800.7</v>
      </c>
      <c r="E134" s="8">
        <v>218.8929</v>
      </c>
      <c r="F134" s="8">
        <v>460.3</v>
      </c>
      <c r="G134" s="8">
        <v>349.55369999999999</v>
      </c>
      <c r="H134" s="8">
        <v>757.65</v>
      </c>
      <c r="I134" s="8">
        <v>257.28629999999998</v>
      </c>
      <c r="J134" s="9">
        <v>48299</v>
      </c>
      <c r="K134" s="8">
        <v>148516.5</v>
      </c>
      <c r="L134" s="8">
        <v>3.44</v>
      </c>
      <c r="M134" s="4">
        <f t="shared" si="12"/>
        <v>3.44E-2</v>
      </c>
      <c r="S134" s="4">
        <f t="shared" si="14"/>
        <v>-2.1112638153636082E-3</v>
      </c>
      <c r="T134" s="4">
        <f t="shared" si="15"/>
        <v>-2.5345371478298656E-2</v>
      </c>
      <c r="U134" s="4">
        <f t="shared" si="15"/>
        <v>3.0692139054181592E-3</v>
      </c>
      <c r="V134" s="4">
        <f t="shared" si="15"/>
        <v>-2.1983084092523631E-2</v>
      </c>
      <c r="W134" s="4">
        <f t="shared" si="13"/>
        <v>1.1759534014726944E-2</v>
      </c>
      <c r="X134" s="4">
        <f t="shared" si="11"/>
        <v>9.1476221119210065E-3</v>
      </c>
      <c r="Y134" s="4">
        <f t="shared" si="11"/>
        <v>-1.2061546485852132E-2</v>
      </c>
      <c r="Z134" s="4">
        <f t="shared" si="11"/>
        <v>-2.0899374453436561E-2</v>
      </c>
      <c r="AA134" s="4">
        <f t="shared" si="11"/>
        <v>8.5614650546054424E-3</v>
      </c>
      <c r="AB134" s="4">
        <f t="shared" si="16"/>
        <v>2.5344953999229564E-2</v>
      </c>
    </row>
    <row r="135" spans="1:28" ht="15.55" thickTop="1" thickBot="1" x14ac:dyDescent="0.35">
      <c r="A135" s="7">
        <v>44392</v>
      </c>
      <c r="B135" s="8">
        <v>378.07889999999998</v>
      </c>
      <c r="C135" s="8">
        <v>442.15</v>
      </c>
      <c r="D135" s="8">
        <v>793.9</v>
      </c>
      <c r="E135" s="8">
        <v>215.9409</v>
      </c>
      <c r="F135" s="8">
        <v>460</v>
      </c>
      <c r="G135" s="8">
        <v>353.82650000000001</v>
      </c>
      <c r="H135" s="8">
        <v>747.2</v>
      </c>
      <c r="I135" s="8">
        <v>248.16579999999999</v>
      </c>
      <c r="J135" s="9">
        <v>48400</v>
      </c>
      <c r="K135" s="8">
        <v>142458.20000000001</v>
      </c>
      <c r="L135" s="8">
        <v>3.43</v>
      </c>
      <c r="M135" s="4">
        <f t="shared" si="12"/>
        <v>3.4300000000000004E-2</v>
      </c>
      <c r="S135" s="4">
        <f t="shared" si="14"/>
        <v>5.4212274588653769E-3</v>
      </c>
      <c r="T135" s="4">
        <f t="shared" si="15"/>
        <v>-1.3058035714285765E-2</v>
      </c>
      <c r="U135" s="4">
        <f t="shared" si="15"/>
        <v>-8.4925690021232271E-3</v>
      </c>
      <c r="V135" s="4">
        <f t="shared" si="15"/>
        <v>-1.3486047286138555E-2</v>
      </c>
      <c r="W135" s="4">
        <f t="shared" si="13"/>
        <v>-6.517488594395207E-4</v>
      </c>
      <c r="X135" s="4">
        <f t="shared" si="11"/>
        <v>1.2223586819421503E-2</v>
      </c>
      <c r="Y135" s="4">
        <f t="shared" si="11"/>
        <v>-1.3792648320464505E-2</v>
      </c>
      <c r="Z135" s="4">
        <f t="shared" si="11"/>
        <v>-3.5448836568445323E-2</v>
      </c>
      <c r="AA135" s="4">
        <f t="shared" si="11"/>
        <v>2.0911406033251208E-3</v>
      </c>
      <c r="AB135" s="4">
        <f t="shared" si="16"/>
        <v>-4.079210054101725E-2</v>
      </c>
    </row>
    <row r="136" spans="1:28" ht="15.55" thickTop="1" thickBot="1" x14ac:dyDescent="0.35">
      <c r="A136" s="7">
        <v>44393</v>
      </c>
      <c r="B136" s="8">
        <v>379.96839999999997</v>
      </c>
      <c r="C136" s="8">
        <v>453.3</v>
      </c>
      <c r="D136" s="8">
        <v>789.45</v>
      </c>
      <c r="E136" s="8">
        <v>215.59649999999999</v>
      </c>
      <c r="F136" s="8">
        <v>466.95</v>
      </c>
      <c r="G136" s="8">
        <v>353.73050000000001</v>
      </c>
      <c r="H136" s="8">
        <v>752.45</v>
      </c>
      <c r="I136" s="8">
        <v>248.11680000000001</v>
      </c>
      <c r="J136" s="9">
        <v>48053</v>
      </c>
      <c r="K136" s="8">
        <v>140336.79999999999</v>
      </c>
      <c r="L136" s="8">
        <v>3.44</v>
      </c>
      <c r="M136" s="4">
        <f t="shared" si="12"/>
        <v>3.44E-2</v>
      </c>
      <c r="S136" s="4">
        <f t="shared" si="14"/>
        <v>4.9976340917200039E-3</v>
      </c>
      <c r="T136" s="4">
        <f t="shared" si="15"/>
        <v>2.5217686305552493E-2</v>
      </c>
      <c r="U136" s="4">
        <f t="shared" si="15"/>
        <v>-5.6052399546541532E-3</v>
      </c>
      <c r="V136" s="4">
        <f t="shared" si="15"/>
        <v>-1.594880821558155E-3</v>
      </c>
      <c r="W136" s="4">
        <f t="shared" si="13"/>
        <v>1.5108695652173888E-2</v>
      </c>
      <c r="X136" s="4">
        <f t="shared" si="11"/>
        <v>-2.7131941785028433E-4</v>
      </c>
      <c r="Y136" s="4">
        <f t="shared" si="11"/>
        <v>7.0262312633832969E-3</v>
      </c>
      <c r="Z136" s="4">
        <f t="shared" si="11"/>
        <v>-1.9744864119059988E-4</v>
      </c>
      <c r="AA136" s="4">
        <f t="shared" si="11"/>
        <v>-7.1694214876033054E-3</v>
      </c>
      <c r="AB136" s="4">
        <f t="shared" si="16"/>
        <v>-1.4891385683660352E-2</v>
      </c>
    </row>
    <row r="137" spans="1:28" ht="15.55" thickTop="1" thickBot="1" x14ac:dyDescent="0.35">
      <c r="A137" s="7">
        <v>44396</v>
      </c>
      <c r="B137" s="8">
        <v>373.60399999999998</v>
      </c>
      <c r="C137" s="8">
        <v>469.1</v>
      </c>
      <c r="D137" s="8">
        <v>780.9</v>
      </c>
      <c r="E137" s="8">
        <v>219.58170000000001</v>
      </c>
      <c r="F137" s="8">
        <v>465.35</v>
      </c>
      <c r="G137" s="8">
        <v>348.4975</v>
      </c>
      <c r="H137" s="8">
        <v>744.05</v>
      </c>
      <c r="I137" s="8">
        <v>249.73490000000001</v>
      </c>
      <c r="J137" s="9">
        <v>48094</v>
      </c>
      <c r="K137" s="8">
        <v>136285.5</v>
      </c>
      <c r="L137" s="8">
        <v>3.44</v>
      </c>
      <c r="M137" s="4">
        <f t="shared" si="12"/>
        <v>3.44E-2</v>
      </c>
      <c r="S137" s="4">
        <f t="shared" si="14"/>
        <v>-1.6749813931895362E-2</v>
      </c>
      <c r="T137" s="4">
        <f t="shared" si="15"/>
        <v>3.4855504081182466E-2</v>
      </c>
      <c r="U137" s="4">
        <f t="shared" si="15"/>
        <v>-1.0830324909747379E-2</v>
      </c>
      <c r="V137" s="4">
        <f t="shared" si="15"/>
        <v>1.8484530129199782E-2</v>
      </c>
      <c r="W137" s="4">
        <f t="shared" si="13"/>
        <v>-3.42649105899982E-3</v>
      </c>
      <c r="X137" s="4">
        <f t="shared" si="11"/>
        <v>-1.4793748347965482E-2</v>
      </c>
      <c r="Y137" s="4">
        <f t="shared" si="11"/>
        <v>-1.1163532460628733E-2</v>
      </c>
      <c r="Z137" s="4">
        <f t="shared" si="11"/>
        <v>6.5215253461273007E-3</v>
      </c>
      <c r="AA137" s="4">
        <f t="shared" si="11"/>
        <v>8.532245645433168E-4</v>
      </c>
      <c r="AB137" s="4">
        <f t="shared" si="16"/>
        <v>-2.8868408001322451E-2</v>
      </c>
    </row>
    <row r="138" spans="1:28" ht="15.55" thickTop="1" thickBot="1" x14ac:dyDescent="0.35">
      <c r="A138" s="7">
        <v>44397</v>
      </c>
      <c r="B138" s="8">
        <v>360.6268</v>
      </c>
      <c r="C138" s="8">
        <v>453.1</v>
      </c>
      <c r="D138" s="8">
        <v>770.8</v>
      </c>
      <c r="E138" s="8">
        <v>207.2816</v>
      </c>
      <c r="F138" s="8">
        <v>459.6</v>
      </c>
      <c r="G138" s="8">
        <v>336.7833</v>
      </c>
      <c r="H138" s="8">
        <v>731.9</v>
      </c>
      <c r="I138" s="8">
        <v>239.3886</v>
      </c>
      <c r="J138" s="9">
        <v>47876</v>
      </c>
      <c r="K138" s="8">
        <v>133218.20000000001</v>
      </c>
      <c r="L138" s="8">
        <v>3.43</v>
      </c>
      <c r="M138" s="4">
        <f t="shared" si="12"/>
        <v>3.4300000000000004E-2</v>
      </c>
      <c r="S138" s="4">
        <f t="shared" si="14"/>
        <v>-3.473517414160443E-2</v>
      </c>
      <c r="T138" s="4">
        <f t="shared" si="15"/>
        <v>-3.4107866126625454E-2</v>
      </c>
      <c r="U138" s="4">
        <f t="shared" si="15"/>
        <v>-1.2933794339864288E-2</v>
      </c>
      <c r="V138" s="4">
        <f t="shared" si="15"/>
        <v>-5.6016052339516516E-2</v>
      </c>
      <c r="W138" s="4">
        <f t="shared" si="13"/>
        <v>-1.2356290963790694E-2</v>
      </c>
      <c r="X138" s="4">
        <f t="shared" si="11"/>
        <v>-3.3613440555527674E-2</v>
      </c>
      <c r="Y138" s="4">
        <f t="shared" si="11"/>
        <v>-1.6329547745447186E-2</v>
      </c>
      <c r="Z138" s="4">
        <f t="shared" si="11"/>
        <v>-4.1429131450990683E-2</v>
      </c>
      <c r="AA138" s="4">
        <f t="shared" si="11"/>
        <v>-4.5327899530086917E-3</v>
      </c>
      <c r="AB138" s="4">
        <f t="shared" si="16"/>
        <v>-2.2506429517446747E-2</v>
      </c>
    </row>
    <row r="139" spans="1:28" ht="15.55" thickTop="1" thickBot="1" x14ac:dyDescent="0.35">
      <c r="A139" s="7">
        <v>44399</v>
      </c>
      <c r="B139" s="8">
        <v>362.71510000000001</v>
      </c>
      <c r="C139" s="8">
        <v>459.75</v>
      </c>
      <c r="D139" s="8">
        <v>767.35</v>
      </c>
      <c r="E139" s="8">
        <v>217.07249999999999</v>
      </c>
      <c r="F139" s="8">
        <v>472.75</v>
      </c>
      <c r="G139" s="8">
        <v>342.1123</v>
      </c>
      <c r="H139" s="8">
        <v>736.2</v>
      </c>
      <c r="I139" s="8">
        <v>241.69319999999999</v>
      </c>
      <c r="J139" s="9">
        <v>47634</v>
      </c>
      <c r="K139" s="8">
        <v>150783.29999999999</v>
      </c>
      <c r="L139" s="8">
        <v>3.44</v>
      </c>
      <c r="M139" s="4">
        <f t="shared" si="12"/>
        <v>3.44E-2</v>
      </c>
      <c r="S139" s="4">
        <f t="shared" si="14"/>
        <v>5.7907509924387309E-3</v>
      </c>
      <c r="T139" s="4">
        <f t="shared" si="15"/>
        <v>1.4676671816376025E-2</v>
      </c>
      <c r="U139" s="4">
        <f t="shared" si="15"/>
        <v>-4.4758692267772857E-3</v>
      </c>
      <c r="V139" s="4">
        <f t="shared" si="15"/>
        <v>4.7234776265717718E-2</v>
      </c>
      <c r="W139" s="4">
        <f t="shared" si="13"/>
        <v>2.861183637946035E-2</v>
      </c>
      <c r="X139" s="4">
        <f t="shared" si="11"/>
        <v>1.5823231140023888E-2</v>
      </c>
      <c r="Y139" s="4">
        <f t="shared" si="11"/>
        <v>5.8751195518514394E-3</v>
      </c>
      <c r="Z139" s="4">
        <f t="shared" si="11"/>
        <v>9.6270248457946354E-3</v>
      </c>
      <c r="AA139" s="4">
        <f t="shared" si="11"/>
        <v>-5.0547247054891801E-3</v>
      </c>
      <c r="AB139" s="4">
        <f t="shared" si="16"/>
        <v>0.13185210429205602</v>
      </c>
    </row>
    <row r="140" spans="1:28" ht="15.55" thickTop="1" thickBot="1" x14ac:dyDescent="0.35">
      <c r="A140" s="7">
        <v>44400</v>
      </c>
      <c r="B140" s="8">
        <v>361.3229</v>
      </c>
      <c r="C140" s="8">
        <v>448.6</v>
      </c>
      <c r="D140" s="8">
        <v>762.1</v>
      </c>
      <c r="E140" s="8">
        <v>215.8425</v>
      </c>
      <c r="F140" s="8">
        <v>458.9</v>
      </c>
      <c r="G140" s="8">
        <v>339.32780000000002</v>
      </c>
      <c r="H140" s="8">
        <v>717.1</v>
      </c>
      <c r="I140" s="8">
        <v>239.29050000000001</v>
      </c>
      <c r="J140" s="9">
        <v>47534</v>
      </c>
      <c r="K140" s="8">
        <v>158187.6</v>
      </c>
      <c r="L140" s="8">
        <v>3.42</v>
      </c>
      <c r="M140" s="4">
        <f t="shared" si="12"/>
        <v>3.4200000000000001E-2</v>
      </c>
      <c r="S140" s="4">
        <f t="shared" si="14"/>
        <v>-3.8382741716570458E-3</v>
      </c>
      <c r="T140" s="4">
        <f t="shared" si="15"/>
        <v>-2.425231103860789E-2</v>
      </c>
      <c r="U140" s="4">
        <f t="shared" si="15"/>
        <v>-6.8417280250211761E-3</v>
      </c>
      <c r="V140" s="4">
        <f t="shared" si="15"/>
        <v>-5.6663096430915466E-3</v>
      </c>
      <c r="W140" s="4">
        <f t="shared" si="13"/>
        <v>-2.929666842940248E-2</v>
      </c>
      <c r="X140" s="4">
        <f t="shared" si="11"/>
        <v>-8.139140276453025E-3</v>
      </c>
      <c r="Y140" s="4">
        <f t="shared" si="11"/>
        <v>-2.5944036946481962E-2</v>
      </c>
      <c r="Z140" s="4">
        <f t="shared" si="11"/>
        <v>-9.9411154306367818E-3</v>
      </c>
      <c r="AA140" s="4">
        <f t="shared" si="11"/>
        <v>-2.0993408069866063E-3</v>
      </c>
      <c r="AB140" s="4">
        <f t="shared" si="16"/>
        <v>4.9105570709753785E-2</v>
      </c>
    </row>
    <row r="141" spans="1:28" ht="15.55" thickTop="1" thickBot="1" x14ac:dyDescent="0.35">
      <c r="A141" s="7">
        <v>44403</v>
      </c>
      <c r="B141" s="8">
        <v>359.63240000000002</v>
      </c>
      <c r="C141" s="8">
        <v>448.15</v>
      </c>
      <c r="D141" s="8">
        <v>742</v>
      </c>
      <c r="E141" s="8">
        <v>218.30250000000001</v>
      </c>
      <c r="F141" s="8">
        <v>468.45</v>
      </c>
      <c r="G141" s="8">
        <v>333.27870000000001</v>
      </c>
      <c r="H141" s="8">
        <v>725.35</v>
      </c>
      <c r="I141" s="8">
        <v>243.40940000000001</v>
      </c>
      <c r="J141" s="9">
        <v>47461</v>
      </c>
      <c r="K141" s="8">
        <v>165916.29999999999</v>
      </c>
      <c r="L141" s="8">
        <v>3.41</v>
      </c>
      <c r="M141" s="4">
        <f t="shared" si="12"/>
        <v>3.4099999999999998E-2</v>
      </c>
      <c r="S141" s="4">
        <f t="shared" si="14"/>
        <v>-4.6786406286454191E-3</v>
      </c>
      <c r="T141" s="4">
        <f t="shared" si="15"/>
        <v>-1.0031208203300165E-3</v>
      </c>
      <c r="U141" s="4">
        <f t="shared" si="15"/>
        <v>-2.6374491536543788E-2</v>
      </c>
      <c r="V141" s="4">
        <f t="shared" si="15"/>
        <v>1.1397199346745927E-2</v>
      </c>
      <c r="W141" s="4">
        <f t="shared" si="13"/>
        <v>2.0810634125081742E-2</v>
      </c>
      <c r="X141" s="4">
        <f t="shared" si="11"/>
        <v>-1.782671505252446E-2</v>
      </c>
      <c r="Y141" s="4">
        <f t="shared" si="11"/>
        <v>1.1504671593919954E-2</v>
      </c>
      <c r="Z141" s="4">
        <f t="shared" si="11"/>
        <v>1.7212969173452337E-2</v>
      </c>
      <c r="AA141" s="4">
        <f t="shared" si="11"/>
        <v>-1.5357428367063575E-3</v>
      </c>
      <c r="AB141" s="4">
        <f t="shared" si="16"/>
        <v>4.885781186388808E-2</v>
      </c>
    </row>
    <row r="142" spans="1:28" ht="15.55" thickTop="1" thickBot="1" x14ac:dyDescent="0.35">
      <c r="A142" s="7">
        <v>44404</v>
      </c>
      <c r="B142" s="8">
        <v>360.07990000000001</v>
      </c>
      <c r="C142" s="8">
        <v>446.65</v>
      </c>
      <c r="D142" s="8">
        <v>743.05</v>
      </c>
      <c r="E142" s="8">
        <v>219.48339999999999</v>
      </c>
      <c r="F142" s="8">
        <v>471.15</v>
      </c>
      <c r="G142" s="8">
        <v>333.71069999999997</v>
      </c>
      <c r="H142" s="8">
        <v>736.25</v>
      </c>
      <c r="I142" s="8">
        <v>244.19399999999999</v>
      </c>
      <c r="J142" s="9">
        <v>47573</v>
      </c>
      <c r="K142" s="8">
        <v>171231.7</v>
      </c>
      <c r="L142" s="8">
        <v>3.41</v>
      </c>
      <c r="M142" s="4">
        <f t="shared" si="12"/>
        <v>3.4099999999999998E-2</v>
      </c>
      <c r="S142" s="4">
        <f t="shared" si="14"/>
        <v>1.2443261508139724E-3</v>
      </c>
      <c r="T142" s="4">
        <f t="shared" si="15"/>
        <v>-3.3470936070512107E-3</v>
      </c>
      <c r="U142" s="4">
        <f t="shared" si="15"/>
        <v>1.4150943396225803E-3</v>
      </c>
      <c r="V142" s="4">
        <f t="shared" si="15"/>
        <v>5.4094662223290154E-3</v>
      </c>
      <c r="W142" s="4">
        <f t="shared" si="13"/>
        <v>5.7636887608068926E-3</v>
      </c>
      <c r="X142" s="4">
        <f t="shared" si="11"/>
        <v>1.2962124492203056E-3</v>
      </c>
      <c r="Y142" s="4">
        <f t="shared" si="11"/>
        <v>1.5027228234645312E-2</v>
      </c>
      <c r="Z142" s="4">
        <f t="shared" si="11"/>
        <v>3.2233759254982892E-3</v>
      </c>
      <c r="AA142" s="4">
        <f t="shared" si="11"/>
        <v>2.3598322833484333E-3</v>
      </c>
      <c r="AB142" s="4">
        <f t="shared" si="16"/>
        <v>3.203663533962621E-2</v>
      </c>
    </row>
    <row r="143" spans="1:28" ht="15.55" thickTop="1" thickBot="1" x14ac:dyDescent="0.35">
      <c r="A143" s="7">
        <v>44405</v>
      </c>
      <c r="B143" s="8">
        <v>361.47210000000001</v>
      </c>
      <c r="C143" s="8">
        <v>466.1</v>
      </c>
      <c r="D143" s="8">
        <v>733.5</v>
      </c>
      <c r="E143" s="8">
        <v>248.90520000000001</v>
      </c>
      <c r="F143" s="8">
        <v>469.15</v>
      </c>
      <c r="G143" s="8">
        <v>351.42610000000002</v>
      </c>
      <c r="H143" s="8">
        <v>728.15</v>
      </c>
      <c r="I143" s="8">
        <v>254.05</v>
      </c>
      <c r="J143" s="9">
        <v>47577</v>
      </c>
      <c r="K143" s="8">
        <v>170840.6</v>
      </c>
      <c r="L143" s="8">
        <v>3.39</v>
      </c>
      <c r="M143" s="4">
        <f t="shared" si="12"/>
        <v>3.39E-2</v>
      </c>
      <c r="S143" s="4">
        <f t="shared" si="14"/>
        <v>3.866364104189105E-3</v>
      </c>
      <c r="T143" s="4">
        <f t="shared" si="15"/>
        <v>4.3546400985111491E-2</v>
      </c>
      <c r="U143" s="4">
        <f t="shared" si="15"/>
        <v>-1.2852432541551653E-2</v>
      </c>
      <c r="V143" s="4">
        <f t="shared" si="15"/>
        <v>0.13405022885557641</v>
      </c>
      <c r="W143" s="4">
        <f t="shared" si="13"/>
        <v>-4.2449326116947893E-3</v>
      </c>
      <c r="X143" s="4">
        <f t="shared" si="11"/>
        <v>5.308610122480354E-2</v>
      </c>
      <c r="Y143" s="4">
        <f t="shared" si="11"/>
        <v>-1.1001697792869301E-2</v>
      </c>
      <c r="Z143" s="4">
        <f t="shared" si="11"/>
        <v>4.0361352039771752E-2</v>
      </c>
      <c r="AA143" s="4">
        <f t="shared" si="11"/>
        <v>8.4081306623504931E-5</v>
      </c>
      <c r="AB143" s="4">
        <f t="shared" si="16"/>
        <v>-2.2840396959208243E-3</v>
      </c>
    </row>
    <row r="144" spans="1:28" ht="15.55" thickTop="1" thickBot="1" x14ac:dyDescent="0.35">
      <c r="A144" s="7">
        <v>44406</v>
      </c>
      <c r="B144" s="8">
        <v>358.48880000000003</v>
      </c>
      <c r="C144" s="8">
        <v>453.5</v>
      </c>
      <c r="D144" s="8">
        <v>750.4</v>
      </c>
      <c r="E144" s="8">
        <v>258.49930000000001</v>
      </c>
      <c r="F144" s="8">
        <v>471.15</v>
      </c>
      <c r="G144" s="8">
        <v>350.60989999999998</v>
      </c>
      <c r="H144" s="8">
        <v>745.55</v>
      </c>
      <c r="I144" s="8">
        <v>262.35000000000002</v>
      </c>
      <c r="J144" s="9">
        <v>48281</v>
      </c>
      <c r="K144" s="8">
        <v>176791.4</v>
      </c>
      <c r="L144" s="8">
        <v>3.4</v>
      </c>
      <c r="M144" s="4">
        <f t="shared" si="12"/>
        <v>3.4000000000000002E-2</v>
      </c>
      <c r="S144" s="4">
        <f t="shared" si="14"/>
        <v>-8.2531957514839615E-3</v>
      </c>
      <c r="T144" s="4">
        <f t="shared" si="15"/>
        <v>-2.7032825573911224E-2</v>
      </c>
      <c r="U144" s="4">
        <f t="shared" si="15"/>
        <v>2.3040218132242642E-2</v>
      </c>
      <c r="V144" s="4">
        <f t="shared" si="15"/>
        <v>3.8545197127259685E-2</v>
      </c>
      <c r="W144" s="4">
        <f t="shared" si="13"/>
        <v>4.2630288820206756E-3</v>
      </c>
      <c r="X144" s="4">
        <f t="shared" si="11"/>
        <v>-2.3225366584896157E-3</v>
      </c>
      <c r="Y144" s="4">
        <f t="shared" si="11"/>
        <v>2.3896175238618388E-2</v>
      </c>
      <c r="Z144" s="4">
        <f t="shared" si="11"/>
        <v>3.2670734107459208E-2</v>
      </c>
      <c r="AA144" s="4">
        <f t="shared" si="11"/>
        <v>1.4797065809109444E-2</v>
      </c>
      <c r="AB144" s="4">
        <f t="shared" si="16"/>
        <v>3.4832469565196963E-2</v>
      </c>
    </row>
    <row r="145" spans="1:28" ht="15.55" thickTop="1" thickBot="1" x14ac:dyDescent="0.35">
      <c r="A145" s="7">
        <v>44407</v>
      </c>
      <c r="B145" s="8">
        <v>380.86329999999998</v>
      </c>
      <c r="C145" s="8">
        <v>440.7</v>
      </c>
      <c r="D145" s="8">
        <v>763.65</v>
      </c>
      <c r="E145" s="8">
        <v>256.97410000000002</v>
      </c>
      <c r="F145" s="8">
        <v>487.1</v>
      </c>
      <c r="G145" s="8">
        <v>361.892</v>
      </c>
      <c r="H145" s="8">
        <v>764.55</v>
      </c>
      <c r="I145" s="8">
        <v>259.25</v>
      </c>
      <c r="J145" s="9">
        <v>47846</v>
      </c>
      <c r="K145" s="8">
        <v>183490.9</v>
      </c>
      <c r="L145" s="8">
        <v>3.41</v>
      </c>
      <c r="M145" s="4">
        <f t="shared" si="12"/>
        <v>3.4099999999999998E-2</v>
      </c>
      <c r="S145" s="4">
        <f t="shared" si="14"/>
        <v>6.2413386415419263E-2</v>
      </c>
      <c r="T145" s="4">
        <f t="shared" si="15"/>
        <v>-2.8224917309812594E-2</v>
      </c>
      <c r="U145" s="4">
        <f t="shared" si="15"/>
        <v>1.765724946695096E-2</v>
      </c>
      <c r="V145" s="4">
        <f t="shared" si="15"/>
        <v>-5.9002094009538283E-3</v>
      </c>
      <c r="W145" s="4">
        <f t="shared" si="13"/>
        <v>3.3853337578266043E-2</v>
      </c>
      <c r="X145" s="4">
        <f t="shared" si="11"/>
        <v>3.2178498097172999E-2</v>
      </c>
      <c r="Y145" s="4">
        <f t="shared" si="11"/>
        <v>2.5484541613573872E-2</v>
      </c>
      <c r="Z145" s="4">
        <f t="shared" si="11"/>
        <v>-1.181627596721945E-2</v>
      </c>
      <c r="AA145" s="4">
        <f t="shared" si="11"/>
        <v>-9.0097553903191723E-3</v>
      </c>
      <c r="AB145" s="4">
        <f t="shared" si="16"/>
        <v>3.7894942853555096E-2</v>
      </c>
    </row>
    <row r="146" spans="1:28" ht="15.55" thickTop="1" thickBot="1" x14ac:dyDescent="0.35">
      <c r="A146" s="7">
        <v>44410</v>
      </c>
      <c r="B146" s="8">
        <v>375.19510000000002</v>
      </c>
      <c r="C146" s="8">
        <v>447.4</v>
      </c>
      <c r="D146" s="8">
        <v>781.85</v>
      </c>
      <c r="E146" s="8">
        <v>256.72809999999998</v>
      </c>
      <c r="F146" s="8">
        <v>489.75</v>
      </c>
      <c r="G146" s="8">
        <v>363.76440000000002</v>
      </c>
      <c r="H146" s="8">
        <v>769.75</v>
      </c>
      <c r="I146" s="8">
        <v>258.10000000000002</v>
      </c>
      <c r="J146" s="9">
        <v>48045</v>
      </c>
      <c r="K146" s="8">
        <v>194018.3</v>
      </c>
      <c r="L146" s="8">
        <v>3.41</v>
      </c>
      <c r="M146" s="4">
        <f t="shared" si="12"/>
        <v>3.4099999999999998E-2</v>
      </c>
      <c r="S146" s="4">
        <f t="shared" si="14"/>
        <v>-1.4882505087783351E-2</v>
      </c>
      <c r="T146" s="4">
        <f t="shared" si="15"/>
        <v>1.5203085999546151E-2</v>
      </c>
      <c r="U146" s="4">
        <f t="shared" si="15"/>
        <v>2.3832907745695079E-2</v>
      </c>
      <c r="V146" s="4">
        <f t="shared" si="15"/>
        <v>-9.5729491804830808E-4</v>
      </c>
      <c r="W146" s="4">
        <f t="shared" si="13"/>
        <v>5.4403613221104029E-3</v>
      </c>
      <c r="X146" s="4">
        <f t="shared" si="11"/>
        <v>5.1739192908382267E-3</v>
      </c>
      <c r="Y146" s="4">
        <f t="shared" si="11"/>
        <v>6.8013864364659549E-3</v>
      </c>
      <c r="Z146" s="4">
        <f t="shared" si="11"/>
        <v>-4.4358727097395462E-3</v>
      </c>
      <c r="AA146" s="4">
        <f t="shared" si="11"/>
        <v>4.1591773606989091E-3</v>
      </c>
      <c r="AB146" s="4">
        <f t="shared" si="16"/>
        <v>5.7372872442175579E-2</v>
      </c>
    </row>
    <row r="147" spans="1:28" ht="15.55" thickTop="1" thickBot="1" x14ac:dyDescent="0.35">
      <c r="A147" s="7">
        <v>44411</v>
      </c>
      <c r="B147" s="8">
        <v>370.47160000000002</v>
      </c>
      <c r="C147" s="8">
        <v>452.35</v>
      </c>
      <c r="D147" s="8">
        <v>782.2</v>
      </c>
      <c r="E147" s="8">
        <v>252.59530000000001</v>
      </c>
      <c r="F147" s="8">
        <v>478.25</v>
      </c>
      <c r="G147" s="8">
        <v>361.94009999999997</v>
      </c>
      <c r="H147" s="8">
        <v>752.4</v>
      </c>
      <c r="I147" s="8">
        <v>254.45</v>
      </c>
      <c r="J147" s="9">
        <v>47817</v>
      </c>
      <c r="K147" s="8">
        <v>185710.8</v>
      </c>
      <c r="L147" s="8">
        <v>3.38</v>
      </c>
      <c r="M147" s="4">
        <f t="shared" si="12"/>
        <v>3.3799999999999997E-2</v>
      </c>
      <c r="S147" s="4">
        <f t="shared" si="14"/>
        <v>-1.2589450128746354E-2</v>
      </c>
      <c r="T147" s="4">
        <f t="shared" si="15"/>
        <v>1.1063924899418967E-2</v>
      </c>
      <c r="U147" s="4">
        <f t="shared" si="15"/>
        <v>4.4765620003839958E-4</v>
      </c>
      <c r="V147" s="4">
        <f t="shared" si="15"/>
        <v>-1.6097965123412571E-2</v>
      </c>
      <c r="W147" s="4">
        <f t="shared" si="13"/>
        <v>-2.3481368044920879E-2</v>
      </c>
      <c r="X147" s="4">
        <f t="shared" si="11"/>
        <v>-5.0150591976566442E-3</v>
      </c>
      <c r="Y147" s="4">
        <f t="shared" si="11"/>
        <v>-2.2539785644689864E-2</v>
      </c>
      <c r="Z147" s="4">
        <f t="shared" si="11"/>
        <v>-1.4141805501743642E-2</v>
      </c>
      <c r="AA147" s="4">
        <f t="shared" si="11"/>
        <v>-4.7455510458944737E-3</v>
      </c>
      <c r="AB147" s="4">
        <f t="shared" si="16"/>
        <v>-4.2818125919049904E-2</v>
      </c>
    </row>
    <row r="148" spans="1:28" ht="15.55" thickTop="1" thickBot="1" x14ac:dyDescent="0.35">
      <c r="A148" s="7">
        <v>44412</v>
      </c>
      <c r="B148" s="8">
        <v>362.06880000000001</v>
      </c>
      <c r="C148" s="8">
        <v>443.55</v>
      </c>
      <c r="D148" s="8">
        <v>797.95</v>
      </c>
      <c r="E148" s="8">
        <v>242.214</v>
      </c>
      <c r="F148" s="8">
        <v>468.6</v>
      </c>
      <c r="G148" s="8">
        <v>345.32889999999998</v>
      </c>
      <c r="H148" s="8">
        <v>760.2</v>
      </c>
      <c r="I148" s="8">
        <v>248.4</v>
      </c>
      <c r="J148" s="9">
        <v>48111</v>
      </c>
      <c r="K148" s="8">
        <v>202139.4</v>
      </c>
      <c r="L148" s="8">
        <v>3.41</v>
      </c>
      <c r="M148" s="4">
        <f t="shared" si="12"/>
        <v>3.4099999999999998E-2</v>
      </c>
      <c r="S148" s="4">
        <f t="shared" si="14"/>
        <v>-2.2681360730485177E-2</v>
      </c>
      <c r="T148" s="4">
        <f t="shared" si="15"/>
        <v>-1.9453962639549047E-2</v>
      </c>
      <c r="U148" s="4">
        <f t="shared" si="15"/>
        <v>2.0135515213500384E-2</v>
      </c>
      <c r="V148" s="4">
        <f t="shared" si="15"/>
        <v>-4.1098547756035088E-2</v>
      </c>
      <c r="W148" s="4">
        <f t="shared" si="13"/>
        <v>-2.0177731312075228E-2</v>
      </c>
      <c r="X148" s="4">
        <f t="shared" si="11"/>
        <v>-4.5894887026886488E-2</v>
      </c>
      <c r="Y148" s="4">
        <f t="shared" si="11"/>
        <v>1.0366826156299932E-2</v>
      </c>
      <c r="Z148" s="4">
        <f t="shared" si="11"/>
        <v>-2.3776773432894412E-2</v>
      </c>
      <c r="AA148" s="4">
        <f t="shared" si="11"/>
        <v>6.148440931049627E-3</v>
      </c>
      <c r="AB148" s="4">
        <f t="shared" si="16"/>
        <v>8.8463352696773731E-2</v>
      </c>
    </row>
    <row r="149" spans="1:28" ht="15.55" thickTop="1" thickBot="1" x14ac:dyDescent="0.35">
      <c r="A149" s="7">
        <v>44413</v>
      </c>
      <c r="B149" s="8">
        <v>351.2296</v>
      </c>
      <c r="C149" s="8">
        <v>436.35</v>
      </c>
      <c r="D149" s="8">
        <v>801.2</v>
      </c>
      <c r="E149" s="8">
        <v>259.08969999999999</v>
      </c>
      <c r="F149" s="8">
        <v>460.15</v>
      </c>
      <c r="G149" s="8">
        <v>335.5351</v>
      </c>
      <c r="H149" s="8">
        <v>755.35</v>
      </c>
      <c r="I149" s="8">
        <v>255.05</v>
      </c>
      <c r="J149" s="9">
        <v>48450</v>
      </c>
      <c r="K149" s="8">
        <v>209428.3</v>
      </c>
      <c r="L149" s="8">
        <v>3.4</v>
      </c>
      <c r="M149" s="4">
        <f t="shared" si="12"/>
        <v>3.4000000000000002E-2</v>
      </c>
      <c r="S149" s="4">
        <f t="shared" si="14"/>
        <v>-2.9936851780656065E-2</v>
      </c>
      <c r="T149" s="4">
        <f t="shared" si="15"/>
        <v>-1.6232668244842721E-2</v>
      </c>
      <c r="U149" s="4">
        <f t="shared" si="15"/>
        <v>4.0729369008083213E-3</v>
      </c>
      <c r="V149" s="4">
        <f t="shared" si="15"/>
        <v>6.9672686137052339E-2</v>
      </c>
      <c r="W149" s="4">
        <f t="shared" si="13"/>
        <v>-1.8032437046521649E-2</v>
      </c>
      <c r="X149" s="4">
        <f t="shared" si="11"/>
        <v>-2.8360788801632231E-2</v>
      </c>
      <c r="Y149" s="4">
        <f t="shared" si="11"/>
        <v>-6.379900026308896E-3</v>
      </c>
      <c r="Z149" s="4">
        <f t="shared" si="11"/>
        <v>2.6771336553945271E-2</v>
      </c>
      <c r="AA149" s="4">
        <f t="shared" si="11"/>
        <v>7.0462056494356804E-3</v>
      </c>
      <c r="AB149" s="4">
        <f t="shared" si="16"/>
        <v>3.605877923848589E-2</v>
      </c>
    </row>
    <row r="150" spans="1:28" ht="15.55" thickTop="1" thickBot="1" x14ac:dyDescent="0.35">
      <c r="A150" s="7">
        <v>44414</v>
      </c>
      <c r="B150" s="8">
        <v>360.27879999999999</v>
      </c>
      <c r="C150" s="8">
        <v>439.25</v>
      </c>
      <c r="D150" s="8">
        <v>783.95</v>
      </c>
      <c r="E150" s="8">
        <v>254.61250000000001</v>
      </c>
      <c r="F150" s="8">
        <v>461.15</v>
      </c>
      <c r="G150" s="8">
        <v>349.1696</v>
      </c>
      <c r="H150" s="8">
        <v>734</v>
      </c>
      <c r="I150" s="8">
        <v>250.75</v>
      </c>
      <c r="J150" s="9">
        <v>46640</v>
      </c>
      <c r="K150" s="8">
        <v>214629.5</v>
      </c>
      <c r="L150" s="8">
        <v>3.39</v>
      </c>
      <c r="M150" s="4">
        <f t="shared" si="12"/>
        <v>3.39E-2</v>
      </c>
      <c r="S150" s="4">
        <f t="shared" si="14"/>
        <v>2.5764343324138923E-2</v>
      </c>
      <c r="T150" s="4">
        <f t="shared" si="15"/>
        <v>6.6460410221152221E-3</v>
      </c>
      <c r="U150" s="4">
        <f t="shared" si="15"/>
        <v>-2.1530204692960558E-2</v>
      </c>
      <c r="V150" s="4">
        <f t="shared" si="15"/>
        <v>-1.7280501694972753E-2</v>
      </c>
      <c r="W150" s="4">
        <f t="shared" si="13"/>
        <v>2.1732043898728677E-3</v>
      </c>
      <c r="X150" s="4">
        <f t="shared" si="11"/>
        <v>4.0635093020074509E-2</v>
      </c>
      <c r="Y150" s="4">
        <f t="shared" si="11"/>
        <v>-2.8265042695439231E-2</v>
      </c>
      <c r="Z150" s="4">
        <f t="shared" si="11"/>
        <v>-1.685943932562247E-2</v>
      </c>
      <c r="AA150" s="4">
        <f t="shared" si="11"/>
        <v>-3.7358101135190919E-2</v>
      </c>
      <c r="AB150" s="4">
        <f t="shared" si="16"/>
        <v>2.4835230004731985E-2</v>
      </c>
    </row>
    <row r="151" spans="1:28" ht="15.55" thickTop="1" thickBot="1" x14ac:dyDescent="0.35">
      <c r="A151" s="7">
        <v>44417</v>
      </c>
      <c r="B151" s="8">
        <v>358.14080000000001</v>
      </c>
      <c r="C151" s="8">
        <v>426.35</v>
      </c>
      <c r="D151" s="8">
        <v>768</v>
      </c>
      <c r="E151" s="8">
        <v>276.2115</v>
      </c>
      <c r="F151" s="8">
        <v>455.75</v>
      </c>
      <c r="G151" s="8">
        <v>346.38510000000002</v>
      </c>
      <c r="H151" s="8">
        <v>758.5</v>
      </c>
      <c r="I151" s="8">
        <v>252.8</v>
      </c>
      <c r="J151" s="9">
        <v>45886</v>
      </c>
      <c r="K151" s="8">
        <v>235899</v>
      </c>
      <c r="L151" s="8">
        <v>3.38</v>
      </c>
      <c r="M151" s="4">
        <f t="shared" si="12"/>
        <v>3.3799999999999997E-2</v>
      </c>
      <c r="S151" s="4">
        <f t="shared" si="14"/>
        <v>-5.9342931085591957E-3</v>
      </c>
      <c r="T151" s="4">
        <f t="shared" si="15"/>
        <v>-2.9368241320432503E-2</v>
      </c>
      <c r="U151" s="4">
        <f t="shared" si="15"/>
        <v>-2.0345685311563295E-2</v>
      </c>
      <c r="V151" s="4">
        <f t="shared" si="15"/>
        <v>8.4830870440375031E-2</v>
      </c>
      <c r="W151" s="4">
        <f t="shared" si="13"/>
        <v>-1.1709855795294323E-2</v>
      </c>
      <c r="X151" s="4">
        <f t="shared" si="11"/>
        <v>-7.9746346761000383E-3</v>
      </c>
      <c r="Y151" s="4">
        <f t="shared" si="11"/>
        <v>3.337874659400545E-2</v>
      </c>
      <c r="Z151" s="4">
        <f t="shared" si="11"/>
        <v>8.1754735792622588E-3</v>
      </c>
      <c r="AA151" s="4">
        <f t="shared" si="11"/>
        <v>-1.61663807890223E-2</v>
      </c>
      <c r="AB151" s="4">
        <f t="shared" si="16"/>
        <v>9.9098679352092794E-2</v>
      </c>
    </row>
    <row r="152" spans="1:28" ht="15.55" thickTop="1" thickBot="1" x14ac:dyDescent="0.35">
      <c r="A152" s="7">
        <v>44418</v>
      </c>
      <c r="B152" s="8">
        <v>347.50049999999999</v>
      </c>
      <c r="C152" s="8">
        <v>408.85</v>
      </c>
      <c r="D152" s="8">
        <v>758.1</v>
      </c>
      <c r="E152" s="8">
        <v>257.76130000000001</v>
      </c>
      <c r="F152" s="8">
        <v>463.9</v>
      </c>
      <c r="G152" s="8">
        <v>332.89460000000003</v>
      </c>
      <c r="H152" s="8">
        <v>747.5</v>
      </c>
      <c r="I152" s="8">
        <v>244.6</v>
      </c>
      <c r="J152" s="9">
        <v>45962</v>
      </c>
      <c r="K152" s="8">
        <v>233854.1</v>
      </c>
      <c r="L152" s="8">
        <v>3.4</v>
      </c>
      <c r="M152" s="4">
        <f t="shared" si="12"/>
        <v>3.4000000000000002E-2</v>
      </c>
      <c r="S152" s="4">
        <f t="shared" si="14"/>
        <v>-2.9709823622441296E-2</v>
      </c>
      <c r="T152" s="4">
        <f t="shared" si="15"/>
        <v>-4.1046088894101086E-2</v>
      </c>
      <c r="U152" s="4">
        <f t="shared" si="15"/>
        <v>-1.289062499999997E-2</v>
      </c>
      <c r="V152" s="4">
        <f t="shared" si="15"/>
        <v>-6.6797363614476565E-2</v>
      </c>
      <c r="W152" s="4">
        <f t="shared" si="13"/>
        <v>1.7882611080636265E-2</v>
      </c>
      <c r="X152" s="4">
        <f t="shared" si="11"/>
        <v>-3.8946536672622455E-2</v>
      </c>
      <c r="Y152" s="4">
        <f t="shared" si="11"/>
        <v>-1.4502307185234015E-2</v>
      </c>
      <c r="Z152" s="4">
        <f t="shared" si="11"/>
        <v>-3.2436708860759562E-2</v>
      </c>
      <c r="AA152" s="4">
        <f t="shared" si="11"/>
        <v>1.6562786034956195E-3</v>
      </c>
      <c r="AB152" s="4">
        <f t="shared" si="16"/>
        <v>-8.6685403498954813E-3</v>
      </c>
    </row>
    <row r="153" spans="1:28" ht="15.55" thickTop="1" thickBot="1" x14ac:dyDescent="0.35">
      <c r="A153" s="7">
        <v>44419</v>
      </c>
      <c r="B153" s="8">
        <v>354.4117</v>
      </c>
      <c r="C153" s="8">
        <v>412.95</v>
      </c>
      <c r="D153" s="8">
        <v>739.45</v>
      </c>
      <c r="E153" s="8">
        <v>246.15</v>
      </c>
      <c r="F153" s="8">
        <v>470.05</v>
      </c>
      <c r="G153" s="8">
        <v>331.11829999999998</v>
      </c>
      <c r="H153" s="8">
        <v>734.8</v>
      </c>
      <c r="I153" s="8">
        <v>236.15</v>
      </c>
      <c r="J153" s="9">
        <v>46388</v>
      </c>
      <c r="K153" s="8">
        <v>234472</v>
      </c>
      <c r="L153" s="8">
        <v>3.4</v>
      </c>
      <c r="M153" s="4">
        <f t="shared" si="12"/>
        <v>3.4000000000000002E-2</v>
      </c>
      <c r="S153" s="4">
        <f t="shared" si="14"/>
        <v>1.9888316707457998E-2</v>
      </c>
      <c r="T153" s="4">
        <f t="shared" si="15"/>
        <v>1.0028127675186415E-2</v>
      </c>
      <c r="U153" s="4">
        <f t="shared" si="15"/>
        <v>-2.4600976124521799E-2</v>
      </c>
      <c r="V153" s="4">
        <f t="shared" si="15"/>
        <v>-4.5046715701697652E-2</v>
      </c>
      <c r="W153" s="4">
        <f t="shared" si="13"/>
        <v>1.3257167492994253E-2</v>
      </c>
      <c r="X153" s="4">
        <f t="shared" si="11"/>
        <v>-5.3359231420396988E-3</v>
      </c>
      <c r="Y153" s="4">
        <f t="shared" si="11"/>
        <v>-1.6989966555184009E-2</v>
      </c>
      <c r="Z153" s="4">
        <f t="shared" si="11"/>
        <v>-3.4546197874080087E-2</v>
      </c>
      <c r="AA153" s="4">
        <f t="shared" si="11"/>
        <v>9.2685261737957443E-3</v>
      </c>
      <c r="AB153" s="4">
        <f t="shared" si="16"/>
        <v>2.64224574211012E-3</v>
      </c>
    </row>
    <row r="154" spans="1:28" ht="15.55" thickTop="1" thickBot="1" x14ac:dyDescent="0.35">
      <c r="A154" s="7">
        <v>44420</v>
      </c>
      <c r="B154" s="8">
        <v>357.24579999999997</v>
      </c>
      <c r="C154" s="8">
        <v>417.25</v>
      </c>
      <c r="D154" s="8">
        <v>807</v>
      </c>
      <c r="E154" s="8">
        <v>261.89999999999998</v>
      </c>
      <c r="F154" s="8">
        <v>463.1</v>
      </c>
      <c r="G154" s="8">
        <v>333.66269999999997</v>
      </c>
      <c r="H154" s="8">
        <v>766.95</v>
      </c>
      <c r="I154" s="8">
        <v>238.95</v>
      </c>
      <c r="J154" s="9">
        <v>46363</v>
      </c>
      <c r="K154" s="8">
        <v>226005</v>
      </c>
      <c r="L154" s="8">
        <v>3.38</v>
      </c>
      <c r="M154" s="4">
        <f t="shared" si="12"/>
        <v>3.3799999999999997E-2</v>
      </c>
      <c r="S154" s="4">
        <f t="shared" si="14"/>
        <v>7.9966321653601683E-3</v>
      </c>
      <c r="T154" s="4">
        <f t="shared" si="15"/>
        <v>1.0412882915607245E-2</v>
      </c>
      <c r="U154" s="4">
        <f t="shared" si="15"/>
        <v>9.1351680302927785E-2</v>
      </c>
      <c r="V154" s="4">
        <f t="shared" si="15"/>
        <v>6.3985374771480683E-2</v>
      </c>
      <c r="W154" s="4">
        <f t="shared" si="13"/>
        <v>-1.4785661099882967E-2</v>
      </c>
      <c r="X154" s="4">
        <f t="shared" si="11"/>
        <v>7.6842626940280745E-3</v>
      </c>
      <c r="Y154" s="4">
        <f t="shared" si="11"/>
        <v>4.3753402286336542E-2</v>
      </c>
      <c r="Z154" s="4">
        <f t="shared" si="11"/>
        <v>1.1856870633072128E-2</v>
      </c>
      <c r="AA154" s="4">
        <f t="shared" si="11"/>
        <v>-5.3893248253858753E-4</v>
      </c>
      <c r="AB154" s="4">
        <f t="shared" si="16"/>
        <v>-3.6110921559930398E-2</v>
      </c>
    </row>
    <row r="155" spans="1:28" ht="15.55" thickTop="1" thickBot="1" x14ac:dyDescent="0.35">
      <c r="A155" s="7">
        <v>44421</v>
      </c>
      <c r="B155" s="8">
        <v>357.24579999999997</v>
      </c>
      <c r="C155" s="8">
        <v>419.25</v>
      </c>
      <c r="D155" s="8">
        <v>777.7</v>
      </c>
      <c r="E155" s="8">
        <v>263.5</v>
      </c>
      <c r="F155" s="8">
        <v>473.8</v>
      </c>
      <c r="G155" s="8">
        <v>334.57490000000001</v>
      </c>
      <c r="H155" s="8">
        <v>776.05</v>
      </c>
      <c r="I155" s="8">
        <v>242.95</v>
      </c>
      <c r="J155" s="9">
        <v>46940</v>
      </c>
      <c r="K155" s="8">
        <v>246564.6</v>
      </c>
      <c r="L155" s="8">
        <v>3.36</v>
      </c>
      <c r="M155" s="4">
        <f t="shared" si="12"/>
        <v>3.3599999999999998E-2</v>
      </c>
      <c r="S155" s="4">
        <f t="shared" si="14"/>
        <v>0</v>
      </c>
      <c r="T155" s="4">
        <f t="shared" si="15"/>
        <v>4.793289394847214E-3</v>
      </c>
      <c r="U155" s="4">
        <f t="shared" si="15"/>
        <v>-3.6307311028500565E-2</v>
      </c>
      <c r="V155" s="4">
        <f t="shared" si="15"/>
        <v>6.1092019854907323E-3</v>
      </c>
      <c r="W155" s="4">
        <f t="shared" si="13"/>
        <v>2.310516087238175E-2</v>
      </c>
      <c r="X155" s="4">
        <f t="shared" si="11"/>
        <v>2.7338986347591183E-3</v>
      </c>
      <c r="Y155" s="4">
        <f t="shared" si="11"/>
        <v>1.1865180259469208E-2</v>
      </c>
      <c r="Z155" s="4">
        <f t="shared" si="11"/>
        <v>1.6739903745553463E-2</v>
      </c>
      <c r="AA155" s="4">
        <f t="shared" si="11"/>
        <v>1.2445268856631365E-2</v>
      </c>
      <c r="AB155" s="4">
        <f t="shared" si="16"/>
        <v>9.096966881263692E-2</v>
      </c>
    </row>
    <row r="156" spans="1:28" ht="15.55" thickTop="1" thickBot="1" x14ac:dyDescent="0.35">
      <c r="A156" s="7">
        <v>44424</v>
      </c>
      <c r="B156" s="8">
        <v>347.59989999999999</v>
      </c>
      <c r="C156" s="8">
        <v>414.2</v>
      </c>
      <c r="D156" s="8">
        <v>769.15</v>
      </c>
      <c r="E156" s="8">
        <v>265.7</v>
      </c>
      <c r="F156" s="8">
        <v>455.1</v>
      </c>
      <c r="G156" s="8">
        <v>322.38060000000002</v>
      </c>
      <c r="H156" s="8">
        <v>747.65</v>
      </c>
      <c r="I156" s="8">
        <v>238.05</v>
      </c>
      <c r="J156" s="9">
        <v>47225</v>
      </c>
      <c r="K156" s="8">
        <v>234029.1</v>
      </c>
      <c r="L156" s="10">
        <v>3.3849999999999998</v>
      </c>
      <c r="M156" s="4">
        <f t="shared" si="12"/>
        <v>3.3849999999999998E-2</v>
      </c>
      <c r="S156" s="4">
        <f t="shared" si="14"/>
        <v>-2.7000737307478446E-2</v>
      </c>
      <c r="T156" s="4">
        <f t="shared" si="15"/>
        <v>-1.2045319022063235E-2</v>
      </c>
      <c r="U156" s="4">
        <f t="shared" si="15"/>
        <v>-1.099395653851108E-2</v>
      </c>
      <c r="V156" s="4">
        <f t="shared" si="15"/>
        <v>8.349146110056882E-3</v>
      </c>
      <c r="W156" s="4">
        <f t="shared" si="13"/>
        <v>-3.9468130012663548E-2</v>
      </c>
      <c r="X156" s="4">
        <f t="shared" si="11"/>
        <v>-3.6447145317834655E-2</v>
      </c>
      <c r="Y156" s="4">
        <f t="shared" si="11"/>
        <v>-3.6595580181689298E-2</v>
      </c>
      <c r="Z156" s="4">
        <f t="shared" si="11"/>
        <v>-2.0168759003910176E-2</v>
      </c>
      <c r="AA156" s="4">
        <f t="shared" si="11"/>
        <v>6.0715807413719639E-3</v>
      </c>
      <c r="AB156" s="4">
        <f t="shared" si="16"/>
        <v>-5.0840631623517728E-2</v>
      </c>
    </row>
    <row r="157" spans="1:28" ht="15.55" thickTop="1" thickBot="1" x14ac:dyDescent="0.35">
      <c r="A157" s="7">
        <v>44425</v>
      </c>
      <c r="B157" s="8">
        <v>336.41269999999997</v>
      </c>
      <c r="C157" s="8">
        <v>413.9</v>
      </c>
      <c r="D157" s="8">
        <v>785.05</v>
      </c>
      <c r="E157" s="8">
        <v>261.10000000000002</v>
      </c>
      <c r="F157" s="8">
        <v>449.95</v>
      </c>
      <c r="G157" s="8">
        <v>331.16629999999998</v>
      </c>
      <c r="H157" s="8">
        <v>727.55</v>
      </c>
      <c r="I157" s="8">
        <v>238.05</v>
      </c>
      <c r="J157" s="9">
        <v>47280</v>
      </c>
      <c r="K157" s="8">
        <v>224198.2</v>
      </c>
      <c r="L157" s="8">
        <v>3.38</v>
      </c>
      <c r="M157" s="4">
        <f t="shared" si="12"/>
        <v>3.3799999999999997E-2</v>
      </c>
      <c r="S157" s="4">
        <f t="shared" si="14"/>
        <v>-3.2184128936746006E-2</v>
      </c>
      <c r="T157" s="4">
        <f t="shared" si="15"/>
        <v>-7.2428778367940945E-4</v>
      </c>
      <c r="U157" s="4">
        <f t="shared" si="15"/>
        <v>2.067217057791065E-2</v>
      </c>
      <c r="V157" s="4">
        <f t="shared" si="15"/>
        <v>-1.7312758750470329E-2</v>
      </c>
      <c r="W157" s="4">
        <f t="shared" si="13"/>
        <v>-1.1316194243023586E-2</v>
      </c>
      <c r="X157" s="4">
        <f t="shared" si="11"/>
        <v>2.725257040901333E-2</v>
      </c>
      <c r="Y157" s="4">
        <f t="shared" si="11"/>
        <v>-2.6884237276800674E-2</v>
      </c>
      <c r="Z157" s="4">
        <f t="shared" si="11"/>
        <v>0</v>
      </c>
      <c r="AA157" s="4">
        <f t="shared" si="11"/>
        <v>1.1646373742721016E-3</v>
      </c>
      <c r="AB157" s="4">
        <f t="shared" si="16"/>
        <v>-4.2007169193916456E-2</v>
      </c>
    </row>
    <row r="158" spans="1:28" ht="15.55" thickTop="1" thickBot="1" x14ac:dyDescent="0.35">
      <c r="A158" s="7">
        <v>44426</v>
      </c>
      <c r="B158" s="8">
        <v>340.83789999999999</v>
      </c>
      <c r="C158" s="8">
        <v>413.2</v>
      </c>
      <c r="D158" s="8">
        <v>785.25</v>
      </c>
      <c r="E158" s="8">
        <v>257.45</v>
      </c>
      <c r="F158" s="8">
        <v>451.05</v>
      </c>
      <c r="G158" s="8">
        <v>326.12529999999998</v>
      </c>
      <c r="H158" s="8">
        <v>719.4</v>
      </c>
      <c r="I158" s="8">
        <v>233.85</v>
      </c>
      <c r="J158" s="9">
        <v>47132</v>
      </c>
      <c r="K158" s="8">
        <v>224302.3</v>
      </c>
      <c r="L158" s="8">
        <v>3.36</v>
      </c>
      <c r="M158" s="4">
        <f t="shared" si="12"/>
        <v>3.3599999999999998E-2</v>
      </c>
      <c r="S158" s="4">
        <f t="shared" si="14"/>
        <v>1.3154081281711477E-2</v>
      </c>
      <c r="T158" s="4">
        <f t="shared" si="15"/>
        <v>-1.6912297656438481E-3</v>
      </c>
      <c r="U158" s="4">
        <f t="shared" si="15"/>
        <v>2.547608432584491E-4</v>
      </c>
      <c r="V158" s="4">
        <f t="shared" si="15"/>
        <v>-1.3979318268862635E-2</v>
      </c>
      <c r="W158" s="4">
        <f t="shared" si="13"/>
        <v>2.4447160795644466E-3</v>
      </c>
      <c r="X158" s="4">
        <f t="shared" si="11"/>
        <v>-1.5221959480780494E-2</v>
      </c>
      <c r="Y158" s="4">
        <f t="shared" si="11"/>
        <v>-1.1201979245412656E-2</v>
      </c>
      <c r="Z158" s="4">
        <f t="shared" si="11"/>
        <v>-1.7643352236925088E-2</v>
      </c>
      <c r="AA158" s="4">
        <f t="shared" si="11"/>
        <v>-3.1302876480541453E-3</v>
      </c>
      <c r="AB158" s="4">
        <f t="shared" si="16"/>
        <v>4.6432130141980048E-4</v>
      </c>
    </row>
    <row r="159" spans="1:28" ht="15.55" thickTop="1" thickBot="1" x14ac:dyDescent="0.35">
      <c r="A159" s="7">
        <v>44428</v>
      </c>
      <c r="B159" s="8">
        <v>332.9819</v>
      </c>
      <c r="C159" s="8">
        <v>403.85</v>
      </c>
      <c r="D159" s="8">
        <v>756.05</v>
      </c>
      <c r="E159" s="8">
        <v>242.95</v>
      </c>
      <c r="F159" s="8">
        <v>446.95</v>
      </c>
      <c r="G159" s="8">
        <v>314.12299999999999</v>
      </c>
      <c r="H159" s="8">
        <v>706.05</v>
      </c>
      <c r="I159" s="8">
        <v>227.25</v>
      </c>
      <c r="J159" s="9">
        <v>47158</v>
      </c>
      <c r="K159" s="8">
        <v>244224.9</v>
      </c>
      <c r="L159" s="8">
        <v>3.35</v>
      </c>
      <c r="M159" s="4">
        <f t="shared" si="12"/>
        <v>3.3500000000000002E-2</v>
      </c>
      <c r="S159" s="4">
        <f t="shared" si="14"/>
        <v>-2.3049079929198E-2</v>
      </c>
      <c r="T159" s="4">
        <f t="shared" si="15"/>
        <v>-2.2628267182962163E-2</v>
      </c>
      <c r="U159" s="4">
        <f t="shared" si="15"/>
        <v>-3.7185609678446412E-2</v>
      </c>
      <c r="V159" s="4">
        <f t="shared" si="15"/>
        <v>-5.6321615847737427E-2</v>
      </c>
      <c r="W159" s="4">
        <f t="shared" si="13"/>
        <v>-9.0899013413147604E-3</v>
      </c>
      <c r="X159" s="4">
        <f t="shared" si="11"/>
        <v>-3.680272582347948E-2</v>
      </c>
      <c r="Y159" s="4">
        <f t="shared" si="11"/>
        <v>-1.8557130942452076E-2</v>
      </c>
      <c r="Z159" s="4">
        <f t="shared" si="11"/>
        <v>-2.8223220012828714E-2</v>
      </c>
      <c r="AA159" s="4">
        <f t="shared" si="11"/>
        <v>5.5164219638462186E-4</v>
      </c>
      <c r="AB159" s="4">
        <f t="shared" si="16"/>
        <v>8.8820310803767982E-2</v>
      </c>
    </row>
    <row r="160" spans="1:28" ht="15.55" thickTop="1" thickBot="1" x14ac:dyDescent="0.35">
      <c r="A160" s="7">
        <v>44431</v>
      </c>
      <c r="B160" s="8">
        <v>326.26960000000003</v>
      </c>
      <c r="C160" s="8">
        <v>393.3</v>
      </c>
      <c r="D160" s="8">
        <v>763.4</v>
      </c>
      <c r="E160" s="8">
        <v>223.05</v>
      </c>
      <c r="F160" s="8">
        <v>441.25</v>
      </c>
      <c r="G160" s="8">
        <v>302.31279999999998</v>
      </c>
      <c r="H160" s="8">
        <v>705</v>
      </c>
      <c r="I160" s="8">
        <v>217.55</v>
      </c>
      <c r="J160" s="9">
        <v>47584</v>
      </c>
      <c r="K160" s="8">
        <v>245977.4</v>
      </c>
      <c r="L160" s="8">
        <v>3.34</v>
      </c>
      <c r="M160" s="4">
        <f t="shared" si="12"/>
        <v>3.3399999999999999E-2</v>
      </c>
      <c r="S160" s="4">
        <f t="shared" si="14"/>
        <v>-2.015815274043415E-2</v>
      </c>
      <c r="T160" s="4">
        <f t="shared" si="15"/>
        <v>-2.6123560727993093E-2</v>
      </c>
      <c r="U160" s="4">
        <f t="shared" si="15"/>
        <v>9.7215792606309415E-3</v>
      </c>
      <c r="V160" s="4">
        <f t="shared" si="15"/>
        <v>-8.1909857995472235E-2</v>
      </c>
      <c r="W160" s="4">
        <f t="shared" si="13"/>
        <v>-1.2753104374091037E-2</v>
      </c>
      <c r="X160" s="4">
        <f t="shared" si="11"/>
        <v>-3.7597374276955232E-2</v>
      </c>
      <c r="Y160" s="4">
        <f t="shared" si="11"/>
        <v>-1.4871468026343101E-3</v>
      </c>
      <c r="Z160" s="4">
        <f t="shared" si="11"/>
        <v>-4.2684268426842635E-2</v>
      </c>
      <c r="AA160" s="4">
        <f t="shared" si="11"/>
        <v>9.0334619788795117E-3</v>
      </c>
      <c r="AB160" s="4">
        <f t="shared" si="16"/>
        <v>7.1757629955012782E-3</v>
      </c>
    </row>
    <row r="161" spans="1:28" ht="15.55" thickTop="1" thickBot="1" x14ac:dyDescent="0.35">
      <c r="A161" s="7">
        <v>44432</v>
      </c>
      <c r="B161" s="8">
        <v>332.23610000000002</v>
      </c>
      <c r="C161" s="8">
        <v>403.65</v>
      </c>
      <c r="D161" s="8">
        <v>768.6</v>
      </c>
      <c r="E161" s="8">
        <v>242</v>
      </c>
      <c r="F161" s="8">
        <v>454.45</v>
      </c>
      <c r="G161" s="8">
        <v>307.49779999999998</v>
      </c>
      <c r="H161" s="8">
        <v>718.45</v>
      </c>
      <c r="I161" s="8">
        <v>228.05</v>
      </c>
      <c r="J161" s="9">
        <v>47612</v>
      </c>
      <c r="K161" s="8">
        <v>235222</v>
      </c>
      <c r="L161" s="8">
        <v>3.33</v>
      </c>
      <c r="M161" s="4">
        <f t="shared" si="12"/>
        <v>3.3300000000000003E-2</v>
      </c>
      <c r="S161" s="4">
        <f t="shared" si="14"/>
        <v>1.8287023982620495E-2</v>
      </c>
      <c r="T161" s="4">
        <f t="shared" si="15"/>
        <v>2.6315789473684122E-2</v>
      </c>
      <c r="U161" s="4">
        <f t="shared" si="15"/>
        <v>6.811632171862779E-3</v>
      </c>
      <c r="V161" s="4">
        <f t="shared" si="15"/>
        <v>8.4958529477695527E-2</v>
      </c>
      <c r="W161" s="4">
        <f t="shared" si="13"/>
        <v>2.9915014164305923E-2</v>
      </c>
      <c r="X161" s="4">
        <f t="shared" si="11"/>
        <v>1.7151109711530582E-2</v>
      </c>
      <c r="Y161" s="4">
        <f t="shared" si="11"/>
        <v>1.9078014184397227E-2</v>
      </c>
      <c r="Z161" s="4">
        <f t="shared" si="11"/>
        <v>4.8264766720294186E-2</v>
      </c>
      <c r="AA161" s="4">
        <f t="shared" si="11"/>
        <v>5.8843308675184938E-4</v>
      </c>
      <c r="AB161" s="4">
        <f t="shared" si="16"/>
        <v>-4.3725155237838903E-2</v>
      </c>
    </row>
    <row r="162" spans="1:28" ht="15.55" thickTop="1" thickBot="1" x14ac:dyDescent="0.35">
      <c r="A162" s="7">
        <v>44433</v>
      </c>
      <c r="B162" s="8">
        <v>346.3569</v>
      </c>
      <c r="C162" s="8">
        <v>400.55</v>
      </c>
      <c r="D162" s="8">
        <v>784.35</v>
      </c>
      <c r="E162" s="8">
        <v>245.3</v>
      </c>
      <c r="F162" s="8">
        <v>459.25</v>
      </c>
      <c r="G162" s="8">
        <v>315.56330000000003</v>
      </c>
      <c r="H162" s="8">
        <v>724.35</v>
      </c>
      <c r="I162" s="8">
        <v>230</v>
      </c>
      <c r="J162" s="9">
        <v>47179</v>
      </c>
      <c r="K162" s="8">
        <v>238974.4</v>
      </c>
      <c r="L162" s="8">
        <v>3.31</v>
      </c>
      <c r="M162" s="4">
        <f t="shared" si="12"/>
        <v>3.3099999999999997E-2</v>
      </c>
      <c r="S162" s="4">
        <f t="shared" si="14"/>
        <v>4.2502304836831317E-2</v>
      </c>
      <c r="T162" s="4">
        <f t="shared" si="15"/>
        <v>-7.6799207233989005E-3</v>
      </c>
      <c r="U162" s="4">
        <f t="shared" si="15"/>
        <v>2.0491803278688523E-2</v>
      </c>
      <c r="V162" s="4">
        <f t="shared" si="15"/>
        <v>1.3636363636363683E-2</v>
      </c>
      <c r="W162" s="4">
        <f t="shared" si="13"/>
        <v>1.0562218065793843E-2</v>
      </c>
      <c r="X162" s="4">
        <f t="shared" si="11"/>
        <v>2.6229455950579298E-2</v>
      </c>
      <c r="Y162" s="4">
        <f t="shared" si="11"/>
        <v>8.212123321038314E-3</v>
      </c>
      <c r="Z162" s="4">
        <f t="shared" si="11"/>
        <v>8.5507564130672589E-3</v>
      </c>
      <c r="AA162" s="4">
        <f t="shared" si="11"/>
        <v>-9.0943459632025544E-3</v>
      </c>
      <c r="AB162" s="4">
        <f t="shared" si="16"/>
        <v>1.5952589468672122E-2</v>
      </c>
    </row>
    <row r="163" spans="1:28" ht="15.55" thickTop="1" thickBot="1" x14ac:dyDescent="0.35">
      <c r="A163" s="7">
        <v>44434</v>
      </c>
      <c r="B163" s="8">
        <v>350.33460000000002</v>
      </c>
      <c r="C163" s="8">
        <v>395.2</v>
      </c>
      <c r="D163" s="8">
        <v>774.4</v>
      </c>
      <c r="E163" s="8">
        <v>239.9</v>
      </c>
      <c r="F163" s="8">
        <v>460</v>
      </c>
      <c r="G163" s="8">
        <v>332.51049999999998</v>
      </c>
      <c r="H163" s="8">
        <v>725.25</v>
      </c>
      <c r="I163" s="8">
        <v>226.8</v>
      </c>
      <c r="J163" s="9">
        <v>47237</v>
      </c>
      <c r="K163" s="8">
        <v>229908.8</v>
      </c>
      <c r="L163" s="8">
        <v>3.31</v>
      </c>
      <c r="M163" s="4">
        <f t="shared" si="12"/>
        <v>3.3099999999999997E-2</v>
      </c>
      <c r="S163" s="4">
        <f t="shared" si="14"/>
        <v>1.1484396586295891E-2</v>
      </c>
      <c r="T163" s="4">
        <f t="shared" si="15"/>
        <v>-1.3356634627387398E-2</v>
      </c>
      <c r="U163" s="4">
        <f t="shared" si="15"/>
        <v>-1.2685663288072984E-2</v>
      </c>
      <c r="V163" s="4">
        <f t="shared" si="15"/>
        <v>-2.2013860578883021E-2</v>
      </c>
      <c r="W163" s="4">
        <f t="shared" si="13"/>
        <v>1.633097441480675E-3</v>
      </c>
      <c r="X163" s="4">
        <f t="shared" si="11"/>
        <v>5.3704597461111447E-2</v>
      </c>
      <c r="Y163" s="4">
        <f t="shared" si="11"/>
        <v>1.2424932698280903E-3</v>
      </c>
      <c r="Z163" s="4">
        <f t="shared" si="11"/>
        <v>-1.391304347826082E-2</v>
      </c>
      <c r="AA163" s="4">
        <f t="shared" si="11"/>
        <v>1.2293605205705928E-3</v>
      </c>
      <c r="AB163" s="4">
        <f t="shared" si="16"/>
        <v>-3.7935444131254249E-2</v>
      </c>
    </row>
    <row r="164" spans="1:28" ht="15.55" thickTop="1" thickBot="1" x14ac:dyDescent="0.35">
      <c r="A164" s="7">
        <v>44435</v>
      </c>
      <c r="B164" s="8">
        <v>361.02460000000002</v>
      </c>
      <c r="C164" s="8">
        <v>393.95</v>
      </c>
      <c r="D164" s="8">
        <v>775.05</v>
      </c>
      <c r="E164" s="8">
        <v>239.55</v>
      </c>
      <c r="F164" s="8">
        <v>459.9</v>
      </c>
      <c r="G164" s="8">
        <v>332.2704</v>
      </c>
      <c r="H164" s="8">
        <v>748.5</v>
      </c>
      <c r="I164" s="8">
        <v>229.6</v>
      </c>
      <c r="J164" s="9">
        <v>47538</v>
      </c>
      <c r="K164" s="8">
        <v>240378.7</v>
      </c>
      <c r="L164" s="8">
        <v>3.31</v>
      </c>
      <c r="M164" s="4">
        <f t="shared" si="12"/>
        <v>3.3099999999999997E-2</v>
      </c>
      <c r="S164" s="4">
        <f t="shared" si="14"/>
        <v>3.0513686058984746E-2</v>
      </c>
      <c r="T164" s="4">
        <f t="shared" si="15"/>
        <v>-3.1629554655870445E-3</v>
      </c>
      <c r="U164" s="4">
        <f t="shared" si="15"/>
        <v>8.3935950413220205E-4</v>
      </c>
      <c r="V164" s="4">
        <f t="shared" si="15"/>
        <v>-1.4589412255106057E-3</v>
      </c>
      <c r="W164" s="4">
        <f t="shared" si="13"/>
        <v>-2.1739130434787551E-4</v>
      </c>
      <c r="X164" s="4">
        <f t="shared" si="11"/>
        <v>-7.220824605538291E-4</v>
      </c>
      <c r="Y164" s="4">
        <f t="shared" si="11"/>
        <v>3.2057911065149949E-2</v>
      </c>
      <c r="Z164" s="4">
        <f t="shared" si="11"/>
        <v>1.2345679012345604E-2</v>
      </c>
      <c r="AA164" s="4">
        <f t="shared" si="11"/>
        <v>6.3721235472193405E-3</v>
      </c>
      <c r="AB164" s="4">
        <f t="shared" si="16"/>
        <v>4.5539361694724272E-2</v>
      </c>
    </row>
    <row r="165" spans="1:28" ht="15.55" thickTop="1" thickBot="1" x14ac:dyDescent="0.35">
      <c r="A165" s="7">
        <v>44438</v>
      </c>
      <c r="B165" s="8">
        <v>369.1789</v>
      </c>
      <c r="C165" s="8">
        <v>402.3</v>
      </c>
      <c r="D165" s="8">
        <v>800.3</v>
      </c>
      <c r="E165" s="8">
        <v>247.25</v>
      </c>
      <c r="F165" s="8">
        <v>470.75</v>
      </c>
      <c r="G165" s="8">
        <v>332.41449999999998</v>
      </c>
      <c r="H165" s="8">
        <v>760.05</v>
      </c>
      <c r="I165" s="8">
        <v>229</v>
      </c>
      <c r="J165" s="9">
        <v>47164</v>
      </c>
      <c r="K165" s="8">
        <v>236706</v>
      </c>
      <c r="L165" s="8">
        <v>3.31</v>
      </c>
      <c r="M165" s="4">
        <f t="shared" si="12"/>
        <v>3.3099999999999997E-2</v>
      </c>
      <c r="S165" s="4">
        <f t="shared" si="14"/>
        <v>2.2586549503828761E-2</v>
      </c>
      <c r="T165" s="4">
        <f t="shared" si="15"/>
        <v>2.1195583195837094E-2</v>
      </c>
      <c r="U165" s="4">
        <f t="shared" si="15"/>
        <v>3.2578543319785824E-2</v>
      </c>
      <c r="V165" s="4">
        <f t="shared" si="15"/>
        <v>3.2143602588186132E-2</v>
      </c>
      <c r="W165" s="4">
        <f t="shared" si="13"/>
        <v>2.3592085235920903E-2</v>
      </c>
      <c r="X165" s="4">
        <f t="shared" si="11"/>
        <v>4.3368292812113373E-4</v>
      </c>
      <c r="Y165" s="4">
        <f t="shared" si="11"/>
        <v>1.5430861723446833E-2</v>
      </c>
      <c r="Z165" s="4">
        <f t="shared" si="11"/>
        <v>-2.6132404181184424E-3</v>
      </c>
      <c r="AA165" s="4">
        <f t="shared" si="11"/>
        <v>-7.8673902982876864E-3</v>
      </c>
      <c r="AB165" s="4">
        <f t="shared" si="16"/>
        <v>-1.5278807980906842E-2</v>
      </c>
    </row>
    <row r="166" spans="1:28" ht="15.55" thickTop="1" thickBot="1" x14ac:dyDescent="0.35">
      <c r="A166" s="7">
        <v>44439</v>
      </c>
      <c r="B166" s="8">
        <v>355.95310000000001</v>
      </c>
      <c r="C166" s="8">
        <v>404.5</v>
      </c>
      <c r="D166" s="8">
        <v>796.35</v>
      </c>
      <c r="E166" s="8">
        <v>244.45</v>
      </c>
      <c r="F166" s="8">
        <v>473.45</v>
      </c>
      <c r="G166" s="8">
        <v>337.5034</v>
      </c>
      <c r="H166" s="8">
        <v>764.45</v>
      </c>
      <c r="I166" s="8">
        <v>227.25</v>
      </c>
      <c r="J166" s="9">
        <v>47120</v>
      </c>
      <c r="K166" s="8">
        <v>250652</v>
      </c>
      <c r="L166" s="8">
        <v>3.31</v>
      </c>
      <c r="M166" s="4">
        <f t="shared" si="12"/>
        <v>3.3099999999999997E-2</v>
      </c>
      <c r="S166" s="4">
        <f t="shared" si="14"/>
        <v>-3.5824907653173005E-2</v>
      </c>
      <c r="T166" s="4">
        <f t="shared" si="15"/>
        <v>5.4685558041262456E-3</v>
      </c>
      <c r="U166" s="4">
        <f t="shared" si="15"/>
        <v>-4.9356491315755745E-3</v>
      </c>
      <c r="V166" s="4">
        <f t="shared" si="15"/>
        <v>-1.1324570273003079E-2</v>
      </c>
      <c r="W166" s="4">
        <f t="shared" si="13"/>
        <v>5.7355284121083138E-3</v>
      </c>
      <c r="X166" s="4">
        <f t="shared" si="11"/>
        <v>1.5308898980038548E-2</v>
      </c>
      <c r="Y166" s="4">
        <f t="shared" si="11"/>
        <v>5.7890928228407227E-3</v>
      </c>
      <c r="Z166" s="4">
        <f t="shared" si="11"/>
        <v>-7.6419213973799123E-3</v>
      </c>
      <c r="AA166" s="4">
        <f t="shared" si="11"/>
        <v>-9.3291493512000678E-4</v>
      </c>
      <c r="AB166" s="4">
        <f t="shared" si="16"/>
        <v>5.891696872914079E-2</v>
      </c>
    </row>
    <row r="167" spans="1:28" ht="15.55" thickTop="1" thickBot="1" x14ac:dyDescent="0.35">
      <c r="A167" s="7">
        <v>44440</v>
      </c>
      <c r="B167" s="8">
        <v>345.95909999999998</v>
      </c>
      <c r="C167" s="8">
        <v>420.9</v>
      </c>
      <c r="D167" s="8">
        <v>791.05</v>
      </c>
      <c r="E167" s="8">
        <v>240.55</v>
      </c>
      <c r="F167" s="8">
        <v>487.95</v>
      </c>
      <c r="G167" s="8">
        <v>332.60649999999998</v>
      </c>
      <c r="H167" s="8">
        <v>759.05</v>
      </c>
      <c r="I167" s="8">
        <v>227.9</v>
      </c>
      <c r="J167" s="9">
        <v>47068</v>
      </c>
      <c r="K167" s="8">
        <v>279886.3</v>
      </c>
      <c r="L167" s="8">
        <v>3.3</v>
      </c>
      <c r="M167" s="4">
        <f t="shared" si="12"/>
        <v>3.3000000000000002E-2</v>
      </c>
      <c r="S167" s="4">
        <f t="shared" si="14"/>
        <v>-2.8076732580781086E-2</v>
      </c>
      <c r="T167" s="4">
        <f t="shared" si="15"/>
        <v>4.0543881334981401E-2</v>
      </c>
      <c r="U167" s="4">
        <f t="shared" si="15"/>
        <v>-6.6553651032838172E-3</v>
      </c>
      <c r="V167" s="4">
        <f t="shared" si="15"/>
        <v>-1.5954182859480373E-2</v>
      </c>
      <c r="W167" s="4">
        <f t="shared" si="13"/>
        <v>3.0626254092301193E-2</v>
      </c>
      <c r="X167" s="4">
        <f t="shared" si="11"/>
        <v>-1.450918716670711E-2</v>
      </c>
      <c r="Y167" s="4">
        <f t="shared" si="11"/>
        <v>-7.0639021518740146E-3</v>
      </c>
      <c r="Z167" s="4">
        <f t="shared" si="11"/>
        <v>2.8602860286028853E-3</v>
      </c>
      <c r="AA167" s="4">
        <f t="shared" si="11"/>
        <v>-1.1035653650254668E-3</v>
      </c>
      <c r="AB167" s="4">
        <f t="shared" si="16"/>
        <v>0.11663302108102065</v>
      </c>
    </row>
    <row r="168" spans="1:28" ht="15.55" thickTop="1" thickBot="1" x14ac:dyDescent="0.35">
      <c r="A168" s="7">
        <v>44441</v>
      </c>
      <c r="B168" s="8">
        <v>349.09160000000003</v>
      </c>
      <c r="C168" s="8">
        <v>419.35</v>
      </c>
      <c r="D168" s="8">
        <v>787.65</v>
      </c>
      <c r="E168" s="8">
        <v>245.45</v>
      </c>
      <c r="F168" s="8">
        <v>482</v>
      </c>
      <c r="G168" s="8">
        <v>335.96719999999999</v>
      </c>
      <c r="H168" s="8">
        <v>782.25</v>
      </c>
      <c r="I168" s="8">
        <v>229.6</v>
      </c>
      <c r="J168" s="9">
        <v>46991</v>
      </c>
      <c r="K168" s="8">
        <v>276949.09999999998</v>
      </c>
      <c r="L168" s="8">
        <v>3.3</v>
      </c>
      <c r="M168" s="4">
        <f t="shared" si="12"/>
        <v>3.3000000000000002E-2</v>
      </c>
      <c r="S168" s="4">
        <f t="shared" si="14"/>
        <v>9.0545385278203421E-3</v>
      </c>
      <c r="T168" s="4">
        <f t="shared" si="15"/>
        <v>-3.6825849370395692E-3</v>
      </c>
      <c r="U168" s="4">
        <f t="shared" si="15"/>
        <v>-4.2980848239681149E-3</v>
      </c>
      <c r="V168" s="4">
        <f t="shared" si="15"/>
        <v>2.0369985450010297E-2</v>
      </c>
      <c r="W168" s="4">
        <f t="shared" si="13"/>
        <v>-1.2193872322983889E-2</v>
      </c>
      <c r="X168" s="4">
        <f t="shared" si="11"/>
        <v>1.0104132059956762E-2</v>
      </c>
      <c r="Y168" s="4">
        <f t="shared" si="11"/>
        <v>3.056452144127534E-2</v>
      </c>
      <c r="Z168" s="4">
        <f t="shared" si="11"/>
        <v>7.4594120228169752E-3</v>
      </c>
      <c r="AA168" s="4">
        <f t="shared" si="11"/>
        <v>-1.6359309934562761E-3</v>
      </c>
      <c r="AB168" s="4">
        <f t="shared" si="16"/>
        <v>-1.0494261419726552E-2</v>
      </c>
    </row>
    <row r="169" spans="1:28" ht="15.55" thickTop="1" thickBot="1" x14ac:dyDescent="0.35">
      <c r="A169" s="7">
        <v>44442</v>
      </c>
      <c r="B169" s="8">
        <v>364.25650000000002</v>
      </c>
      <c r="C169" s="8">
        <v>416.4</v>
      </c>
      <c r="D169" s="8">
        <v>795.3</v>
      </c>
      <c r="E169" s="8">
        <v>244.4</v>
      </c>
      <c r="F169" s="8">
        <v>472.85</v>
      </c>
      <c r="G169" s="8">
        <v>333.27870000000001</v>
      </c>
      <c r="H169" s="8">
        <v>775.4</v>
      </c>
      <c r="I169" s="8">
        <v>229.6</v>
      </c>
      <c r="J169" s="9">
        <v>47524</v>
      </c>
      <c r="K169" s="8">
        <v>287643.8</v>
      </c>
      <c r="L169" s="8">
        <v>3.31</v>
      </c>
      <c r="M169" s="4">
        <f t="shared" si="12"/>
        <v>3.3099999999999997E-2</v>
      </c>
      <c r="S169" s="4">
        <f t="shared" si="14"/>
        <v>4.3441033814620542E-2</v>
      </c>
      <c r="T169" s="4">
        <f t="shared" si="15"/>
        <v>-7.0346965541911183E-3</v>
      </c>
      <c r="U169" s="4">
        <f t="shared" si="15"/>
        <v>9.7124357265282509E-3</v>
      </c>
      <c r="V169" s="4">
        <f t="shared" si="15"/>
        <v>-4.2778569973517333E-3</v>
      </c>
      <c r="W169" s="4">
        <f t="shared" si="13"/>
        <v>-1.8983402489626509E-2</v>
      </c>
      <c r="X169" s="4">
        <f t="shared" si="11"/>
        <v>-8.0022692691428705E-3</v>
      </c>
      <c r="Y169" s="4">
        <f t="shared" si="11"/>
        <v>-8.7567913071269071E-3</v>
      </c>
      <c r="Z169" s="4">
        <f t="shared" si="11"/>
        <v>0</v>
      </c>
      <c r="AA169" s="4">
        <f t="shared" si="11"/>
        <v>1.1342597518673789E-2</v>
      </c>
      <c r="AB169" s="4">
        <f t="shared" si="16"/>
        <v>3.8616121157281295E-2</v>
      </c>
    </row>
    <row r="170" spans="1:28" ht="15.55" thickTop="1" thickBot="1" x14ac:dyDescent="0.35">
      <c r="A170" s="7">
        <v>44445</v>
      </c>
      <c r="B170" s="8">
        <v>374.44929999999999</v>
      </c>
      <c r="C170" s="8">
        <v>423.5</v>
      </c>
      <c r="D170" s="8">
        <v>862.85</v>
      </c>
      <c r="E170" s="8">
        <v>245.3</v>
      </c>
      <c r="F170" s="8">
        <v>485.05</v>
      </c>
      <c r="G170" s="8">
        <v>336.2072</v>
      </c>
      <c r="H170" s="8">
        <v>805.3</v>
      </c>
      <c r="I170" s="8">
        <v>227.7</v>
      </c>
      <c r="J170" s="9">
        <v>47425</v>
      </c>
      <c r="K170" s="8">
        <v>287204.8</v>
      </c>
      <c r="L170" s="8">
        <v>3.3</v>
      </c>
      <c r="M170" s="4">
        <f t="shared" si="12"/>
        <v>3.3000000000000002E-2</v>
      </c>
      <c r="S170" s="4">
        <f t="shared" si="14"/>
        <v>2.7982479379228584E-2</v>
      </c>
      <c r="T170" s="4">
        <f t="shared" si="15"/>
        <v>1.7050912584053848E-2</v>
      </c>
      <c r="U170" s="4">
        <f t="shared" si="15"/>
        <v>8.4936501948950166E-2</v>
      </c>
      <c r="V170" s="4">
        <f t="shared" si="15"/>
        <v>3.6824877250409395E-3</v>
      </c>
      <c r="W170" s="4">
        <f t="shared" si="13"/>
        <v>2.5800993972718594E-2</v>
      </c>
      <c r="X170" s="4">
        <f t="shared" si="11"/>
        <v>8.7869401794953752E-3</v>
      </c>
      <c r="Y170" s="4">
        <f t="shared" si="11"/>
        <v>3.8560742842403892E-2</v>
      </c>
      <c r="Z170" s="4">
        <f t="shared" si="11"/>
        <v>-8.2752613240418375E-3</v>
      </c>
      <c r="AA170" s="4">
        <f t="shared" si="11"/>
        <v>-2.0831579833347361E-3</v>
      </c>
      <c r="AB170" s="4">
        <f t="shared" si="16"/>
        <v>-1.526193159734366E-3</v>
      </c>
    </row>
    <row r="171" spans="1:28" ht="15.55" thickTop="1" thickBot="1" x14ac:dyDescent="0.35">
      <c r="A171" s="7">
        <v>44446</v>
      </c>
      <c r="B171" s="8">
        <v>364.00790000000001</v>
      </c>
      <c r="C171" s="8">
        <v>433.3</v>
      </c>
      <c r="D171" s="8">
        <v>875.55</v>
      </c>
      <c r="E171" s="8">
        <v>240.15</v>
      </c>
      <c r="F171" s="8">
        <v>478.25</v>
      </c>
      <c r="G171" s="8">
        <v>346.96120000000002</v>
      </c>
      <c r="H171" s="8">
        <v>816.25</v>
      </c>
      <c r="I171" s="8">
        <v>225.85</v>
      </c>
      <c r="J171" s="9">
        <v>46939</v>
      </c>
      <c r="K171" s="8">
        <v>251465.3</v>
      </c>
      <c r="L171" s="8">
        <v>3.29</v>
      </c>
      <c r="M171" s="4">
        <f t="shared" si="12"/>
        <v>3.2899999999999999E-2</v>
      </c>
      <c r="S171" s="4">
        <f t="shared" si="14"/>
        <v>-2.7884682919690297E-2</v>
      </c>
      <c r="T171" s="4">
        <f t="shared" si="15"/>
        <v>2.3140495867768621E-2</v>
      </c>
      <c r="U171" s="4">
        <f t="shared" si="15"/>
        <v>1.4718664889609934E-2</v>
      </c>
      <c r="V171" s="4">
        <f t="shared" si="15"/>
        <v>-2.0994700366897698E-2</v>
      </c>
      <c r="W171" s="4">
        <f t="shared" si="13"/>
        <v>-1.4019173281105064E-2</v>
      </c>
      <c r="X171" s="4">
        <f t="shared" si="11"/>
        <v>3.1986227540635716E-2</v>
      </c>
      <c r="Y171" s="4">
        <f t="shared" si="11"/>
        <v>1.3597417111635472E-2</v>
      </c>
      <c r="Z171" s="4">
        <f t="shared" si="11"/>
        <v>-8.1247255160298397E-3</v>
      </c>
      <c r="AA171" s="4">
        <f t="shared" si="11"/>
        <v>-1.0247759620453347E-2</v>
      </c>
      <c r="AB171" s="4">
        <f t="shared" si="16"/>
        <v>-0.12443907622713828</v>
      </c>
    </row>
    <row r="172" spans="1:28" ht="15.55" thickTop="1" thickBot="1" x14ac:dyDescent="0.35">
      <c r="A172" s="7">
        <v>44447</v>
      </c>
      <c r="B172" s="8">
        <v>372.26159999999999</v>
      </c>
      <c r="C172" s="8">
        <v>433.45</v>
      </c>
      <c r="D172" s="8">
        <v>861.35</v>
      </c>
      <c r="E172" s="8">
        <v>253</v>
      </c>
      <c r="F172" s="8">
        <v>485.85</v>
      </c>
      <c r="G172" s="8">
        <v>354.9307</v>
      </c>
      <c r="H172" s="8">
        <v>813.85</v>
      </c>
      <c r="I172" s="8">
        <v>232.75</v>
      </c>
      <c r="J172" s="9">
        <v>47038</v>
      </c>
      <c r="K172" s="8">
        <v>258144.7</v>
      </c>
      <c r="L172" s="8">
        <v>3.3</v>
      </c>
      <c r="M172" s="4">
        <f t="shared" si="12"/>
        <v>3.3000000000000002E-2</v>
      </c>
      <c r="S172" s="4">
        <f t="shared" si="14"/>
        <v>2.2674507888427644E-2</v>
      </c>
      <c r="T172" s="4">
        <f t="shared" si="15"/>
        <v>3.4618047542113374E-4</v>
      </c>
      <c r="U172" s="4">
        <f t="shared" si="15"/>
        <v>-1.6218377020158679E-2</v>
      </c>
      <c r="V172" s="4">
        <f t="shared" si="15"/>
        <v>5.3508224026649988E-2</v>
      </c>
      <c r="W172" s="4">
        <f t="shared" si="13"/>
        <v>1.5891270256142231E-2</v>
      </c>
      <c r="X172" s="4">
        <f t="shared" si="11"/>
        <v>2.2969427129027633E-2</v>
      </c>
      <c r="Y172" s="4">
        <f t="shared" si="11"/>
        <v>-2.9402756508422386E-3</v>
      </c>
      <c r="Z172" s="4">
        <f t="shared" si="11"/>
        <v>3.0551250830197059E-2</v>
      </c>
      <c r="AA172" s="4">
        <f t="shared" si="11"/>
        <v>2.1091203476852937E-3</v>
      </c>
      <c r="AB172" s="4">
        <f t="shared" si="16"/>
        <v>2.6561915302031825E-2</v>
      </c>
    </row>
    <row r="173" spans="1:28" ht="15.55" thickTop="1" thickBot="1" x14ac:dyDescent="0.35">
      <c r="A173" s="7">
        <v>44448</v>
      </c>
      <c r="B173" s="8">
        <v>377.43259999999998</v>
      </c>
      <c r="C173" s="8">
        <v>435.55</v>
      </c>
      <c r="D173" s="8">
        <v>896.7</v>
      </c>
      <c r="E173" s="8">
        <v>252.9</v>
      </c>
      <c r="F173" s="8">
        <v>492.2</v>
      </c>
      <c r="G173" s="8">
        <v>353.44240000000002</v>
      </c>
      <c r="H173" s="8">
        <v>820.3</v>
      </c>
      <c r="I173" s="8">
        <v>231.3</v>
      </c>
      <c r="J173" s="9">
        <v>46994</v>
      </c>
      <c r="K173" s="8">
        <v>252018.8</v>
      </c>
      <c r="L173" s="8">
        <v>3.31</v>
      </c>
      <c r="M173" s="4">
        <f t="shared" si="12"/>
        <v>3.3099999999999997E-2</v>
      </c>
      <c r="S173" s="4">
        <f t="shared" si="14"/>
        <v>1.3890769286974516E-2</v>
      </c>
      <c r="T173" s="4">
        <f t="shared" si="15"/>
        <v>4.8448494636060052E-3</v>
      </c>
      <c r="U173" s="4">
        <f t="shared" si="15"/>
        <v>4.1040227549776542E-2</v>
      </c>
      <c r="V173" s="4">
        <f t="shared" si="15"/>
        <v>-3.9525691699602498E-4</v>
      </c>
      <c r="W173" s="4">
        <f t="shared" si="13"/>
        <v>1.3069877534218309E-2</v>
      </c>
      <c r="X173" s="4">
        <f t="shared" si="11"/>
        <v>-4.193212928608264E-3</v>
      </c>
      <c r="Y173" s="4">
        <f t="shared" si="11"/>
        <v>7.9252933587269543E-3</v>
      </c>
      <c r="Z173" s="4">
        <f t="shared" si="11"/>
        <v>-6.2298603651986624E-3</v>
      </c>
      <c r="AA173" s="4">
        <f t="shared" si="11"/>
        <v>-9.3541392065989203E-4</v>
      </c>
      <c r="AB173" s="4">
        <f t="shared" si="16"/>
        <v>-2.3730489140393055E-2</v>
      </c>
    </row>
    <row r="174" spans="1:28" ht="15.55" thickTop="1" thickBot="1" x14ac:dyDescent="0.35">
      <c r="A174" s="7">
        <v>44452</v>
      </c>
      <c r="B174" s="8">
        <v>375.74209999999999</v>
      </c>
      <c r="C174" s="8">
        <v>429.45</v>
      </c>
      <c r="D174" s="8">
        <v>884.1</v>
      </c>
      <c r="E174" s="8">
        <v>251.4</v>
      </c>
      <c r="F174" s="8">
        <v>486.3</v>
      </c>
      <c r="G174" s="8">
        <v>354.73869999999999</v>
      </c>
      <c r="H174" s="8">
        <v>826.95</v>
      </c>
      <c r="I174" s="8">
        <v>230.3</v>
      </c>
      <c r="J174" s="9">
        <v>46908</v>
      </c>
      <c r="K174" s="8">
        <v>241622.9</v>
      </c>
      <c r="L174" s="8">
        <v>3.31</v>
      </c>
      <c r="M174" s="4">
        <f t="shared" si="12"/>
        <v>3.3099999999999997E-2</v>
      </c>
      <c r="S174" s="4">
        <f t="shared" si="14"/>
        <v>-4.4789453799168009E-3</v>
      </c>
      <c r="T174" s="4">
        <f t="shared" si="15"/>
        <v>-1.4005280679600557E-2</v>
      </c>
      <c r="U174" s="4">
        <f t="shared" si="15"/>
        <v>-1.4051522248243584E-2</v>
      </c>
      <c r="V174" s="4">
        <f t="shared" si="15"/>
        <v>-5.9311981020166073E-3</v>
      </c>
      <c r="W174" s="4">
        <f t="shared" si="13"/>
        <v>-1.1986997155627748E-2</v>
      </c>
      <c r="X174" s="4">
        <f t="shared" si="11"/>
        <v>3.6676414601077112E-3</v>
      </c>
      <c r="Y174" s="4">
        <f t="shared" si="11"/>
        <v>8.1067901987079017E-3</v>
      </c>
      <c r="Z174" s="4">
        <f t="shared" si="11"/>
        <v>-4.3233895373973189E-3</v>
      </c>
      <c r="AA174" s="4">
        <f t="shared" si="11"/>
        <v>-1.8300208537260076E-3</v>
      </c>
      <c r="AB174" s="4">
        <f t="shared" si="16"/>
        <v>-4.1250494010764256E-2</v>
      </c>
    </row>
    <row r="175" spans="1:28" ht="15.55" thickTop="1" thickBot="1" x14ac:dyDescent="0.35">
      <c r="A175" s="7">
        <v>44453</v>
      </c>
      <c r="B175" s="8">
        <v>374.89679999999998</v>
      </c>
      <c r="C175" s="8">
        <v>433.65</v>
      </c>
      <c r="D175" s="8">
        <v>896.4</v>
      </c>
      <c r="E175" s="8">
        <v>250.6</v>
      </c>
      <c r="F175" s="8">
        <v>489.9</v>
      </c>
      <c r="G175" s="8">
        <v>357.04309999999998</v>
      </c>
      <c r="H175" s="8">
        <v>826.4</v>
      </c>
      <c r="I175" s="8">
        <v>230.65</v>
      </c>
      <c r="J175" s="9">
        <v>47260</v>
      </c>
      <c r="K175" s="8">
        <v>252537.4</v>
      </c>
      <c r="L175" s="8">
        <v>3.31</v>
      </c>
      <c r="M175" s="4">
        <f t="shared" si="12"/>
        <v>3.3099999999999997E-2</v>
      </c>
      <c r="S175" s="4">
        <f t="shared" si="14"/>
        <v>-2.2496813638929703E-3</v>
      </c>
      <c r="T175" s="4">
        <f t="shared" si="15"/>
        <v>9.7799511002444727E-3</v>
      </c>
      <c r="U175" s="4">
        <f t="shared" si="15"/>
        <v>1.3912453342382032E-2</v>
      </c>
      <c r="V175" s="4">
        <f t="shared" si="15"/>
        <v>-3.1821797931583587E-3</v>
      </c>
      <c r="W175" s="4">
        <f t="shared" si="13"/>
        <v>7.4028377544724773E-3</v>
      </c>
      <c r="X175" s="4">
        <f t="shared" si="11"/>
        <v>6.4960490637192584E-3</v>
      </c>
      <c r="Y175" s="4">
        <f t="shared" si="11"/>
        <v>-6.6509462482625093E-4</v>
      </c>
      <c r="Z175" s="4">
        <f t="shared" si="11"/>
        <v>1.5197568389057504E-3</v>
      </c>
      <c r="AA175" s="4">
        <f t="shared" si="11"/>
        <v>7.5040504817941505E-3</v>
      </c>
      <c r="AB175" s="4">
        <f t="shared" si="16"/>
        <v>4.5171629013640677E-2</v>
      </c>
    </row>
    <row r="176" spans="1:28" ht="15.55" thickTop="1" thickBot="1" x14ac:dyDescent="0.35">
      <c r="A176" s="7">
        <v>44454</v>
      </c>
      <c r="B176" s="8">
        <v>374.20069999999998</v>
      </c>
      <c r="C176" s="8">
        <v>429.95</v>
      </c>
      <c r="D176" s="8">
        <v>913.4</v>
      </c>
      <c r="E176" s="8">
        <v>251.9</v>
      </c>
      <c r="F176" s="8">
        <v>490.05</v>
      </c>
      <c r="G176" s="8">
        <v>361.7</v>
      </c>
      <c r="H176" s="8">
        <v>849.4</v>
      </c>
      <c r="I176" s="8">
        <v>230.95</v>
      </c>
      <c r="J176" s="9">
        <v>46896</v>
      </c>
      <c r="K176" s="8">
        <v>265651.5</v>
      </c>
      <c r="L176" s="8">
        <v>3.29</v>
      </c>
      <c r="M176" s="4">
        <f t="shared" si="12"/>
        <v>3.2899999999999999E-2</v>
      </c>
      <c r="S176" s="4">
        <f t="shared" si="14"/>
        <v>-1.8567776518764666E-3</v>
      </c>
      <c r="T176" s="4">
        <f t="shared" si="15"/>
        <v>-8.5322264499019685E-3</v>
      </c>
      <c r="U176" s="4">
        <f t="shared" si="15"/>
        <v>1.8964747880410533E-2</v>
      </c>
      <c r="V176" s="4">
        <f t="shared" si="15"/>
        <v>5.1875498802873557E-3</v>
      </c>
      <c r="W176" s="4">
        <f t="shared" si="13"/>
        <v>3.0618493570123311E-4</v>
      </c>
      <c r="X176" s="4">
        <f t="shared" si="11"/>
        <v>1.3042963160470003E-2</v>
      </c>
      <c r="Y176" s="4">
        <f t="shared" si="11"/>
        <v>2.7831558567279768E-2</v>
      </c>
      <c r="Z176" s="4">
        <f t="shared" si="11"/>
        <v>1.3006720138737608E-3</v>
      </c>
      <c r="AA176" s="4">
        <f t="shared" si="11"/>
        <v>-7.7020736352094799E-3</v>
      </c>
      <c r="AB176" s="4">
        <f t="shared" si="16"/>
        <v>5.1929337991125299E-2</v>
      </c>
    </row>
    <row r="177" spans="1:28" ht="15.55" thickTop="1" thickBot="1" x14ac:dyDescent="0.35">
      <c r="A177" s="7">
        <v>44455</v>
      </c>
      <c r="B177" s="8">
        <v>364.5548</v>
      </c>
      <c r="C177" s="8">
        <v>426</v>
      </c>
      <c r="D177" s="8">
        <v>937.45</v>
      </c>
      <c r="E177" s="8">
        <v>248.25</v>
      </c>
      <c r="F177" s="8">
        <v>490.35</v>
      </c>
      <c r="G177" s="8">
        <v>362.5</v>
      </c>
      <c r="H177" s="8">
        <v>843.75</v>
      </c>
      <c r="I177" s="8">
        <v>231.5</v>
      </c>
      <c r="J177" s="9">
        <v>46076</v>
      </c>
      <c r="K177" s="8">
        <v>262722.8</v>
      </c>
      <c r="L177" s="8">
        <v>3.33</v>
      </c>
      <c r="M177" s="4">
        <f t="shared" si="12"/>
        <v>3.3300000000000003E-2</v>
      </c>
      <c r="S177" s="4">
        <f t="shared" si="14"/>
        <v>-2.5777343548528862E-2</v>
      </c>
      <c r="T177" s="4">
        <f t="shared" si="15"/>
        <v>-9.1871147807884371E-3</v>
      </c>
      <c r="U177" s="4">
        <f t="shared" si="15"/>
        <v>2.6330194876286479E-2</v>
      </c>
      <c r="V177" s="4">
        <f t="shared" si="15"/>
        <v>-1.4489876935291805E-2</v>
      </c>
      <c r="W177" s="4">
        <f t="shared" si="13"/>
        <v>6.1218243036427174E-4</v>
      </c>
      <c r="X177" s="4">
        <f t="shared" si="11"/>
        <v>2.2117777163395392E-3</v>
      </c>
      <c r="Y177" s="4">
        <f t="shared" si="11"/>
        <v>-6.6517541794207406E-3</v>
      </c>
      <c r="Z177" s="4">
        <f t="shared" si="11"/>
        <v>2.381467850184072E-3</v>
      </c>
      <c r="AA177" s="4">
        <f t="shared" si="11"/>
        <v>-1.7485499829409758E-2</v>
      </c>
      <c r="AB177" s="4">
        <f t="shared" si="16"/>
        <v>-1.1024594252244056E-2</v>
      </c>
    </row>
    <row r="178" spans="1:28" ht="15.55" thickTop="1" thickBot="1" x14ac:dyDescent="0.35">
      <c r="A178" s="7">
        <v>44456</v>
      </c>
      <c r="B178" s="8">
        <v>366.24529999999999</v>
      </c>
      <c r="C178" s="8">
        <v>418.8</v>
      </c>
      <c r="D178" s="8">
        <v>903.35</v>
      </c>
      <c r="E178" s="8">
        <v>243.4</v>
      </c>
      <c r="F178" s="8">
        <v>486.1</v>
      </c>
      <c r="G178" s="8">
        <v>354.45</v>
      </c>
      <c r="H178" s="8">
        <v>830.25</v>
      </c>
      <c r="I178" s="8">
        <v>228.25</v>
      </c>
      <c r="J178" s="9">
        <v>45986</v>
      </c>
      <c r="K178" s="8">
        <v>250468.1</v>
      </c>
      <c r="L178" s="8">
        <v>3.3</v>
      </c>
      <c r="M178" s="4">
        <f t="shared" si="12"/>
        <v>3.3000000000000002E-2</v>
      </c>
      <c r="S178" s="4">
        <f t="shared" si="14"/>
        <v>4.6371629176189307E-3</v>
      </c>
      <c r="T178" s="4">
        <f t="shared" si="15"/>
        <v>-1.6901408450704199E-2</v>
      </c>
      <c r="U178" s="4">
        <f t="shared" si="15"/>
        <v>-3.6375273347911914E-2</v>
      </c>
      <c r="V178" s="4">
        <f t="shared" si="15"/>
        <v>-1.9536757301107731E-2</v>
      </c>
      <c r="W178" s="4">
        <f t="shared" si="13"/>
        <v>-8.6672784745589881E-3</v>
      </c>
      <c r="X178" s="4">
        <f t="shared" si="11"/>
        <v>-2.220689655172417E-2</v>
      </c>
      <c r="Y178" s="4">
        <f t="shared" si="11"/>
        <v>-1.6E-2</v>
      </c>
      <c r="Z178" s="4">
        <f t="shared" si="11"/>
        <v>-1.4038876889848811E-2</v>
      </c>
      <c r="AA178" s="4">
        <f t="shared" si="11"/>
        <v>-1.9532945568191684E-3</v>
      </c>
      <c r="AB178" s="4">
        <f t="shared" si="16"/>
        <v>-4.6644980945696315E-2</v>
      </c>
    </row>
    <row r="179" spans="1:28" ht="15.55" thickTop="1" thickBot="1" x14ac:dyDescent="0.35">
      <c r="A179" s="7">
        <v>44459</v>
      </c>
      <c r="B179" s="8">
        <v>356.69889999999998</v>
      </c>
      <c r="C179" s="8">
        <v>411.2</v>
      </c>
      <c r="D179" s="8">
        <v>924.7</v>
      </c>
      <c r="E179" s="8">
        <v>233.4</v>
      </c>
      <c r="F179" s="8">
        <v>483.7</v>
      </c>
      <c r="G179" s="8">
        <v>332.85</v>
      </c>
      <c r="H179" s="8">
        <v>829.15</v>
      </c>
      <c r="I179" s="8">
        <v>223.1</v>
      </c>
      <c r="J179" s="9">
        <v>46278</v>
      </c>
      <c r="K179" s="8">
        <v>217957.3</v>
      </c>
      <c r="L179" s="8">
        <v>3.3</v>
      </c>
      <c r="M179" s="4">
        <f t="shared" si="12"/>
        <v>3.3000000000000002E-2</v>
      </c>
      <c r="S179" s="4">
        <f t="shared" si="14"/>
        <v>-2.6065590466280403E-2</v>
      </c>
      <c r="T179" s="4">
        <f t="shared" si="15"/>
        <v>-1.8147086914995277E-2</v>
      </c>
      <c r="U179" s="4">
        <f t="shared" si="15"/>
        <v>2.3634250290585069E-2</v>
      </c>
      <c r="V179" s="4">
        <f t="shared" si="15"/>
        <v>-4.1084634346754315E-2</v>
      </c>
      <c r="W179" s="4">
        <f t="shared" si="13"/>
        <v>-4.9372557087019832E-3</v>
      </c>
      <c r="X179" s="4">
        <f t="shared" si="11"/>
        <v>-6.0939483707151833E-2</v>
      </c>
      <c r="Y179" s="4">
        <f t="shared" si="11"/>
        <v>-1.3249021379102954E-3</v>
      </c>
      <c r="Z179" s="4">
        <f t="shared" si="11"/>
        <v>-2.2562979189485237E-2</v>
      </c>
      <c r="AA179" s="4">
        <f t="shared" si="11"/>
        <v>6.3497586221893621E-3</v>
      </c>
      <c r="AB179" s="4">
        <f t="shared" si="16"/>
        <v>-0.12980016217634108</v>
      </c>
    </row>
    <row r="180" spans="1:28" ht="15.55" thickTop="1" thickBot="1" x14ac:dyDescent="0.35">
      <c r="A180" s="7">
        <v>44460</v>
      </c>
      <c r="B180" s="8">
        <v>356.3</v>
      </c>
      <c r="C180" s="8">
        <v>413.35</v>
      </c>
      <c r="D180" s="8">
        <v>920.5</v>
      </c>
      <c r="E180" s="8">
        <v>230.75</v>
      </c>
      <c r="F180" s="8">
        <v>477.75</v>
      </c>
      <c r="G180" s="8">
        <v>339.35</v>
      </c>
      <c r="H180" s="8">
        <v>830</v>
      </c>
      <c r="I180" s="8">
        <v>225.8</v>
      </c>
      <c r="J180" s="9">
        <v>46638</v>
      </c>
      <c r="K180" s="8">
        <v>204002.2</v>
      </c>
      <c r="L180" s="8">
        <v>3.31</v>
      </c>
      <c r="M180" s="4">
        <f t="shared" si="12"/>
        <v>3.3099999999999997E-2</v>
      </c>
      <c r="S180" s="4">
        <f t="shared" si="14"/>
        <v>-1.1183101489799076E-3</v>
      </c>
      <c r="T180" s="4">
        <f t="shared" si="15"/>
        <v>5.2285992217899662E-3</v>
      </c>
      <c r="U180" s="4">
        <f t="shared" si="15"/>
        <v>-4.5420136260409267E-3</v>
      </c>
      <c r="V180" s="4">
        <f t="shared" si="15"/>
        <v>-1.1353898886032587E-2</v>
      </c>
      <c r="W180" s="4">
        <f t="shared" si="13"/>
        <v>-1.2301013024602002E-2</v>
      </c>
      <c r="X180" s="4">
        <f t="shared" si="11"/>
        <v>1.952831605828451E-2</v>
      </c>
      <c r="Y180" s="4">
        <f t="shared" si="11"/>
        <v>1.0251462340951851E-3</v>
      </c>
      <c r="Z180" s="4">
        <f t="shared" si="11"/>
        <v>1.2102196324518231E-2</v>
      </c>
      <c r="AA180" s="4">
        <f t="shared" si="11"/>
        <v>7.7790742901594706E-3</v>
      </c>
      <c r="AB180" s="4">
        <f t="shared" si="16"/>
        <v>-6.4026761205061622E-2</v>
      </c>
    </row>
    <row r="181" spans="1:28" ht="15.55" thickTop="1" thickBot="1" x14ac:dyDescent="0.35">
      <c r="A181" s="7">
        <v>44461</v>
      </c>
      <c r="B181" s="8">
        <v>358.2</v>
      </c>
      <c r="C181" s="8">
        <v>435.45</v>
      </c>
      <c r="D181" s="8">
        <v>922.8</v>
      </c>
      <c r="E181" s="8">
        <v>235.8</v>
      </c>
      <c r="F181" s="8">
        <v>466.65</v>
      </c>
      <c r="G181" s="8">
        <v>342.45</v>
      </c>
      <c r="H181" s="8">
        <v>829.35</v>
      </c>
      <c r="I181" s="8">
        <v>226.8</v>
      </c>
      <c r="J181" s="9">
        <v>46672</v>
      </c>
      <c r="K181" s="8">
        <v>227377.9</v>
      </c>
      <c r="L181" s="8">
        <v>3.35</v>
      </c>
      <c r="M181" s="4">
        <f t="shared" si="12"/>
        <v>3.3500000000000002E-2</v>
      </c>
      <c r="S181" s="4">
        <f t="shared" si="14"/>
        <v>5.3325849003647971E-3</v>
      </c>
      <c r="T181" s="4">
        <f t="shared" si="15"/>
        <v>5.3465586065077939E-2</v>
      </c>
      <c r="U181" s="4">
        <f t="shared" si="15"/>
        <v>2.4986420423682289E-3</v>
      </c>
      <c r="V181" s="4">
        <f t="shared" si="15"/>
        <v>2.1885157096424752E-2</v>
      </c>
      <c r="W181" s="4">
        <f t="shared" si="13"/>
        <v>-2.3233908948194711E-2</v>
      </c>
      <c r="X181" s="4">
        <f t="shared" si="11"/>
        <v>9.1351112420803467E-3</v>
      </c>
      <c r="Y181" s="4">
        <f t="shared" si="11"/>
        <v>-7.8313253012045456E-4</v>
      </c>
      <c r="Z181" s="4">
        <f t="shared" si="11"/>
        <v>4.4286979627989366E-3</v>
      </c>
      <c r="AA181" s="4">
        <f t="shared" si="11"/>
        <v>7.2901925468502082E-4</v>
      </c>
      <c r="AB181" s="4">
        <f t="shared" si="16"/>
        <v>0.11458552897958935</v>
      </c>
    </row>
    <row r="182" spans="1:28" ht="15.55" thickTop="1" thickBot="1" x14ac:dyDescent="0.35">
      <c r="A182" s="7">
        <v>44462</v>
      </c>
      <c r="B182" s="8">
        <v>359.2</v>
      </c>
      <c r="C182" s="8">
        <v>447.45</v>
      </c>
      <c r="D182" s="8">
        <v>920.5</v>
      </c>
      <c r="E182" s="8">
        <v>239</v>
      </c>
      <c r="F182" s="8">
        <v>488.8</v>
      </c>
      <c r="G182" s="8">
        <v>345</v>
      </c>
      <c r="H182" s="8">
        <v>816.7</v>
      </c>
      <c r="I182" s="8">
        <v>232</v>
      </c>
      <c r="J182" s="9">
        <v>46056</v>
      </c>
      <c r="K182" s="8">
        <v>233004.4</v>
      </c>
      <c r="L182" s="8">
        <v>3.36</v>
      </c>
      <c r="M182" s="4">
        <f t="shared" si="12"/>
        <v>3.3599999999999998E-2</v>
      </c>
      <c r="S182" s="4">
        <f t="shared" si="14"/>
        <v>2.7917364600781687E-3</v>
      </c>
      <c r="T182" s="4">
        <f t="shared" si="15"/>
        <v>2.7557698932139166E-2</v>
      </c>
      <c r="U182" s="4">
        <f t="shared" si="15"/>
        <v>-2.4924143909839129E-3</v>
      </c>
      <c r="V182" s="4">
        <f t="shared" si="15"/>
        <v>1.3570822731128026E-2</v>
      </c>
      <c r="W182" s="4">
        <f t="shared" si="13"/>
        <v>4.746598092789036E-2</v>
      </c>
      <c r="X182" s="4">
        <f t="shared" si="11"/>
        <v>7.4463425317564946E-3</v>
      </c>
      <c r="Y182" s="4">
        <f t="shared" si="11"/>
        <v>-1.5252908904563788E-2</v>
      </c>
      <c r="Z182" s="4">
        <f t="shared" si="11"/>
        <v>2.2927689594356211E-2</v>
      </c>
      <c r="AA182" s="4">
        <f t="shared" si="11"/>
        <v>-1.3198491600959891E-2</v>
      </c>
      <c r="AB182" s="4">
        <f t="shared" si="16"/>
        <v>2.4745148934878895E-2</v>
      </c>
    </row>
    <row r="183" spans="1:28" ht="15.55" thickTop="1" thickBot="1" x14ac:dyDescent="0.35">
      <c r="A183" s="7">
        <v>44463</v>
      </c>
      <c r="B183" s="8">
        <v>358.55</v>
      </c>
      <c r="C183" s="8">
        <v>440.45</v>
      </c>
      <c r="D183" s="8">
        <v>907.5</v>
      </c>
      <c r="E183" s="8">
        <v>235.6</v>
      </c>
      <c r="F183" s="8">
        <v>478.7</v>
      </c>
      <c r="G183" s="8">
        <v>340.2</v>
      </c>
      <c r="H183" s="8">
        <v>828.25</v>
      </c>
      <c r="I183" s="8">
        <v>228.15</v>
      </c>
      <c r="J183" s="9">
        <v>45995</v>
      </c>
      <c r="K183" s="8">
        <v>216395.6</v>
      </c>
      <c r="L183" s="8">
        <v>3.37</v>
      </c>
      <c r="M183" s="4">
        <f t="shared" si="12"/>
        <v>3.3700000000000001E-2</v>
      </c>
      <c r="S183" s="4">
        <f t="shared" si="14"/>
        <v>-1.8095768374164179E-3</v>
      </c>
      <c r="T183" s="4">
        <f t="shared" si="15"/>
        <v>-1.5644206056542632E-2</v>
      </c>
      <c r="U183" s="4">
        <f t="shared" si="15"/>
        <v>-1.4122759369907659E-2</v>
      </c>
      <c r="V183" s="4">
        <f t="shared" si="15"/>
        <v>-1.4225941422594167E-2</v>
      </c>
      <c r="W183" s="4">
        <f t="shared" si="13"/>
        <v>-2.0662847790507411E-2</v>
      </c>
      <c r="X183" s="4">
        <f t="shared" si="11"/>
        <v>-1.3913043478260903E-2</v>
      </c>
      <c r="Y183" s="4">
        <f t="shared" si="11"/>
        <v>1.4142279906942517E-2</v>
      </c>
      <c r="Z183" s="4">
        <f t="shared" si="11"/>
        <v>-1.6594827586206871E-2</v>
      </c>
      <c r="AA183" s="4">
        <f t="shared" si="11"/>
        <v>-1.3244745527184298E-3</v>
      </c>
      <c r="AB183" s="4">
        <f t="shared" si="16"/>
        <v>-7.1281057353423327E-2</v>
      </c>
    </row>
    <row r="184" spans="1:28" ht="15.55" thickTop="1" thickBot="1" x14ac:dyDescent="0.35">
      <c r="A184" s="7">
        <v>44466</v>
      </c>
      <c r="B184" s="8">
        <v>357.8</v>
      </c>
      <c r="C184" s="8">
        <v>447.9</v>
      </c>
      <c r="D184" s="8">
        <v>908.2</v>
      </c>
      <c r="E184" s="8">
        <v>232.5</v>
      </c>
      <c r="F184" s="8">
        <v>473.1</v>
      </c>
      <c r="G184" s="8">
        <v>345.7</v>
      </c>
      <c r="H184" s="8">
        <v>824.55</v>
      </c>
      <c r="I184" s="8">
        <v>232</v>
      </c>
      <c r="J184" s="9">
        <v>46069</v>
      </c>
      <c r="K184" s="8">
        <v>216614.39999999999</v>
      </c>
      <c r="L184" s="8">
        <v>3.38</v>
      </c>
      <c r="M184" s="4">
        <f t="shared" si="12"/>
        <v>3.3799999999999997E-2</v>
      </c>
      <c r="S184" s="4">
        <f t="shared" si="14"/>
        <v>-2.0917584716218102E-3</v>
      </c>
      <c r="T184" s="4">
        <f t="shared" si="15"/>
        <v>1.6914519241684616E-2</v>
      </c>
      <c r="U184" s="4">
        <f t="shared" si="15"/>
        <v>7.713498622590033E-4</v>
      </c>
      <c r="V184" s="4">
        <f t="shared" si="15"/>
        <v>-1.3157894736842082E-2</v>
      </c>
      <c r="W184" s="4">
        <f t="shared" si="13"/>
        <v>-1.1698349697096232E-2</v>
      </c>
      <c r="X184" s="4">
        <f t="shared" si="11"/>
        <v>1.6166960611405056E-2</v>
      </c>
      <c r="Y184" s="4">
        <f t="shared" si="11"/>
        <v>-4.4672502263809789E-3</v>
      </c>
      <c r="Z184" s="4">
        <f t="shared" si="11"/>
        <v>1.6874863028709157E-2</v>
      </c>
      <c r="AA184" s="4">
        <f t="shared" si="11"/>
        <v>1.6088705294053701E-3</v>
      </c>
      <c r="AB184" s="4">
        <f t="shared" si="16"/>
        <v>1.0111111316495731E-3</v>
      </c>
    </row>
    <row r="185" spans="1:28" ht="15.55" thickTop="1" thickBot="1" x14ac:dyDescent="0.35">
      <c r="A185" s="7">
        <v>44467</v>
      </c>
      <c r="B185" s="8">
        <v>368.2</v>
      </c>
      <c r="C185" s="8">
        <v>457.45</v>
      </c>
      <c r="D185" s="8">
        <v>915.4</v>
      </c>
      <c r="E185" s="8">
        <v>227</v>
      </c>
      <c r="F185" s="8">
        <v>470.85</v>
      </c>
      <c r="G185" s="8">
        <v>344.95</v>
      </c>
      <c r="H185" s="8">
        <v>817.05</v>
      </c>
      <c r="I185" s="8">
        <v>228.8</v>
      </c>
      <c r="J185" s="9">
        <v>45853</v>
      </c>
      <c r="K185" s="8">
        <v>208199.1</v>
      </c>
      <c r="L185" s="8">
        <v>3.37</v>
      </c>
      <c r="M185" s="4">
        <f t="shared" si="12"/>
        <v>3.3700000000000001E-2</v>
      </c>
      <c r="S185" s="4">
        <f t="shared" si="14"/>
        <v>2.9066517607601948E-2</v>
      </c>
      <c r="T185" s="4">
        <f t="shared" si="15"/>
        <v>2.1321723599017663E-2</v>
      </c>
      <c r="U185" s="4">
        <f t="shared" si="15"/>
        <v>7.9277692138294779E-3</v>
      </c>
      <c r="V185" s="4">
        <f t="shared" si="15"/>
        <v>-2.3655913978494623E-2</v>
      </c>
      <c r="W185" s="4">
        <f t="shared" si="13"/>
        <v>-4.7558655675332909E-3</v>
      </c>
      <c r="X185" s="4">
        <f t="shared" si="11"/>
        <v>-2.169511136823836E-3</v>
      </c>
      <c r="Y185" s="4">
        <f t="shared" si="11"/>
        <v>-9.0958704748044395E-3</v>
      </c>
      <c r="Z185" s="4">
        <f t="shared" si="11"/>
        <v>-1.3793103448275813E-2</v>
      </c>
      <c r="AA185" s="4">
        <f t="shared" si="11"/>
        <v>-4.688619245045475E-3</v>
      </c>
      <c r="AB185" s="4">
        <f t="shared" si="16"/>
        <v>-3.8849217780535315E-2</v>
      </c>
    </row>
    <row r="186" spans="1:28" ht="15.55" thickTop="1" thickBot="1" x14ac:dyDescent="0.35">
      <c r="A186" s="7">
        <v>44468</v>
      </c>
      <c r="B186" s="8">
        <v>358.95</v>
      </c>
      <c r="C186" s="8">
        <v>452.55</v>
      </c>
      <c r="D186" s="8">
        <v>903.4</v>
      </c>
      <c r="E186" s="8">
        <v>222.1</v>
      </c>
      <c r="F186" s="8">
        <v>470</v>
      </c>
      <c r="G186" s="8">
        <v>346.15</v>
      </c>
      <c r="H186" s="8">
        <v>805.45</v>
      </c>
      <c r="I186" s="8">
        <v>229.2</v>
      </c>
      <c r="J186" s="9">
        <v>45585</v>
      </c>
      <c r="K186" s="8">
        <v>212052.9</v>
      </c>
      <c r="L186" s="8">
        <v>3.42</v>
      </c>
      <c r="M186" s="4">
        <f t="shared" si="12"/>
        <v>3.4200000000000001E-2</v>
      </c>
      <c r="S186" s="4">
        <f t="shared" si="14"/>
        <v>-2.5122216186854972E-2</v>
      </c>
      <c r="T186" s="4">
        <f t="shared" si="15"/>
        <v>-1.0711553175210355E-2</v>
      </c>
      <c r="U186" s="4">
        <f t="shared" si="15"/>
        <v>-1.3109023377758357E-2</v>
      </c>
      <c r="V186" s="4">
        <f t="shared" si="15"/>
        <v>-2.1585903083700467E-2</v>
      </c>
      <c r="W186" s="4">
        <f t="shared" si="13"/>
        <v>-1.8052458320059949E-3</v>
      </c>
      <c r="X186" s="4">
        <f t="shared" si="11"/>
        <v>3.478765038411331E-3</v>
      </c>
      <c r="Y186" s="4">
        <f t="shared" si="11"/>
        <v>-1.419741753870621E-2</v>
      </c>
      <c r="Z186" s="4">
        <f t="shared" si="11"/>
        <v>1.7482517482516487E-3</v>
      </c>
      <c r="AA186" s="4">
        <f t="shared" si="11"/>
        <v>-5.8447647918347763E-3</v>
      </c>
      <c r="AB186" s="4">
        <f t="shared" si="16"/>
        <v>1.851016647046019E-2</v>
      </c>
    </row>
    <row r="187" spans="1:28" ht="15.55" thickTop="1" thickBot="1" x14ac:dyDescent="0.35">
      <c r="A187" s="7">
        <v>44469</v>
      </c>
      <c r="B187" s="8">
        <v>362.7</v>
      </c>
      <c r="C187" s="8">
        <v>459</v>
      </c>
      <c r="D187" s="8">
        <v>914.85</v>
      </c>
      <c r="E187" s="8">
        <v>229.3</v>
      </c>
      <c r="F187" s="8">
        <v>478.9</v>
      </c>
      <c r="G187" s="8">
        <v>358.95</v>
      </c>
      <c r="H187" s="8">
        <v>797.1</v>
      </c>
      <c r="I187" s="8">
        <v>231.8</v>
      </c>
      <c r="J187" s="9">
        <v>46323</v>
      </c>
      <c r="K187" s="8">
        <v>222888.6</v>
      </c>
      <c r="L187" s="8">
        <v>3.45</v>
      </c>
      <c r="M187" s="4">
        <f t="shared" si="12"/>
        <v>3.4500000000000003E-2</v>
      </c>
      <c r="S187" s="4">
        <f t="shared" si="14"/>
        <v>1.0447137484329294E-2</v>
      </c>
      <c r="T187" s="4">
        <f t="shared" si="15"/>
        <v>1.4252568776930701E-2</v>
      </c>
      <c r="U187" s="4">
        <f t="shared" si="15"/>
        <v>1.2674341377020197E-2</v>
      </c>
      <c r="V187" s="4">
        <f t="shared" si="15"/>
        <v>3.2417829806393593E-2</v>
      </c>
      <c r="W187" s="4">
        <f t="shared" si="13"/>
        <v>1.8936170212765908E-2</v>
      </c>
      <c r="X187" s="4">
        <f t="shared" si="11"/>
        <v>3.6978188646540552E-2</v>
      </c>
      <c r="Y187" s="4">
        <f t="shared" si="11"/>
        <v>-1.0366875659569213E-2</v>
      </c>
      <c r="Z187" s="4">
        <f t="shared" si="11"/>
        <v>1.1343804537521915E-2</v>
      </c>
      <c r="AA187" s="4">
        <f t="shared" si="11"/>
        <v>1.618953603158934E-2</v>
      </c>
      <c r="AB187" s="4">
        <f t="shared" si="16"/>
        <v>5.1099041795702918E-2</v>
      </c>
    </row>
    <row r="188" spans="1:28" ht="15.55" thickTop="1" thickBot="1" x14ac:dyDescent="0.35">
      <c r="A188" s="7">
        <v>44470</v>
      </c>
      <c r="B188" s="8">
        <v>357.45</v>
      </c>
      <c r="C188" s="8">
        <v>452.5</v>
      </c>
      <c r="D188" s="8">
        <v>929</v>
      </c>
      <c r="E188" s="8">
        <v>227.6</v>
      </c>
      <c r="F188" s="8">
        <v>488.8</v>
      </c>
      <c r="G188" s="8">
        <v>374.75</v>
      </c>
      <c r="H188" s="8">
        <v>781.4</v>
      </c>
      <c r="I188" s="8">
        <v>231.9</v>
      </c>
      <c r="J188" s="9">
        <v>46286</v>
      </c>
      <c r="K188" s="8">
        <v>245259.8</v>
      </c>
      <c r="L188" s="8">
        <v>3.47</v>
      </c>
      <c r="M188" s="4">
        <f t="shared" si="12"/>
        <v>3.4700000000000002E-2</v>
      </c>
      <c r="S188" s="4">
        <f t="shared" si="14"/>
        <v>-1.447477253928867E-2</v>
      </c>
      <c r="T188" s="4">
        <f t="shared" si="15"/>
        <v>-1.4161220043572984E-2</v>
      </c>
      <c r="U188" s="4">
        <f t="shared" si="15"/>
        <v>1.5467016450784256E-2</v>
      </c>
      <c r="V188" s="4">
        <f t="shared" si="15"/>
        <v>-7.4138682948103659E-3</v>
      </c>
      <c r="W188" s="4">
        <f t="shared" si="13"/>
        <v>2.0672374190854114E-2</v>
      </c>
      <c r="X188" s="4">
        <f t="shared" si="11"/>
        <v>4.401727260064079E-2</v>
      </c>
      <c r="Y188" s="4">
        <f t="shared" si="11"/>
        <v>-1.9696399447999054E-2</v>
      </c>
      <c r="Z188" s="4">
        <f t="shared" si="11"/>
        <v>4.3140638481447072E-4</v>
      </c>
      <c r="AA188" s="4">
        <f t="shared" si="11"/>
        <v>-7.9873928717915505E-4</v>
      </c>
      <c r="AB188" s="4">
        <f t="shared" si="16"/>
        <v>0.10036942221360798</v>
      </c>
    </row>
    <row r="189" spans="1:28" ht="15.55" thickTop="1" thickBot="1" x14ac:dyDescent="0.35">
      <c r="A189" s="7">
        <v>44473</v>
      </c>
      <c r="B189" s="8">
        <v>359.2</v>
      </c>
      <c r="C189" s="8">
        <v>452.3</v>
      </c>
      <c r="D189" s="8">
        <v>922.55</v>
      </c>
      <c r="E189" s="8">
        <v>233.05</v>
      </c>
      <c r="F189" s="8">
        <v>487.45</v>
      </c>
      <c r="G189" s="8">
        <v>383.05</v>
      </c>
      <c r="H189" s="8">
        <v>788.95</v>
      </c>
      <c r="I189" s="8">
        <v>236.4</v>
      </c>
      <c r="J189" s="9">
        <v>46286</v>
      </c>
      <c r="K189" s="8">
        <v>252063.5</v>
      </c>
      <c r="L189" s="8">
        <v>3.46</v>
      </c>
      <c r="M189" s="4">
        <f t="shared" si="12"/>
        <v>3.4599999999999999E-2</v>
      </c>
      <c r="S189" s="4">
        <f t="shared" si="14"/>
        <v>4.8957896209260035E-3</v>
      </c>
      <c r="T189" s="4">
        <f t="shared" si="15"/>
        <v>-4.41988950276218E-4</v>
      </c>
      <c r="U189" s="4">
        <f t="shared" si="15"/>
        <v>-6.9429494079656035E-3</v>
      </c>
      <c r="V189" s="4">
        <f t="shared" si="15"/>
        <v>2.3945518453427142E-2</v>
      </c>
      <c r="W189" s="4">
        <f t="shared" si="13"/>
        <v>-2.7618657937807339E-3</v>
      </c>
      <c r="X189" s="4">
        <f t="shared" si="11"/>
        <v>2.2148098732488356E-2</v>
      </c>
      <c r="Y189" s="4">
        <f t="shared" si="11"/>
        <v>9.6621448681853961E-3</v>
      </c>
      <c r="Z189" s="4">
        <f t="shared" si="11"/>
        <v>1.9404915912031046E-2</v>
      </c>
      <c r="AA189" s="4">
        <f t="shared" si="11"/>
        <v>0</v>
      </c>
      <c r="AB189" s="4">
        <f t="shared" si="16"/>
        <v>2.7740787524086753E-2</v>
      </c>
    </row>
    <row r="190" spans="1:28" ht="15.55" thickTop="1" thickBot="1" x14ac:dyDescent="0.35">
      <c r="A190" s="7">
        <v>44474</v>
      </c>
      <c r="B190" s="8">
        <v>370.85</v>
      </c>
      <c r="C190" s="8">
        <v>460.55</v>
      </c>
      <c r="D190" s="8">
        <v>914.65</v>
      </c>
      <c r="E190" s="8">
        <v>246.9</v>
      </c>
      <c r="F190" s="8">
        <v>486.4</v>
      </c>
      <c r="G190" s="8">
        <v>385.85</v>
      </c>
      <c r="H190" s="8">
        <v>795.15</v>
      </c>
      <c r="I190" s="8">
        <v>243.85</v>
      </c>
      <c r="J190" s="9">
        <v>46450</v>
      </c>
      <c r="K190" s="8">
        <v>262352.90000000002</v>
      </c>
      <c r="L190" s="8">
        <v>3.44</v>
      </c>
      <c r="M190" s="4">
        <f t="shared" si="12"/>
        <v>3.44E-2</v>
      </c>
      <c r="S190" s="4">
        <f t="shared" si="14"/>
        <v>3.243318485523395E-2</v>
      </c>
      <c r="T190" s="4">
        <f t="shared" si="15"/>
        <v>1.8240106124253815E-2</v>
      </c>
      <c r="U190" s="4">
        <f t="shared" si="15"/>
        <v>-8.5632215056094287E-3</v>
      </c>
      <c r="V190" s="4">
        <f t="shared" si="15"/>
        <v>5.9429307015661847E-2</v>
      </c>
      <c r="W190" s="4">
        <f t="shared" si="13"/>
        <v>-2.1540670838034906E-3</v>
      </c>
      <c r="X190" s="4">
        <f t="shared" si="11"/>
        <v>7.3097506852891564E-3</v>
      </c>
      <c r="Y190" s="4">
        <f t="shared" si="11"/>
        <v>7.8585461689586553E-3</v>
      </c>
      <c r="Z190" s="4">
        <f t="shared" si="11"/>
        <v>3.1514382402707229E-2</v>
      </c>
      <c r="AA190" s="4">
        <f t="shared" si="11"/>
        <v>3.5431880050123148E-3</v>
      </c>
      <c r="AB190" s="4">
        <f t="shared" si="16"/>
        <v>4.082066622101186E-2</v>
      </c>
    </row>
    <row r="191" spans="1:28" ht="15.55" thickTop="1" thickBot="1" x14ac:dyDescent="0.35">
      <c r="A191" s="7">
        <v>44475</v>
      </c>
      <c r="B191" s="8">
        <v>366.1</v>
      </c>
      <c r="C191" s="8">
        <v>463.45</v>
      </c>
      <c r="D191" s="8">
        <v>933.5</v>
      </c>
      <c r="E191" s="8">
        <v>241.5</v>
      </c>
      <c r="F191" s="8">
        <v>477.05</v>
      </c>
      <c r="G191" s="8">
        <v>378.85</v>
      </c>
      <c r="H191" s="8">
        <v>785.5</v>
      </c>
      <c r="I191" s="8">
        <v>241.3</v>
      </c>
      <c r="J191" s="9">
        <v>46907</v>
      </c>
      <c r="K191" s="8">
        <v>267710.3</v>
      </c>
      <c r="L191" s="8">
        <v>3.48</v>
      </c>
      <c r="M191" s="4">
        <f t="shared" si="12"/>
        <v>3.4799999999999998E-2</v>
      </c>
      <c r="S191" s="4">
        <f t="shared" si="14"/>
        <v>-1.2808413105028987E-2</v>
      </c>
      <c r="T191" s="4">
        <f t="shared" si="15"/>
        <v>6.296819020736027E-3</v>
      </c>
      <c r="U191" s="4">
        <f t="shared" si="15"/>
        <v>2.0608976111080767E-2</v>
      </c>
      <c r="V191" s="4">
        <f t="shared" si="15"/>
        <v>-2.1871202916160411E-2</v>
      </c>
      <c r="W191" s="4">
        <f t="shared" si="13"/>
        <v>-1.9222861842105195E-2</v>
      </c>
      <c r="X191" s="4">
        <f t="shared" si="11"/>
        <v>-1.8141764934560062E-2</v>
      </c>
      <c r="Y191" s="4">
        <f t="shared" si="11"/>
        <v>-1.2136074954411089E-2</v>
      </c>
      <c r="Z191" s="4">
        <f t="shared" si="11"/>
        <v>-1.0457248308386234E-2</v>
      </c>
      <c r="AA191" s="4">
        <f t="shared" ref="AA191:AA249" si="17">(J191-J190)/J190</f>
        <v>9.8385360602798715E-3</v>
      </c>
      <c r="AB191" s="4">
        <f t="shared" si="16"/>
        <v>2.0420586164665855E-2</v>
      </c>
    </row>
    <row r="192" spans="1:28" ht="15.55" thickTop="1" thickBot="1" x14ac:dyDescent="0.35">
      <c r="A192" s="7">
        <v>44476</v>
      </c>
      <c r="B192" s="8">
        <v>369.6</v>
      </c>
      <c r="C192" s="8">
        <v>471.95</v>
      </c>
      <c r="D192" s="8">
        <v>958.35</v>
      </c>
      <c r="E192" s="8">
        <v>244.65</v>
      </c>
      <c r="F192" s="8">
        <v>478.9</v>
      </c>
      <c r="G192" s="8">
        <v>375.1</v>
      </c>
      <c r="H192" s="8">
        <v>798.1</v>
      </c>
      <c r="I192" s="8">
        <v>238.65</v>
      </c>
      <c r="J192" s="9">
        <v>46827</v>
      </c>
      <c r="K192" s="8">
        <v>268489.40000000002</v>
      </c>
      <c r="L192" s="8">
        <v>3.49</v>
      </c>
      <c r="M192" s="4">
        <f t="shared" si="12"/>
        <v>3.49E-2</v>
      </c>
      <c r="S192" s="4">
        <f t="shared" si="14"/>
        <v>9.5602294455066923E-3</v>
      </c>
      <c r="T192" s="4">
        <f t="shared" si="15"/>
        <v>1.8340705577732225E-2</v>
      </c>
      <c r="U192" s="4">
        <f t="shared" si="15"/>
        <v>2.6620246384574206E-2</v>
      </c>
      <c r="V192" s="4">
        <f t="shared" si="15"/>
        <v>1.3043478260869589E-2</v>
      </c>
      <c r="W192" s="4">
        <f t="shared" si="13"/>
        <v>3.8780002096215614E-3</v>
      </c>
      <c r="X192" s="4">
        <f t="shared" si="13"/>
        <v>-9.8983766662267374E-3</v>
      </c>
      <c r="Y192" s="4">
        <f t="shared" si="13"/>
        <v>1.6040738383195446E-2</v>
      </c>
      <c r="Z192" s="4">
        <f t="shared" si="13"/>
        <v>-1.0982179859096584E-2</v>
      </c>
      <c r="AA192" s="4">
        <f t="shared" si="17"/>
        <v>-1.705502377043938E-3</v>
      </c>
      <c r="AB192" s="4">
        <f t="shared" si="16"/>
        <v>2.9102354298659221E-3</v>
      </c>
    </row>
    <row r="193" spans="1:28" ht="15.55" thickTop="1" thickBot="1" x14ac:dyDescent="0.35">
      <c r="A193" s="7">
        <v>44477</v>
      </c>
      <c r="B193" s="8">
        <v>364.4</v>
      </c>
      <c r="C193" s="8">
        <v>466.75</v>
      </c>
      <c r="D193" s="8">
        <v>945.45</v>
      </c>
      <c r="E193" s="8">
        <v>246.9</v>
      </c>
      <c r="F193" s="8">
        <v>479.7</v>
      </c>
      <c r="G193" s="8">
        <v>376.35</v>
      </c>
      <c r="H193" s="8">
        <v>839</v>
      </c>
      <c r="I193" s="8">
        <v>244.8</v>
      </c>
      <c r="J193" s="9">
        <v>47037</v>
      </c>
      <c r="K193" s="8">
        <v>268372.40000000002</v>
      </c>
      <c r="L193" s="8">
        <v>3.46</v>
      </c>
      <c r="M193" s="4">
        <f t="shared" si="12"/>
        <v>3.4599999999999999E-2</v>
      </c>
      <c r="S193" s="4">
        <f t="shared" si="14"/>
        <v>-1.4069264069264191E-2</v>
      </c>
      <c r="T193" s="4">
        <f t="shared" si="15"/>
        <v>-1.1018116325881955E-2</v>
      </c>
      <c r="U193" s="4">
        <f t="shared" si="15"/>
        <v>-1.3460635467209242E-2</v>
      </c>
      <c r="V193" s="4">
        <f t="shared" si="15"/>
        <v>9.1968117719190678E-3</v>
      </c>
      <c r="W193" s="4">
        <f t="shared" si="13"/>
        <v>1.6704948841094413E-3</v>
      </c>
      <c r="X193" s="4">
        <f t="shared" si="13"/>
        <v>3.3324446814182881E-3</v>
      </c>
      <c r="Y193" s="4">
        <f t="shared" si="13"/>
        <v>5.1246710938478858E-2</v>
      </c>
      <c r="Z193" s="4">
        <f t="shared" si="13"/>
        <v>2.5769956002514166E-2</v>
      </c>
      <c r="AA193" s="4">
        <f t="shared" si="17"/>
        <v>4.4845922224357746E-3</v>
      </c>
      <c r="AB193" s="4">
        <f t="shared" si="16"/>
        <v>-4.3577139358201848E-4</v>
      </c>
    </row>
    <row r="194" spans="1:28" ht="15.55" thickTop="1" thickBot="1" x14ac:dyDescent="0.35">
      <c r="A194" s="7">
        <v>44480</v>
      </c>
      <c r="B194" s="8">
        <v>362.15</v>
      </c>
      <c r="C194" s="8">
        <v>465.45</v>
      </c>
      <c r="D194" s="8">
        <v>950.4</v>
      </c>
      <c r="E194" s="8">
        <v>246.4</v>
      </c>
      <c r="F194" s="8">
        <v>480.25</v>
      </c>
      <c r="G194" s="8">
        <v>389.15</v>
      </c>
      <c r="H194" s="8">
        <v>828.9</v>
      </c>
      <c r="I194" s="8">
        <v>243.3</v>
      </c>
      <c r="J194" s="9">
        <v>47051</v>
      </c>
      <c r="K194" s="8">
        <v>267329.8</v>
      </c>
      <c r="L194" s="8">
        <v>3.43</v>
      </c>
      <c r="M194" s="4">
        <f t="shared" si="12"/>
        <v>3.4300000000000004E-2</v>
      </c>
      <c r="S194" s="4">
        <f t="shared" si="14"/>
        <v>-6.1745334796926461E-3</v>
      </c>
      <c r="T194" s="4">
        <f t="shared" si="15"/>
        <v>-2.7852169255490333E-3</v>
      </c>
      <c r="U194" s="4">
        <f t="shared" si="15"/>
        <v>5.2356020942407652E-3</v>
      </c>
      <c r="V194" s="4">
        <f t="shared" si="15"/>
        <v>-2.025111381125962E-3</v>
      </c>
      <c r="W194" s="4">
        <f t="shared" si="13"/>
        <v>1.1465499270377556E-3</v>
      </c>
      <c r="X194" s="4">
        <f t="shared" si="13"/>
        <v>3.4010894114520934E-2</v>
      </c>
      <c r="Y194" s="4">
        <f t="shared" si="13"/>
        <v>-1.2038140643623388E-2</v>
      </c>
      <c r="Z194" s="4">
        <f t="shared" si="13"/>
        <v>-6.1274509803921568E-3</v>
      </c>
      <c r="AA194" s="4">
        <f t="shared" si="17"/>
        <v>2.9763802963624379E-4</v>
      </c>
      <c r="AB194" s="4">
        <f t="shared" si="16"/>
        <v>-3.8849002356428413E-3</v>
      </c>
    </row>
    <row r="195" spans="1:28" ht="15.55" thickTop="1" thickBot="1" x14ac:dyDescent="0.35">
      <c r="A195" s="7">
        <v>44481</v>
      </c>
      <c r="B195" s="8">
        <v>362.75</v>
      </c>
      <c r="C195" s="8">
        <v>460.55</v>
      </c>
      <c r="D195" s="8">
        <v>939.65</v>
      </c>
      <c r="E195" s="8">
        <v>247.9</v>
      </c>
      <c r="F195" s="8">
        <v>481.5</v>
      </c>
      <c r="G195" s="8">
        <v>383.3</v>
      </c>
      <c r="H195" s="8">
        <v>876.6</v>
      </c>
      <c r="I195" s="8">
        <v>243.45</v>
      </c>
      <c r="J195" s="9">
        <v>47198</v>
      </c>
      <c r="K195" s="8">
        <v>263633.90000000002</v>
      </c>
      <c r="L195" s="8">
        <v>3.41</v>
      </c>
      <c r="M195" s="4">
        <f t="shared" si="12"/>
        <v>3.4099999999999998E-2</v>
      </c>
      <c r="S195" s="4">
        <f t="shared" si="14"/>
        <v>1.6567720557780555E-3</v>
      </c>
      <c r="T195" s="4">
        <f t="shared" si="15"/>
        <v>-1.0527446557095236E-2</v>
      </c>
      <c r="U195" s="4">
        <f t="shared" si="15"/>
        <v>-1.1311026936026937E-2</v>
      </c>
      <c r="V195" s="4">
        <f t="shared" si="15"/>
        <v>6.087662337662338E-3</v>
      </c>
      <c r="W195" s="4">
        <f t="shared" si="13"/>
        <v>2.6028110359187923E-3</v>
      </c>
      <c r="X195" s="4">
        <f t="shared" si="13"/>
        <v>-1.503276371579074E-2</v>
      </c>
      <c r="Y195" s="4">
        <f t="shared" si="13"/>
        <v>5.7546145494028283E-2</v>
      </c>
      <c r="Z195" s="4">
        <f t="shared" si="13"/>
        <v>6.1652281134392628E-4</v>
      </c>
      <c r="AA195" s="4">
        <f t="shared" si="17"/>
        <v>3.1242694097893776E-3</v>
      </c>
      <c r="AB195" s="4">
        <f t="shared" si="16"/>
        <v>-1.3825245071817528E-2</v>
      </c>
    </row>
    <row r="196" spans="1:28" ht="15.55" thickTop="1" thickBot="1" x14ac:dyDescent="0.35">
      <c r="A196" s="7">
        <v>44482</v>
      </c>
      <c r="B196" s="8">
        <v>372</v>
      </c>
      <c r="C196" s="8">
        <v>463.4</v>
      </c>
      <c r="D196" s="8">
        <v>948.75</v>
      </c>
      <c r="E196" s="8">
        <v>252.35</v>
      </c>
      <c r="F196" s="8">
        <v>482.45</v>
      </c>
      <c r="G196" s="8">
        <v>388.6</v>
      </c>
      <c r="H196" s="8">
        <v>876.05</v>
      </c>
      <c r="I196" s="8">
        <v>241.75</v>
      </c>
      <c r="J196" s="9">
        <v>47916</v>
      </c>
      <c r="K196" s="8">
        <v>271570.59999999998</v>
      </c>
      <c r="L196" s="8">
        <v>3.41</v>
      </c>
      <c r="M196" s="4">
        <f t="shared" ref="M196:M249" si="18">L196/100</f>
        <v>3.4099999999999998E-2</v>
      </c>
      <c r="S196" s="4">
        <f t="shared" si="14"/>
        <v>2.5499655410062026E-2</v>
      </c>
      <c r="T196" s="4">
        <f t="shared" si="15"/>
        <v>6.1882531755508971E-3</v>
      </c>
      <c r="U196" s="4">
        <f t="shared" si="15"/>
        <v>9.6844569786622928E-3</v>
      </c>
      <c r="V196" s="4">
        <f t="shared" si="15"/>
        <v>1.7950786607502978E-2</v>
      </c>
      <c r="W196" s="4">
        <f t="shared" si="15"/>
        <v>1.9730010384215757E-3</v>
      </c>
      <c r="X196" s="4">
        <f t="shared" si="15"/>
        <v>1.3827289329506942E-2</v>
      </c>
      <c r="Y196" s="4">
        <f t="shared" si="15"/>
        <v>-6.2742413871785102E-4</v>
      </c>
      <c r="Z196" s="4">
        <f t="shared" si="15"/>
        <v>-6.9829533785171032E-3</v>
      </c>
      <c r="AA196" s="4">
        <f t="shared" si="17"/>
        <v>1.5212509004618839E-2</v>
      </c>
      <c r="AB196" s="4">
        <f t="shared" si="16"/>
        <v>3.0105005464016399E-2</v>
      </c>
    </row>
    <row r="197" spans="1:28" ht="15.55" thickTop="1" thickBot="1" x14ac:dyDescent="0.35">
      <c r="A197" s="7">
        <v>44483</v>
      </c>
      <c r="B197" s="8">
        <v>370.75</v>
      </c>
      <c r="C197" s="8">
        <v>461.75</v>
      </c>
      <c r="D197" s="8">
        <v>939.75</v>
      </c>
      <c r="E197" s="8">
        <v>251.05</v>
      </c>
      <c r="F197" s="8">
        <v>474.6</v>
      </c>
      <c r="G197" s="8">
        <v>392.05</v>
      </c>
      <c r="H197" s="8">
        <v>885.35</v>
      </c>
      <c r="I197" s="8">
        <v>241.15</v>
      </c>
      <c r="J197" s="9">
        <v>47882</v>
      </c>
      <c r="K197" s="8">
        <v>283933.09999999998</v>
      </c>
      <c r="L197" s="8">
        <v>3.41</v>
      </c>
      <c r="M197" s="4">
        <f t="shared" si="18"/>
        <v>3.4099999999999998E-2</v>
      </c>
      <c r="S197" s="4">
        <f t="shared" ref="S197:S249" si="19">(B197-B196)/B196</f>
        <v>-3.3602150537634409E-3</v>
      </c>
      <c r="T197" s="4">
        <f t="shared" ref="T197:X249" si="20">(C197-C196)/C196</f>
        <v>-3.5606387570133306E-3</v>
      </c>
      <c r="U197" s="4">
        <f t="shared" si="20"/>
        <v>-9.4861660079051391E-3</v>
      </c>
      <c r="V197" s="4">
        <f t="shared" si="20"/>
        <v>-5.151575193184002E-3</v>
      </c>
      <c r="W197" s="4">
        <f t="shared" si="20"/>
        <v>-1.6271116177842194E-2</v>
      </c>
      <c r="X197" s="4">
        <f t="shared" si="20"/>
        <v>8.8780236747297691E-3</v>
      </c>
      <c r="Y197" s="4">
        <f t="shared" ref="Y197:Z249" si="21">(H197-H196)/H196</f>
        <v>1.0615832429655921E-2</v>
      </c>
      <c r="Z197" s="4">
        <f t="shared" si="21"/>
        <v>-2.4819027921406177E-3</v>
      </c>
      <c r="AA197" s="4">
        <f t="shared" si="17"/>
        <v>-7.0957508974037902E-4</v>
      </c>
      <c r="AB197" s="4">
        <f t="shared" ref="AB197:AB249" si="22">(K197-K196)/K196</f>
        <v>4.5522232524433798E-2</v>
      </c>
    </row>
    <row r="198" spans="1:28" ht="15.55" thickTop="1" thickBot="1" x14ac:dyDescent="0.35">
      <c r="A198" s="7">
        <v>44487</v>
      </c>
      <c r="B198" s="8">
        <v>379.05</v>
      </c>
      <c r="C198" s="8">
        <v>474.1</v>
      </c>
      <c r="D198" s="8">
        <v>932.7</v>
      </c>
      <c r="E198" s="8">
        <v>250.35</v>
      </c>
      <c r="F198" s="8">
        <v>473.05</v>
      </c>
      <c r="G198" s="8">
        <v>390.85</v>
      </c>
      <c r="H198" s="8">
        <v>922.35</v>
      </c>
      <c r="I198" s="8">
        <v>238.35</v>
      </c>
      <c r="J198" s="9">
        <v>47291</v>
      </c>
      <c r="K198" s="8">
        <v>282040.8</v>
      </c>
      <c r="L198" s="8">
        <v>3.41</v>
      </c>
      <c r="M198" s="4">
        <f t="shared" si="18"/>
        <v>3.4099999999999998E-2</v>
      </c>
      <c r="S198" s="4">
        <f t="shared" si="19"/>
        <v>2.2387053270397871E-2</v>
      </c>
      <c r="T198" s="4">
        <f t="shared" si="20"/>
        <v>2.6746074715755328E-2</v>
      </c>
      <c r="U198" s="4">
        <f t="shared" si="20"/>
        <v>-7.5019952114923696E-3</v>
      </c>
      <c r="V198" s="4">
        <f t="shared" si="20"/>
        <v>-2.7882891854212988E-3</v>
      </c>
      <c r="W198" s="4">
        <f t="shared" si="20"/>
        <v>-3.265908133164794E-3</v>
      </c>
      <c r="X198" s="4">
        <f t="shared" si="20"/>
        <v>-3.0608340772860314E-3</v>
      </c>
      <c r="Y198" s="4">
        <f t="shared" si="21"/>
        <v>4.179138193934602E-2</v>
      </c>
      <c r="Z198" s="4">
        <f t="shared" si="21"/>
        <v>-1.1611030478955054E-2</v>
      </c>
      <c r="AA198" s="4">
        <f t="shared" si="17"/>
        <v>-1.2342842821937263E-2</v>
      </c>
      <c r="AB198" s="4">
        <f t="shared" si="22"/>
        <v>-6.6645981042717049E-3</v>
      </c>
    </row>
    <row r="199" spans="1:28" ht="15.55" thickTop="1" thickBot="1" x14ac:dyDescent="0.35">
      <c r="A199" s="7">
        <v>44488</v>
      </c>
      <c r="B199" s="8">
        <v>371.05</v>
      </c>
      <c r="C199" s="8">
        <v>465.45</v>
      </c>
      <c r="D199" s="8">
        <v>904.2</v>
      </c>
      <c r="E199" s="8">
        <v>240.75</v>
      </c>
      <c r="F199" s="8">
        <v>465.65</v>
      </c>
      <c r="G199" s="8">
        <v>395.95</v>
      </c>
      <c r="H199" s="8">
        <v>921.75</v>
      </c>
      <c r="I199" s="8">
        <v>233.65</v>
      </c>
      <c r="J199" s="9">
        <v>47280</v>
      </c>
      <c r="K199" s="8">
        <v>291290.5</v>
      </c>
      <c r="L199" s="10">
        <v>3.4140000000000001</v>
      </c>
      <c r="M199" s="4">
        <f t="shared" si="18"/>
        <v>3.4140000000000004E-2</v>
      </c>
      <c r="S199" s="4">
        <f t="shared" si="19"/>
        <v>-2.1105395066613901E-2</v>
      </c>
      <c r="T199" s="4">
        <f t="shared" si="20"/>
        <v>-1.824509597131414E-2</v>
      </c>
      <c r="U199" s="4">
        <f t="shared" si="20"/>
        <v>-3.0556449018977163E-2</v>
      </c>
      <c r="V199" s="4">
        <f t="shared" si="20"/>
        <v>-3.8346315158777691E-2</v>
      </c>
      <c r="W199" s="4">
        <f t="shared" si="20"/>
        <v>-1.5643166684282919E-2</v>
      </c>
      <c r="X199" s="4">
        <f t="shared" si="20"/>
        <v>1.3048484073173763E-2</v>
      </c>
      <c r="Y199" s="4">
        <f t="shared" si="21"/>
        <v>-6.5051227841927983E-4</v>
      </c>
      <c r="Z199" s="4">
        <f t="shared" si="21"/>
        <v>-1.9718900776169453E-2</v>
      </c>
      <c r="AA199" s="4">
        <f t="shared" si="17"/>
        <v>-2.3260239791926581E-4</v>
      </c>
      <c r="AB199" s="4">
        <f t="shared" si="22"/>
        <v>3.2795609713204658E-2</v>
      </c>
    </row>
    <row r="200" spans="1:28" ht="15.55" thickTop="1" thickBot="1" x14ac:dyDescent="0.35">
      <c r="A200" s="7">
        <v>44489</v>
      </c>
      <c r="B200" s="8">
        <v>362.95</v>
      </c>
      <c r="C200" s="8">
        <v>455.55</v>
      </c>
      <c r="D200" s="8">
        <v>881.45</v>
      </c>
      <c r="E200" s="8">
        <v>232.45</v>
      </c>
      <c r="F200" s="8">
        <v>454.2</v>
      </c>
      <c r="G200" s="8">
        <v>402.4</v>
      </c>
      <c r="H200" s="8">
        <v>887.85</v>
      </c>
      <c r="I200" s="8">
        <v>234.75</v>
      </c>
      <c r="J200" s="9">
        <v>47499</v>
      </c>
      <c r="K200" s="8">
        <v>310899.20000000001</v>
      </c>
      <c r="L200" s="8">
        <v>3.46</v>
      </c>
      <c r="M200" s="4">
        <f t="shared" si="18"/>
        <v>3.4599999999999999E-2</v>
      </c>
      <c r="S200" s="4">
        <f t="shared" si="19"/>
        <v>-2.1829942056326702E-2</v>
      </c>
      <c r="T200" s="4">
        <f t="shared" si="20"/>
        <v>-2.1269738962294504E-2</v>
      </c>
      <c r="U200" s="4">
        <f t="shared" si="20"/>
        <v>-2.5160362751603625E-2</v>
      </c>
      <c r="V200" s="4">
        <f t="shared" si="20"/>
        <v>-3.4475597092419569E-2</v>
      </c>
      <c r="W200" s="4">
        <f t="shared" si="20"/>
        <v>-2.4589283796843098E-2</v>
      </c>
      <c r="X200" s="4">
        <f t="shared" si="20"/>
        <v>1.6289935597929003E-2</v>
      </c>
      <c r="Y200" s="4">
        <f t="shared" si="21"/>
        <v>-3.6777868185516656E-2</v>
      </c>
      <c r="Z200" s="4">
        <f t="shared" si="21"/>
        <v>4.7078964262785971E-3</v>
      </c>
      <c r="AA200" s="4">
        <f t="shared" si="17"/>
        <v>4.6319796954314724E-3</v>
      </c>
      <c r="AB200" s="4">
        <f t="shared" si="22"/>
        <v>6.7316647813780439E-2</v>
      </c>
    </row>
    <row r="201" spans="1:28" ht="15.55" thickTop="1" thickBot="1" x14ac:dyDescent="0.35">
      <c r="A201" s="7">
        <v>44490</v>
      </c>
      <c r="B201" s="8">
        <v>359.95</v>
      </c>
      <c r="C201" s="8">
        <v>457.3</v>
      </c>
      <c r="D201" s="8">
        <v>832.5</v>
      </c>
      <c r="E201" s="8">
        <v>225.55</v>
      </c>
      <c r="F201" s="8">
        <v>463.9</v>
      </c>
      <c r="G201" s="8">
        <v>396.15</v>
      </c>
      <c r="H201" s="8">
        <v>865.05</v>
      </c>
      <c r="I201" s="8">
        <v>230.75</v>
      </c>
      <c r="J201" s="9">
        <v>47404</v>
      </c>
      <c r="K201" s="8">
        <v>303534</v>
      </c>
      <c r="L201" s="8">
        <v>3.48</v>
      </c>
      <c r="M201" s="4">
        <f t="shared" si="18"/>
        <v>3.4799999999999998E-2</v>
      </c>
      <c r="S201" s="4">
        <f t="shared" si="19"/>
        <v>-8.2656013224962112E-3</v>
      </c>
      <c r="T201" s="4">
        <f t="shared" si="20"/>
        <v>3.8415102623202721E-3</v>
      </c>
      <c r="U201" s="4">
        <f t="shared" si="20"/>
        <v>-5.5533495944182928E-2</v>
      </c>
      <c r="V201" s="4">
        <f t="shared" si="20"/>
        <v>-2.9683802968380201E-2</v>
      </c>
      <c r="W201" s="4">
        <f t="shared" si="20"/>
        <v>2.1356230735358847E-2</v>
      </c>
      <c r="X201" s="4">
        <f t="shared" si="20"/>
        <v>-1.5531809145129225E-2</v>
      </c>
      <c r="Y201" s="4">
        <f t="shared" si="21"/>
        <v>-2.5680013515796664E-2</v>
      </c>
      <c r="Z201" s="4">
        <f t="shared" si="21"/>
        <v>-1.7039403620873271E-2</v>
      </c>
      <c r="AA201" s="4">
        <f t="shared" si="17"/>
        <v>-2.000042106149603E-3</v>
      </c>
      <c r="AB201" s="4">
        <f t="shared" si="22"/>
        <v>-2.3689993412655971E-2</v>
      </c>
    </row>
    <row r="202" spans="1:28" ht="15.55" thickTop="1" thickBot="1" x14ac:dyDescent="0.35">
      <c r="A202" s="7">
        <v>44491</v>
      </c>
      <c r="B202" s="8">
        <v>357</v>
      </c>
      <c r="C202" s="8">
        <v>450.8</v>
      </c>
      <c r="D202" s="8">
        <v>830.1</v>
      </c>
      <c r="E202" s="8">
        <v>225.6</v>
      </c>
      <c r="F202" s="8">
        <v>468.1</v>
      </c>
      <c r="G202" s="8">
        <v>391.75</v>
      </c>
      <c r="H202" s="8">
        <v>898</v>
      </c>
      <c r="I202" s="8">
        <v>232.45</v>
      </c>
      <c r="J202" s="9">
        <v>47797</v>
      </c>
      <c r="K202" s="8">
        <v>297739.2</v>
      </c>
      <c r="L202" s="8">
        <v>3.48</v>
      </c>
      <c r="M202" s="4">
        <f t="shared" si="18"/>
        <v>3.4799999999999998E-2</v>
      </c>
      <c r="S202" s="4">
        <f t="shared" si="19"/>
        <v>-8.195582719822167E-3</v>
      </c>
      <c r="T202" s="4">
        <f t="shared" si="20"/>
        <v>-1.4213863984255412E-2</v>
      </c>
      <c r="U202" s="4">
        <f t="shared" si="20"/>
        <v>-2.8828828828828556E-3</v>
      </c>
      <c r="V202" s="4">
        <f t="shared" si="20"/>
        <v>2.2168033695403656E-4</v>
      </c>
      <c r="W202" s="4">
        <f t="shared" si="20"/>
        <v>9.0536753610692949E-3</v>
      </c>
      <c r="X202" s="4">
        <f t="shared" si="20"/>
        <v>-1.1106903950523734E-2</v>
      </c>
      <c r="Y202" s="4">
        <f t="shared" si="21"/>
        <v>3.8090283798624412E-2</v>
      </c>
      <c r="Z202" s="4">
        <f t="shared" si="21"/>
        <v>7.3672806067171769E-3</v>
      </c>
      <c r="AA202" s="4">
        <f t="shared" si="17"/>
        <v>8.2904396253480721E-3</v>
      </c>
      <c r="AB202" s="4">
        <f t="shared" si="22"/>
        <v>-1.9091106762339601E-2</v>
      </c>
    </row>
    <row r="203" spans="1:28" ht="15.55" thickTop="1" thickBot="1" x14ac:dyDescent="0.35">
      <c r="A203" s="7">
        <v>44494</v>
      </c>
      <c r="B203" s="8">
        <v>352.5</v>
      </c>
      <c r="C203" s="8">
        <v>441.25</v>
      </c>
      <c r="D203" s="8">
        <v>826.9</v>
      </c>
      <c r="E203" s="8">
        <v>222.95</v>
      </c>
      <c r="F203" s="8">
        <v>450.7</v>
      </c>
      <c r="G203" s="8">
        <v>379.65</v>
      </c>
      <c r="H203" s="8">
        <v>849.75</v>
      </c>
      <c r="I203" s="8">
        <v>233.15</v>
      </c>
      <c r="J203" s="9">
        <v>48200</v>
      </c>
      <c r="K203" s="8">
        <v>316721.8</v>
      </c>
      <c r="L203" s="8">
        <v>3.5</v>
      </c>
      <c r="M203" s="4">
        <f t="shared" si="18"/>
        <v>3.5000000000000003E-2</v>
      </c>
      <c r="S203" s="4">
        <f t="shared" si="19"/>
        <v>-1.2605042016806723E-2</v>
      </c>
      <c r="T203" s="4">
        <f t="shared" si="20"/>
        <v>-2.1184560780834097E-2</v>
      </c>
      <c r="U203" s="4">
        <f t="shared" si="20"/>
        <v>-3.8549572340682392E-3</v>
      </c>
      <c r="V203" s="4">
        <f t="shared" si="20"/>
        <v>-1.1746453900709245E-2</v>
      </c>
      <c r="W203" s="4">
        <f t="shared" si="20"/>
        <v>-3.7171544541764648E-2</v>
      </c>
      <c r="X203" s="4">
        <f t="shared" si="20"/>
        <v>-3.0887045309508674E-2</v>
      </c>
      <c r="Y203" s="4">
        <f t="shared" si="21"/>
        <v>-5.373051224944321E-2</v>
      </c>
      <c r="Z203" s="4">
        <f t="shared" si="21"/>
        <v>3.0114003011401038E-3</v>
      </c>
      <c r="AA203" s="4">
        <f t="shared" si="17"/>
        <v>8.4314915162039452E-3</v>
      </c>
      <c r="AB203" s="4">
        <f t="shared" si="22"/>
        <v>6.3755797019673516E-2</v>
      </c>
    </row>
    <row r="204" spans="1:28" ht="15.55" thickTop="1" thickBot="1" x14ac:dyDescent="0.35">
      <c r="A204" s="7">
        <v>44495</v>
      </c>
      <c r="B204" s="8">
        <v>352.7</v>
      </c>
      <c r="C204" s="8">
        <v>450.55</v>
      </c>
      <c r="D204" s="8">
        <v>847.85</v>
      </c>
      <c r="E204" s="8">
        <v>223.65</v>
      </c>
      <c r="F204" s="8">
        <v>463.9</v>
      </c>
      <c r="G204" s="8">
        <v>394.35</v>
      </c>
      <c r="H204" s="8">
        <v>847.35</v>
      </c>
      <c r="I204" s="8">
        <v>230.35</v>
      </c>
      <c r="J204" s="9">
        <v>47813</v>
      </c>
      <c r="K204" s="8">
        <v>309375.09999999998</v>
      </c>
      <c r="L204" s="8">
        <v>3.51</v>
      </c>
      <c r="M204" s="4">
        <f t="shared" si="18"/>
        <v>3.5099999999999999E-2</v>
      </c>
      <c r="S204" s="4">
        <f t="shared" si="19"/>
        <v>5.6737588652479049E-4</v>
      </c>
      <c r="T204" s="4">
        <f t="shared" si="20"/>
        <v>2.1076487252124673E-2</v>
      </c>
      <c r="U204" s="4">
        <f t="shared" si="20"/>
        <v>2.5335590760672447E-2</v>
      </c>
      <c r="V204" s="4">
        <f t="shared" si="20"/>
        <v>3.1397174254317877E-3</v>
      </c>
      <c r="W204" s="4">
        <f t="shared" si="20"/>
        <v>2.9287774572886595E-2</v>
      </c>
      <c r="X204" s="4">
        <f t="shared" si="20"/>
        <v>3.8719873567759903E-2</v>
      </c>
      <c r="Y204" s="4">
        <f t="shared" si="21"/>
        <v>-2.8243601059134774E-3</v>
      </c>
      <c r="Z204" s="4">
        <f t="shared" si="21"/>
        <v>-1.2009435985417162E-2</v>
      </c>
      <c r="AA204" s="4">
        <f t="shared" si="17"/>
        <v>-8.0290456431535272E-3</v>
      </c>
      <c r="AB204" s="4">
        <f t="shared" si="22"/>
        <v>-2.3196066705859882E-2</v>
      </c>
    </row>
    <row r="205" spans="1:28" ht="15.55" thickTop="1" thickBot="1" x14ac:dyDescent="0.35">
      <c r="A205" s="7">
        <v>44496</v>
      </c>
      <c r="B205" s="8">
        <v>388.45</v>
      </c>
      <c r="C205" s="8">
        <v>457.85</v>
      </c>
      <c r="D205" s="8">
        <v>847.85</v>
      </c>
      <c r="E205" s="8">
        <v>236.2</v>
      </c>
      <c r="F205" s="8">
        <v>472.9</v>
      </c>
      <c r="G205" s="8">
        <v>387.4</v>
      </c>
      <c r="H205" s="8">
        <v>873.1</v>
      </c>
      <c r="I205" s="8">
        <v>234</v>
      </c>
      <c r="J205" s="9">
        <v>47962</v>
      </c>
      <c r="K205" s="8">
        <v>294918.40000000002</v>
      </c>
      <c r="L205" s="8">
        <v>3.51</v>
      </c>
      <c r="M205" s="4">
        <f t="shared" si="18"/>
        <v>3.5099999999999999E-2</v>
      </c>
      <c r="S205" s="4">
        <f t="shared" si="19"/>
        <v>0.10136092996881202</v>
      </c>
      <c r="T205" s="4">
        <f t="shared" si="20"/>
        <v>1.6202419265342383E-2</v>
      </c>
      <c r="U205" s="4">
        <f t="shared" si="20"/>
        <v>0</v>
      </c>
      <c r="V205" s="4">
        <f t="shared" si="20"/>
        <v>5.6114464565168713E-2</v>
      </c>
      <c r="W205" s="4">
        <f t="shared" si="20"/>
        <v>1.940073291657685E-2</v>
      </c>
      <c r="X205" s="4">
        <f t="shared" si="20"/>
        <v>-1.7623938126030289E-2</v>
      </c>
      <c r="Y205" s="4">
        <f t="shared" si="21"/>
        <v>3.0388859385141912E-2</v>
      </c>
      <c r="Z205" s="4">
        <f t="shared" si="21"/>
        <v>1.5845452572172805E-2</v>
      </c>
      <c r="AA205" s="4">
        <f t="shared" si="17"/>
        <v>3.1163072804467405E-3</v>
      </c>
      <c r="AB205" s="4">
        <f t="shared" si="22"/>
        <v>-4.672871216849693E-2</v>
      </c>
    </row>
    <row r="206" spans="1:28" ht="15.55" thickTop="1" thickBot="1" x14ac:dyDescent="0.35">
      <c r="A206" s="7">
        <v>44497</v>
      </c>
      <c r="B206" s="8">
        <v>417.7</v>
      </c>
      <c r="C206" s="8">
        <v>454.2</v>
      </c>
      <c r="D206" s="8">
        <v>835.7</v>
      </c>
      <c r="E206" s="8">
        <v>225.35</v>
      </c>
      <c r="F206" s="8">
        <v>465.75</v>
      </c>
      <c r="G206" s="8">
        <v>386.15</v>
      </c>
      <c r="H206" s="8">
        <v>837.1</v>
      </c>
      <c r="I206" s="8">
        <v>230.95</v>
      </c>
      <c r="J206" s="9">
        <v>47961</v>
      </c>
      <c r="K206" s="8">
        <v>320680.90000000002</v>
      </c>
      <c r="L206" s="8">
        <v>3.59</v>
      </c>
      <c r="M206" s="4">
        <f t="shared" si="18"/>
        <v>3.5900000000000001E-2</v>
      </c>
      <c r="S206" s="4">
        <f t="shared" si="19"/>
        <v>7.5299266314841032E-2</v>
      </c>
      <c r="T206" s="4">
        <f t="shared" si="20"/>
        <v>-7.9720432456045296E-3</v>
      </c>
      <c r="U206" s="4">
        <f t="shared" si="20"/>
        <v>-1.4330365040985997E-2</v>
      </c>
      <c r="V206" s="4">
        <f t="shared" si="20"/>
        <v>-4.5935647756138842E-2</v>
      </c>
      <c r="W206" s="4">
        <f t="shared" si="20"/>
        <v>-1.5119475576231714E-2</v>
      </c>
      <c r="X206" s="4">
        <f t="shared" si="20"/>
        <v>-3.2266391326794012E-3</v>
      </c>
      <c r="Y206" s="4">
        <f t="shared" si="21"/>
        <v>-4.1232390333295156E-2</v>
      </c>
      <c r="Z206" s="4">
        <f t="shared" si="21"/>
        <v>-1.3034188034188083E-2</v>
      </c>
      <c r="AA206" s="4">
        <f t="shared" si="17"/>
        <v>-2.0849839456236186E-5</v>
      </c>
      <c r="AB206" s="4">
        <f t="shared" si="22"/>
        <v>8.7354671665111433E-2</v>
      </c>
    </row>
    <row r="207" spans="1:28" ht="15.55" thickTop="1" thickBot="1" x14ac:dyDescent="0.35">
      <c r="A207" s="7">
        <v>44498</v>
      </c>
      <c r="B207" s="8">
        <v>429.2</v>
      </c>
      <c r="C207" s="8">
        <v>457.35</v>
      </c>
      <c r="D207" s="8">
        <v>835.5</v>
      </c>
      <c r="E207" s="8">
        <v>225.65</v>
      </c>
      <c r="F207" s="8">
        <v>465.6</v>
      </c>
      <c r="G207" s="8">
        <v>389.35</v>
      </c>
      <c r="H207" s="8">
        <v>851.15</v>
      </c>
      <c r="I207" s="8">
        <v>229.55</v>
      </c>
      <c r="J207" s="9">
        <v>47635</v>
      </c>
      <c r="K207" s="8">
        <v>330790.59999999998</v>
      </c>
      <c r="L207" s="8">
        <v>3.59</v>
      </c>
      <c r="M207" s="4">
        <f t="shared" si="18"/>
        <v>3.5900000000000001E-2</v>
      </c>
      <c r="S207" s="4">
        <f t="shared" si="19"/>
        <v>2.7531721331098876E-2</v>
      </c>
      <c r="T207" s="4">
        <f t="shared" si="20"/>
        <v>6.9352708058124926E-3</v>
      </c>
      <c r="U207" s="4">
        <f t="shared" si="20"/>
        <v>-2.3932033026211017E-4</v>
      </c>
      <c r="V207" s="4">
        <f t="shared" si="20"/>
        <v>1.3312624805858059E-3</v>
      </c>
      <c r="W207" s="4">
        <f t="shared" si="20"/>
        <v>-3.2206119162636018E-4</v>
      </c>
      <c r="X207" s="4">
        <f t="shared" si="20"/>
        <v>8.2869351288360621E-3</v>
      </c>
      <c r="Y207" s="4">
        <f t="shared" si="21"/>
        <v>1.6784135706606085E-2</v>
      </c>
      <c r="Z207" s="4">
        <f t="shared" si="21"/>
        <v>-6.0619181641046868E-3</v>
      </c>
      <c r="AA207" s="4">
        <f t="shared" si="17"/>
        <v>-6.7971893830403871E-3</v>
      </c>
      <c r="AB207" s="4">
        <f t="shared" si="22"/>
        <v>3.1525731654114583E-2</v>
      </c>
    </row>
    <row r="208" spans="1:28" ht="15.55" thickTop="1" thickBot="1" x14ac:dyDescent="0.35">
      <c r="A208" s="7">
        <v>44501</v>
      </c>
      <c r="B208" s="8">
        <v>422.4</v>
      </c>
      <c r="C208" s="8">
        <v>466.3</v>
      </c>
      <c r="D208" s="8">
        <v>842.75</v>
      </c>
      <c r="E208" s="8">
        <v>226.45</v>
      </c>
      <c r="F208" s="8">
        <v>488.05</v>
      </c>
      <c r="G208" s="8">
        <v>392.8</v>
      </c>
      <c r="H208" s="8">
        <v>832.3</v>
      </c>
      <c r="I208" s="8">
        <v>228.55</v>
      </c>
      <c r="J208" s="9">
        <v>47903</v>
      </c>
      <c r="K208" s="8">
        <v>323612.5</v>
      </c>
      <c r="L208" s="8">
        <v>3.61</v>
      </c>
      <c r="M208" s="4">
        <f t="shared" si="18"/>
        <v>3.61E-2</v>
      </c>
      <c r="S208" s="4">
        <f t="shared" si="19"/>
        <v>-1.584342963653311E-2</v>
      </c>
      <c r="T208" s="4">
        <f t="shared" si="20"/>
        <v>1.9569257680113673E-2</v>
      </c>
      <c r="U208" s="4">
        <f t="shared" si="20"/>
        <v>8.6774386594853387E-3</v>
      </c>
      <c r="V208" s="4">
        <f t="shared" si="20"/>
        <v>3.5453135386660003E-3</v>
      </c>
      <c r="W208" s="4">
        <f t="shared" si="20"/>
        <v>4.8217353951890009E-2</v>
      </c>
      <c r="X208" s="4">
        <f t="shared" si="20"/>
        <v>8.8609220495697669E-3</v>
      </c>
      <c r="Y208" s="4">
        <f t="shared" si="21"/>
        <v>-2.2146507666098835E-2</v>
      </c>
      <c r="Z208" s="4">
        <f t="shared" si="21"/>
        <v>-4.3563493792202132E-3</v>
      </c>
      <c r="AA208" s="4">
        <f t="shared" si="17"/>
        <v>5.6261152513907842E-3</v>
      </c>
      <c r="AB208" s="4">
        <f t="shared" si="22"/>
        <v>-2.1699830648150151E-2</v>
      </c>
    </row>
    <row r="209" spans="1:28" ht="15.55" thickTop="1" thickBot="1" x14ac:dyDescent="0.35">
      <c r="A209" s="7">
        <v>44502</v>
      </c>
      <c r="B209" s="8">
        <v>429.55</v>
      </c>
      <c r="C209" s="8">
        <v>485.95</v>
      </c>
      <c r="D209" s="8">
        <v>875.2</v>
      </c>
      <c r="E209" s="8">
        <v>225.45</v>
      </c>
      <c r="F209" s="8">
        <v>477.1</v>
      </c>
      <c r="G209" s="8">
        <v>401.3</v>
      </c>
      <c r="H209" s="8">
        <v>880.75</v>
      </c>
      <c r="I209" s="8">
        <v>229.45</v>
      </c>
      <c r="J209" s="9">
        <v>47622</v>
      </c>
      <c r="K209" s="8">
        <v>342542</v>
      </c>
      <c r="L209" s="8">
        <v>3.61</v>
      </c>
      <c r="M209" s="4">
        <f t="shared" si="18"/>
        <v>3.61E-2</v>
      </c>
      <c r="S209" s="4">
        <f t="shared" si="19"/>
        <v>1.6927083333333415E-2</v>
      </c>
      <c r="T209" s="4">
        <f t="shared" si="20"/>
        <v>4.21402530559725E-2</v>
      </c>
      <c r="U209" s="4">
        <f t="shared" si="20"/>
        <v>3.8504894690003018E-2</v>
      </c>
      <c r="V209" s="4">
        <f t="shared" si="20"/>
        <v>-4.4159858688452196E-3</v>
      </c>
      <c r="W209" s="4">
        <f t="shared" si="20"/>
        <v>-2.2436225796537215E-2</v>
      </c>
      <c r="X209" s="4">
        <f t="shared" si="20"/>
        <v>2.1639511201629328E-2</v>
      </c>
      <c r="Y209" s="4">
        <f t="shared" si="21"/>
        <v>5.8212183107052805E-2</v>
      </c>
      <c r="Z209" s="4">
        <f t="shared" si="21"/>
        <v>3.9378691752350783E-3</v>
      </c>
      <c r="AA209" s="4">
        <f t="shared" si="17"/>
        <v>-5.8660209172703174E-3</v>
      </c>
      <c r="AB209" s="4">
        <f t="shared" si="22"/>
        <v>5.8494341226003319E-2</v>
      </c>
    </row>
    <row r="210" spans="1:28" ht="15.55" thickTop="1" thickBot="1" x14ac:dyDescent="0.35">
      <c r="A210" s="7">
        <v>44503</v>
      </c>
      <c r="B210" s="8">
        <v>427.7</v>
      </c>
      <c r="C210" s="8">
        <v>500.8</v>
      </c>
      <c r="D210" s="8">
        <v>834.7</v>
      </c>
      <c r="E210" s="8">
        <v>225.2</v>
      </c>
      <c r="F210" s="8">
        <v>467.6</v>
      </c>
      <c r="G210" s="8">
        <v>417.95</v>
      </c>
      <c r="H210" s="8">
        <v>866.25</v>
      </c>
      <c r="I210" s="8">
        <v>229.55</v>
      </c>
      <c r="J210" s="9">
        <v>47000</v>
      </c>
      <c r="K210" s="8">
        <v>342939.9</v>
      </c>
      <c r="L210" s="8">
        <v>3.67</v>
      </c>
      <c r="M210" s="4">
        <f t="shared" si="18"/>
        <v>3.6699999999999997E-2</v>
      </c>
      <c r="S210" s="4">
        <f t="shared" si="19"/>
        <v>-4.3068327319288153E-3</v>
      </c>
      <c r="T210" s="4">
        <f t="shared" si="20"/>
        <v>3.0558699454676454E-2</v>
      </c>
      <c r="U210" s="4">
        <f t="shared" si="20"/>
        <v>-4.6275137111517366E-2</v>
      </c>
      <c r="V210" s="4">
        <f t="shared" si="20"/>
        <v>-1.1088933244621868E-3</v>
      </c>
      <c r="W210" s="4">
        <f t="shared" si="20"/>
        <v>-1.9911968140850975E-2</v>
      </c>
      <c r="X210" s="4">
        <f t="shared" si="20"/>
        <v>4.1490156989783145E-2</v>
      </c>
      <c r="Y210" s="4">
        <f t="shared" si="21"/>
        <v>-1.6463241555492478E-2</v>
      </c>
      <c r="Z210" s="4">
        <f t="shared" si="21"/>
        <v>4.3582479843112983E-4</v>
      </c>
      <c r="AA210" s="4">
        <f t="shared" si="17"/>
        <v>-1.3061190206207215E-2</v>
      </c>
      <c r="AB210" s="4">
        <f t="shared" si="22"/>
        <v>1.1616093792878633E-3</v>
      </c>
    </row>
    <row r="211" spans="1:28" ht="15.55" thickTop="1" thickBot="1" x14ac:dyDescent="0.35">
      <c r="A211" s="7">
        <v>44504</v>
      </c>
      <c r="B211" s="8">
        <v>444.6</v>
      </c>
      <c r="C211" s="8">
        <v>505.9</v>
      </c>
      <c r="D211" s="8">
        <v>850.05</v>
      </c>
      <c r="E211" s="8">
        <v>229.35</v>
      </c>
      <c r="F211" s="8">
        <v>473.6</v>
      </c>
      <c r="G211" s="8">
        <v>420.25</v>
      </c>
      <c r="H211" s="8">
        <v>891.35</v>
      </c>
      <c r="I211" s="8">
        <v>234.85</v>
      </c>
      <c r="J211" s="9">
        <v>47553</v>
      </c>
      <c r="K211" s="8">
        <v>337932.3</v>
      </c>
      <c r="L211" s="10">
        <v>3.584285714</v>
      </c>
      <c r="M211" s="4">
        <f t="shared" si="18"/>
        <v>3.5842857139999997E-2</v>
      </c>
      <c r="S211" s="4">
        <f t="shared" si="19"/>
        <v>3.9513677811550234E-2</v>
      </c>
      <c r="T211" s="4">
        <f t="shared" si="20"/>
        <v>1.0183706070287471E-2</v>
      </c>
      <c r="U211" s="4">
        <f t="shared" si="20"/>
        <v>1.8389840661315333E-2</v>
      </c>
      <c r="V211" s="4">
        <f t="shared" si="20"/>
        <v>1.8428063943161661E-2</v>
      </c>
      <c r="W211" s="4">
        <f t="shared" si="20"/>
        <v>1.2831479897348161E-2</v>
      </c>
      <c r="X211" s="4">
        <f t="shared" si="20"/>
        <v>5.5030506041392783E-3</v>
      </c>
      <c r="Y211" s="4">
        <f t="shared" si="21"/>
        <v>2.8975468975469001E-2</v>
      </c>
      <c r="Z211" s="4">
        <f t="shared" si="21"/>
        <v>2.3088651709867056E-2</v>
      </c>
      <c r="AA211" s="4">
        <f t="shared" si="17"/>
        <v>1.1765957446808511E-2</v>
      </c>
      <c r="AB211" s="4">
        <f t="shared" si="22"/>
        <v>-1.4601975448176298E-2</v>
      </c>
    </row>
    <row r="212" spans="1:28" ht="15.55" thickTop="1" thickBot="1" x14ac:dyDescent="0.35">
      <c r="A212" s="7">
        <v>44508</v>
      </c>
      <c r="B212" s="8">
        <v>450</v>
      </c>
      <c r="C212" s="8">
        <v>512.4</v>
      </c>
      <c r="D212" s="8">
        <v>858</v>
      </c>
      <c r="E212" s="8">
        <v>227.35</v>
      </c>
      <c r="F212" s="8">
        <v>467.65</v>
      </c>
      <c r="G212" s="8">
        <v>419.05</v>
      </c>
      <c r="H212" s="8">
        <v>893.2</v>
      </c>
      <c r="I212" s="8">
        <v>241.5</v>
      </c>
      <c r="J212" s="9">
        <v>48018</v>
      </c>
      <c r="K212" s="8">
        <v>355703.5</v>
      </c>
      <c r="L212" s="8">
        <v>3.63</v>
      </c>
      <c r="M212" s="4">
        <f t="shared" si="18"/>
        <v>3.6299999999999999E-2</v>
      </c>
      <c r="S212" s="4">
        <f t="shared" si="19"/>
        <v>1.2145748987854199E-2</v>
      </c>
      <c r="T212" s="4">
        <f t="shared" si="20"/>
        <v>1.2848389009685709E-2</v>
      </c>
      <c r="U212" s="4">
        <f t="shared" si="20"/>
        <v>9.3523910358214758E-3</v>
      </c>
      <c r="V212" s="4">
        <f t="shared" si="20"/>
        <v>-8.7202964900806625E-3</v>
      </c>
      <c r="W212" s="4">
        <f t="shared" si="20"/>
        <v>-1.256334459459469E-2</v>
      </c>
      <c r="X212" s="4">
        <f t="shared" si="20"/>
        <v>-2.8554431885782004E-3</v>
      </c>
      <c r="Y212" s="4">
        <f t="shared" si="21"/>
        <v>2.0755034498233273E-3</v>
      </c>
      <c r="Z212" s="4">
        <f t="shared" si="21"/>
        <v>2.8315946348733259E-2</v>
      </c>
      <c r="AA212" s="4">
        <f t="shared" si="17"/>
        <v>9.7785628666961083E-3</v>
      </c>
      <c r="AB212" s="4">
        <f t="shared" si="22"/>
        <v>5.2588047961085731E-2</v>
      </c>
    </row>
    <row r="213" spans="1:28" ht="15.55" thickTop="1" thickBot="1" x14ac:dyDescent="0.35">
      <c r="A213" s="7">
        <v>44509</v>
      </c>
      <c r="B213" s="8">
        <v>430.65</v>
      </c>
      <c r="C213" s="8">
        <v>518.45000000000005</v>
      </c>
      <c r="D213" s="8">
        <v>857.8</v>
      </c>
      <c r="E213" s="8">
        <v>228.45</v>
      </c>
      <c r="F213" s="8">
        <v>461.85</v>
      </c>
      <c r="G213" s="8">
        <v>416.15</v>
      </c>
      <c r="H213" s="8">
        <v>879.75</v>
      </c>
      <c r="I213" s="8">
        <v>237.05</v>
      </c>
      <c r="J213" s="9">
        <v>48287</v>
      </c>
      <c r="K213" s="8">
        <v>351223.5</v>
      </c>
      <c r="L213" s="8">
        <v>3.55</v>
      </c>
      <c r="M213" s="4">
        <f t="shared" si="18"/>
        <v>3.5499999999999997E-2</v>
      </c>
      <c r="S213" s="4">
        <f t="shared" si="19"/>
        <v>-4.3000000000000052E-2</v>
      </c>
      <c r="T213" s="4">
        <f t="shared" si="20"/>
        <v>1.1807181889149235E-2</v>
      </c>
      <c r="U213" s="4">
        <f t="shared" si="20"/>
        <v>-2.3310023310028609E-4</v>
      </c>
      <c r="V213" s="4">
        <f t="shared" si="20"/>
        <v>4.8383549593138085E-3</v>
      </c>
      <c r="W213" s="4">
        <f t="shared" si="20"/>
        <v>-1.2402437720517384E-2</v>
      </c>
      <c r="X213" s="4">
        <f t="shared" si="20"/>
        <v>-6.9204152249135757E-3</v>
      </c>
      <c r="Y213" s="4">
        <f t="shared" si="21"/>
        <v>-1.5058217644424591E-2</v>
      </c>
      <c r="Z213" s="4">
        <f t="shared" si="21"/>
        <v>-1.8426501035196639E-2</v>
      </c>
      <c r="AA213" s="4">
        <f t="shared" si="17"/>
        <v>5.6020658919571824E-3</v>
      </c>
      <c r="AB213" s="4">
        <f t="shared" si="22"/>
        <v>-1.2594759399331185E-2</v>
      </c>
    </row>
    <row r="214" spans="1:28" ht="15.55" thickTop="1" thickBot="1" x14ac:dyDescent="0.35">
      <c r="A214" s="7">
        <v>44510</v>
      </c>
      <c r="B214" s="8">
        <v>415</v>
      </c>
      <c r="C214" s="8">
        <v>505.3</v>
      </c>
      <c r="D214" s="8">
        <v>851.5</v>
      </c>
      <c r="E214" s="8">
        <v>231.35</v>
      </c>
      <c r="F214" s="8">
        <v>459.7</v>
      </c>
      <c r="G214" s="8">
        <v>433.55</v>
      </c>
      <c r="H214" s="8">
        <v>885.35</v>
      </c>
      <c r="I214" s="8">
        <v>238.35</v>
      </c>
      <c r="J214" s="9">
        <v>48854</v>
      </c>
      <c r="K214" s="8">
        <v>344955.3</v>
      </c>
      <c r="L214" s="8">
        <v>3.53</v>
      </c>
      <c r="M214" s="4">
        <f t="shared" si="18"/>
        <v>3.5299999999999998E-2</v>
      </c>
      <c r="S214" s="4">
        <f t="shared" si="19"/>
        <v>-3.6340415650760426E-2</v>
      </c>
      <c r="T214" s="4">
        <f t="shared" si="20"/>
        <v>-2.5364065965859838E-2</v>
      </c>
      <c r="U214" s="4">
        <f t="shared" si="20"/>
        <v>-7.344369316857024E-3</v>
      </c>
      <c r="V214" s="4">
        <f t="shared" si="20"/>
        <v>1.2694243817027821E-2</v>
      </c>
      <c r="W214" s="4">
        <f t="shared" si="20"/>
        <v>-4.6551910793548425E-3</v>
      </c>
      <c r="X214" s="4">
        <f t="shared" si="20"/>
        <v>4.1811846689895557E-2</v>
      </c>
      <c r="Y214" s="4">
        <f t="shared" si="21"/>
        <v>6.3654447286161098E-3</v>
      </c>
      <c r="Z214" s="4">
        <f t="shared" si="21"/>
        <v>5.4840750896434625E-3</v>
      </c>
      <c r="AA214" s="4">
        <f t="shared" si="17"/>
        <v>1.1742290885745646E-2</v>
      </c>
      <c r="AB214" s="4">
        <f t="shared" si="22"/>
        <v>-1.7846755698294709E-2</v>
      </c>
    </row>
    <row r="215" spans="1:28" ht="15.55" thickTop="1" thickBot="1" x14ac:dyDescent="0.35">
      <c r="A215" s="7">
        <v>44511</v>
      </c>
      <c r="B215" s="8">
        <v>417.05</v>
      </c>
      <c r="C215" s="8">
        <v>499.5</v>
      </c>
      <c r="D215" s="8">
        <v>825.15</v>
      </c>
      <c r="E215" s="8">
        <v>224.3</v>
      </c>
      <c r="F215" s="8">
        <v>459.4</v>
      </c>
      <c r="G215" s="8">
        <v>520.25</v>
      </c>
      <c r="H215" s="8">
        <v>928.4</v>
      </c>
      <c r="I215" s="8">
        <v>235.25</v>
      </c>
      <c r="J215" s="9">
        <v>49216</v>
      </c>
      <c r="K215" s="8">
        <v>351576.1</v>
      </c>
      <c r="L215" s="8">
        <v>3.57</v>
      </c>
      <c r="M215" s="4">
        <f t="shared" si="18"/>
        <v>3.5699999999999996E-2</v>
      </c>
      <c r="S215" s="4">
        <f t="shared" si="19"/>
        <v>4.9397590361446057E-3</v>
      </c>
      <c r="T215" s="4">
        <f t="shared" si="20"/>
        <v>-1.1478329705125689E-2</v>
      </c>
      <c r="U215" s="4">
        <f t="shared" si="20"/>
        <v>-3.0945390487375248E-2</v>
      </c>
      <c r="V215" s="4">
        <f t="shared" si="20"/>
        <v>-3.0473308839420718E-2</v>
      </c>
      <c r="W215" s="4">
        <f t="shared" si="20"/>
        <v>-6.525995214270424E-4</v>
      </c>
      <c r="X215" s="4">
        <f t="shared" si="20"/>
        <v>0.19997693460961824</v>
      </c>
      <c r="Y215" s="4">
        <f t="shared" si="21"/>
        <v>4.8624837634833627E-2</v>
      </c>
      <c r="Z215" s="4">
        <f t="shared" si="21"/>
        <v>-1.3006083490664965E-2</v>
      </c>
      <c r="AA215" s="4">
        <f t="shared" si="17"/>
        <v>7.4098333810946899E-3</v>
      </c>
      <c r="AB215" s="4">
        <f t="shared" si="22"/>
        <v>1.9193211410289939E-2</v>
      </c>
    </row>
    <row r="216" spans="1:28" ht="15.55" thickTop="1" thickBot="1" x14ac:dyDescent="0.35">
      <c r="A216" s="7">
        <v>44512</v>
      </c>
      <c r="B216" s="8">
        <v>481.65</v>
      </c>
      <c r="C216" s="8">
        <v>507</v>
      </c>
      <c r="D216" s="8">
        <v>823.95</v>
      </c>
      <c r="E216" s="8">
        <v>224.95</v>
      </c>
      <c r="F216" s="8">
        <v>466.25</v>
      </c>
      <c r="G216" s="8">
        <v>548.04999999999995</v>
      </c>
      <c r="H216" s="8">
        <v>893.55</v>
      </c>
      <c r="I216" s="8">
        <v>234.35</v>
      </c>
      <c r="J216" s="9">
        <v>49314</v>
      </c>
      <c r="K216" s="8">
        <v>346987.2</v>
      </c>
      <c r="L216" s="8">
        <v>3.53</v>
      </c>
      <c r="M216" s="4">
        <f t="shared" si="18"/>
        <v>3.5299999999999998E-2</v>
      </c>
      <c r="S216" s="4">
        <f t="shared" si="19"/>
        <v>0.15489749430523908</v>
      </c>
      <c r="T216" s="4">
        <f t="shared" si="20"/>
        <v>1.5015015015015015E-2</v>
      </c>
      <c r="U216" s="4">
        <f t="shared" si="20"/>
        <v>-1.4542810398108607E-3</v>
      </c>
      <c r="V216" s="4">
        <f t="shared" si="20"/>
        <v>2.897904592064098E-3</v>
      </c>
      <c r="W216" s="4">
        <f t="shared" si="20"/>
        <v>1.4910753156290864E-2</v>
      </c>
      <c r="X216" s="4">
        <f t="shared" si="20"/>
        <v>5.3435848149927835E-2</v>
      </c>
      <c r="Y216" s="4">
        <f t="shared" si="21"/>
        <v>-3.7537699267557116E-2</v>
      </c>
      <c r="Z216" s="4">
        <f t="shared" si="21"/>
        <v>-3.8257173219978986E-3</v>
      </c>
      <c r="AA216" s="4">
        <f t="shared" si="17"/>
        <v>1.991222366710013E-3</v>
      </c>
      <c r="AB216" s="4">
        <f t="shared" si="22"/>
        <v>-1.305236618757636E-2</v>
      </c>
    </row>
    <row r="217" spans="1:28" ht="15.55" thickTop="1" thickBot="1" x14ac:dyDescent="0.35">
      <c r="A217" s="7">
        <v>44515</v>
      </c>
      <c r="B217" s="8">
        <v>527.45000000000005</v>
      </c>
      <c r="C217" s="8">
        <v>508.7</v>
      </c>
      <c r="D217" s="8">
        <v>819.5</v>
      </c>
      <c r="E217" s="8">
        <v>222.05</v>
      </c>
      <c r="F217" s="8">
        <v>475.35</v>
      </c>
      <c r="G217" s="8">
        <v>631.20000000000005</v>
      </c>
      <c r="H217" s="8">
        <v>870.2</v>
      </c>
      <c r="I217" s="8">
        <v>233.35</v>
      </c>
      <c r="J217" s="9">
        <v>49298</v>
      </c>
      <c r="K217" s="8">
        <v>339218.4</v>
      </c>
      <c r="L217" s="8">
        <v>3.55</v>
      </c>
      <c r="M217" s="4">
        <f t="shared" si="18"/>
        <v>3.5499999999999997E-2</v>
      </c>
      <c r="S217" s="4">
        <f t="shared" si="19"/>
        <v>9.5089795494653934E-2</v>
      </c>
      <c r="T217" s="4">
        <f t="shared" si="20"/>
        <v>3.3530571992110231E-3</v>
      </c>
      <c r="U217" s="4">
        <f t="shared" si="20"/>
        <v>-5.4008131561381701E-3</v>
      </c>
      <c r="V217" s="4">
        <f t="shared" si="20"/>
        <v>-1.2891753723049466E-2</v>
      </c>
      <c r="W217" s="4">
        <f t="shared" si="20"/>
        <v>1.9517426273458493E-2</v>
      </c>
      <c r="X217" s="4">
        <f t="shared" si="20"/>
        <v>0.15171973360094901</v>
      </c>
      <c r="Y217" s="4">
        <f t="shared" si="21"/>
        <v>-2.6131721783895598E-2</v>
      </c>
      <c r="Z217" s="4">
        <f t="shared" si="21"/>
        <v>-4.2671218263281418E-3</v>
      </c>
      <c r="AA217" s="4">
        <f t="shared" si="17"/>
        <v>-3.2445147422638604E-4</v>
      </c>
      <c r="AB217" s="4">
        <f t="shared" si="22"/>
        <v>-2.2389298510146739E-2</v>
      </c>
    </row>
    <row r="218" spans="1:28" ht="15.55" thickTop="1" thickBot="1" x14ac:dyDescent="0.35">
      <c r="A218" s="7">
        <v>44516</v>
      </c>
      <c r="B218" s="8">
        <v>495.4</v>
      </c>
      <c r="C218" s="8">
        <v>508.3</v>
      </c>
      <c r="D218" s="8">
        <v>816.2</v>
      </c>
      <c r="E218" s="8">
        <v>219.9</v>
      </c>
      <c r="F218" s="8">
        <v>461.25</v>
      </c>
      <c r="G218" s="8">
        <v>590.04999999999995</v>
      </c>
      <c r="H218" s="8">
        <v>893.35</v>
      </c>
      <c r="I218" s="8">
        <v>234.8</v>
      </c>
      <c r="J218" s="9">
        <v>49038</v>
      </c>
      <c r="K218" s="8">
        <v>313945.7</v>
      </c>
      <c r="L218" s="8">
        <v>3.55</v>
      </c>
      <c r="M218" s="4">
        <f t="shared" si="18"/>
        <v>3.5499999999999997E-2</v>
      </c>
      <c r="S218" s="4">
        <f t="shared" si="19"/>
        <v>-6.0764053464783516E-2</v>
      </c>
      <c r="T218" s="4">
        <f t="shared" si="20"/>
        <v>-7.8631806565751376E-4</v>
      </c>
      <c r="U218" s="4">
        <f t="shared" si="20"/>
        <v>-4.0268456375838375E-3</v>
      </c>
      <c r="V218" s="4">
        <f t="shared" si="20"/>
        <v>-9.6825039405539545E-3</v>
      </c>
      <c r="W218" s="4">
        <f t="shared" si="20"/>
        <v>-2.9662354054906956E-2</v>
      </c>
      <c r="X218" s="4">
        <f t="shared" si="20"/>
        <v>-6.5193282636248559E-2</v>
      </c>
      <c r="Y218" s="4">
        <f t="shared" si="21"/>
        <v>2.6603079751781174E-2</v>
      </c>
      <c r="Z218" s="4">
        <f t="shared" si="21"/>
        <v>6.2138418684380423E-3</v>
      </c>
      <c r="AA218" s="4">
        <f t="shared" si="17"/>
        <v>-5.274047628707047E-3</v>
      </c>
      <c r="AB218" s="4">
        <f t="shared" si="22"/>
        <v>-7.4502739238201734E-2</v>
      </c>
    </row>
    <row r="219" spans="1:28" ht="15.55" thickTop="1" thickBot="1" x14ac:dyDescent="0.35">
      <c r="A219" s="7">
        <v>44517</v>
      </c>
      <c r="B219" s="8">
        <v>511.95</v>
      </c>
      <c r="C219" s="8">
        <v>510.4</v>
      </c>
      <c r="D219" s="8">
        <v>811.7</v>
      </c>
      <c r="E219" s="8">
        <v>220.75</v>
      </c>
      <c r="F219" s="8">
        <v>458.45</v>
      </c>
      <c r="G219" s="8">
        <v>600.35</v>
      </c>
      <c r="H219" s="8">
        <v>871.25</v>
      </c>
      <c r="I219" s="8">
        <v>231.3</v>
      </c>
      <c r="J219" s="9">
        <v>49292</v>
      </c>
      <c r="K219" s="8">
        <v>318396.09999999998</v>
      </c>
      <c r="L219" s="8">
        <v>3.56</v>
      </c>
      <c r="M219" s="4">
        <f t="shared" si="18"/>
        <v>3.56E-2</v>
      </c>
      <c r="S219" s="4">
        <f t="shared" si="19"/>
        <v>3.3407347597900712E-2</v>
      </c>
      <c r="T219" s="4">
        <f t="shared" si="20"/>
        <v>4.1314184536690255E-3</v>
      </c>
      <c r="U219" s="4">
        <f t="shared" si="20"/>
        <v>-5.5133545699583434E-3</v>
      </c>
      <c r="V219" s="4">
        <f t="shared" si="20"/>
        <v>3.865393360618437E-3</v>
      </c>
      <c r="W219" s="4">
        <f t="shared" si="20"/>
        <v>-6.0704607046070704E-3</v>
      </c>
      <c r="X219" s="4">
        <f t="shared" si="20"/>
        <v>1.7456147784086211E-2</v>
      </c>
      <c r="Y219" s="4">
        <f t="shared" si="21"/>
        <v>-2.4738344433872527E-2</v>
      </c>
      <c r="Z219" s="4">
        <f t="shared" si="21"/>
        <v>-1.4906303236797274E-2</v>
      </c>
      <c r="AA219" s="4">
        <f t="shared" si="17"/>
        <v>5.1796565928463644E-3</v>
      </c>
      <c r="AB219" s="4">
        <f t="shared" si="22"/>
        <v>1.4175699810508521E-2</v>
      </c>
    </row>
    <row r="220" spans="1:28" ht="15.55" thickTop="1" thickBot="1" x14ac:dyDescent="0.35">
      <c r="A220" s="7">
        <v>44518</v>
      </c>
      <c r="B220" s="8">
        <v>490.9</v>
      </c>
      <c r="C220" s="8">
        <v>502.2</v>
      </c>
      <c r="D220" s="8">
        <v>799</v>
      </c>
      <c r="E220" s="8">
        <v>216.4</v>
      </c>
      <c r="F220" s="8">
        <v>451.3</v>
      </c>
      <c r="G220" s="8">
        <v>605.5</v>
      </c>
      <c r="H220" s="8">
        <v>843.85</v>
      </c>
      <c r="I220" s="8">
        <v>230.75</v>
      </c>
      <c r="J220" s="9">
        <v>49059</v>
      </c>
      <c r="K220" s="8">
        <v>296752.09999999998</v>
      </c>
      <c r="L220" s="8">
        <v>3.54</v>
      </c>
      <c r="M220" s="4">
        <f t="shared" si="18"/>
        <v>3.5400000000000001E-2</v>
      </c>
      <c r="S220" s="4">
        <f t="shared" si="19"/>
        <v>-4.1117296610997188E-2</v>
      </c>
      <c r="T220" s="4">
        <f t="shared" si="20"/>
        <v>-1.6065830721003115E-2</v>
      </c>
      <c r="U220" s="4">
        <f t="shared" si="20"/>
        <v>-1.5646174695084447E-2</v>
      </c>
      <c r="V220" s="4">
        <f t="shared" si="20"/>
        <v>-1.9705549263873134E-2</v>
      </c>
      <c r="W220" s="4">
        <f t="shared" si="20"/>
        <v>-1.5596030101428678E-2</v>
      </c>
      <c r="X220" s="4">
        <f t="shared" si="20"/>
        <v>8.5783293079036843E-3</v>
      </c>
      <c r="Y220" s="4">
        <f t="shared" si="21"/>
        <v>-3.1449067431850761E-2</v>
      </c>
      <c r="Z220" s="4">
        <f t="shared" si="21"/>
        <v>-2.377864245568575E-3</v>
      </c>
      <c r="AA220" s="4">
        <f t="shared" si="17"/>
        <v>-4.7269333766128381E-3</v>
      </c>
      <c r="AB220" s="4">
        <f t="shared" si="22"/>
        <v>-6.7978219582463487E-2</v>
      </c>
    </row>
    <row r="221" spans="1:28" ht="15.55" thickTop="1" thickBot="1" x14ac:dyDescent="0.35">
      <c r="A221" s="7">
        <v>44522</v>
      </c>
      <c r="B221" s="8">
        <v>504.95</v>
      </c>
      <c r="C221" s="8">
        <v>506.5</v>
      </c>
      <c r="D221" s="8">
        <v>791.75</v>
      </c>
      <c r="E221" s="8">
        <v>211.65</v>
      </c>
      <c r="F221" s="8">
        <v>445.85</v>
      </c>
      <c r="G221" s="8">
        <v>562.5</v>
      </c>
      <c r="H221" s="8">
        <v>834.2</v>
      </c>
      <c r="I221" s="8">
        <v>228</v>
      </c>
      <c r="J221" s="9">
        <v>47923</v>
      </c>
      <c r="K221" s="8">
        <v>304304.09999999998</v>
      </c>
      <c r="L221" s="8">
        <v>3.54</v>
      </c>
      <c r="M221" s="4">
        <f t="shared" si="18"/>
        <v>3.5400000000000001E-2</v>
      </c>
      <c r="S221" s="4">
        <f t="shared" si="19"/>
        <v>2.8620900387044228E-2</v>
      </c>
      <c r="T221" s="4">
        <f t="shared" si="20"/>
        <v>8.5623257666268653E-3</v>
      </c>
      <c r="U221" s="4">
        <f t="shared" si="20"/>
        <v>-9.0738423028785976E-3</v>
      </c>
      <c r="V221" s="4">
        <f t="shared" si="20"/>
        <v>-2.1950092421441775E-2</v>
      </c>
      <c r="W221" s="4">
        <f t="shared" si="20"/>
        <v>-1.2076224241081296E-2</v>
      </c>
      <c r="X221" s="4">
        <f t="shared" si="20"/>
        <v>-7.1015689512799338E-2</v>
      </c>
      <c r="Y221" s="4">
        <f t="shared" si="21"/>
        <v>-1.1435681696984034E-2</v>
      </c>
      <c r="Z221" s="4">
        <f t="shared" si="21"/>
        <v>-1.1917659804983749E-2</v>
      </c>
      <c r="AA221" s="4">
        <f t="shared" si="17"/>
        <v>-2.3155792005544344E-2</v>
      </c>
      <c r="AB221" s="4">
        <f t="shared" si="22"/>
        <v>2.5448851078054713E-2</v>
      </c>
    </row>
    <row r="222" spans="1:28" ht="15.55" thickTop="1" thickBot="1" x14ac:dyDescent="0.35">
      <c r="A222" s="7">
        <v>44523</v>
      </c>
      <c r="B222" s="8">
        <v>510.05</v>
      </c>
      <c r="C222" s="8">
        <v>588.20000000000005</v>
      </c>
      <c r="D222" s="8">
        <v>833.85</v>
      </c>
      <c r="E222" s="8">
        <v>215.9</v>
      </c>
      <c r="F222" s="8">
        <v>444.95</v>
      </c>
      <c r="G222" s="8">
        <v>576.20000000000005</v>
      </c>
      <c r="H222" s="8">
        <v>852</v>
      </c>
      <c r="I222" s="8">
        <v>230.9</v>
      </c>
      <c r="J222" s="9">
        <v>47434</v>
      </c>
      <c r="K222" s="8">
        <v>323158</v>
      </c>
      <c r="L222" s="8">
        <v>3.53</v>
      </c>
      <c r="M222" s="4">
        <f t="shared" si="18"/>
        <v>3.5299999999999998E-2</v>
      </c>
      <c r="S222" s="4">
        <f t="shared" si="19"/>
        <v>1.0100009901970537E-2</v>
      </c>
      <c r="T222" s="4">
        <f t="shared" si="20"/>
        <v>0.1613030602171768</v>
      </c>
      <c r="U222" s="4">
        <f t="shared" si="20"/>
        <v>5.3173350173665958E-2</v>
      </c>
      <c r="V222" s="4">
        <f t="shared" si="20"/>
        <v>2.0080321285140562E-2</v>
      </c>
      <c r="W222" s="4">
        <f t="shared" si="20"/>
        <v>-2.0186161265000205E-3</v>
      </c>
      <c r="X222" s="4">
        <f t="shared" si="20"/>
        <v>2.4355555555555637E-2</v>
      </c>
      <c r="Y222" s="4">
        <f t="shared" si="21"/>
        <v>2.1337808678973811E-2</v>
      </c>
      <c r="Z222" s="4">
        <f t="shared" si="21"/>
        <v>1.2719298245614061E-2</v>
      </c>
      <c r="AA222" s="4">
        <f t="shared" si="17"/>
        <v>-1.0203868706049288E-2</v>
      </c>
      <c r="AB222" s="4">
        <f t="shared" si="22"/>
        <v>6.1957430083919421E-2</v>
      </c>
    </row>
    <row r="223" spans="1:28" ht="15.55" thickTop="1" thickBot="1" x14ac:dyDescent="0.35">
      <c r="A223" s="7">
        <v>44524</v>
      </c>
      <c r="B223" s="8">
        <v>493.1</v>
      </c>
      <c r="C223" s="8">
        <v>620.4</v>
      </c>
      <c r="D223" s="8">
        <v>825.1</v>
      </c>
      <c r="E223" s="8">
        <v>218.75</v>
      </c>
      <c r="F223" s="8">
        <v>438.85</v>
      </c>
      <c r="G223" s="8">
        <v>567.9</v>
      </c>
      <c r="H223" s="8">
        <v>866.95</v>
      </c>
      <c r="I223" s="8">
        <v>229.95</v>
      </c>
      <c r="J223" s="9">
        <v>47438</v>
      </c>
      <c r="K223" s="8">
        <v>316408.8</v>
      </c>
      <c r="L223" s="8">
        <v>3.55</v>
      </c>
      <c r="M223" s="4">
        <f t="shared" si="18"/>
        <v>3.5499999999999997E-2</v>
      </c>
      <c r="S223" s="4">
        <f t="shared" si="19"/>
        <v>-3.3232036074894597E-2</v>
      </c>
      <c r="T223" s="4">
        <f t="shared" si="20"/>
        <v>5.4743284597075705E-2</v>
      </c>
      <c r="U223" s="4">
        <f t="shared" si="20"/>
        <v>-1.0493494033699107E-2</v>
      </c>
      <c r="V223" s="4">
        <f t="shared" si="20"/>
        <v>1.3200555812876305E-2</v>
      </c>
      <c r="W223" s="4">
        <f t="shared" si="20"/>
        <v>-1.3709405551185451E-2</v>
      </c>
      <c r="X223" s="4">
        <f t="shared" si="20"/>
        <v>-1.4404720583130975E-2</v>
      </c>
      <c r="Y223" s="4">
        <f t="shared" si="21"/>
        <v>1.7546948356807566E-2</v>
      </c>
      <c r="Z223" s="4">
        <f t="shared" si="21"/>
        <v>-4.1143352100477138E-3</v>
      </c>
      <c r="AA223" s="4">
        <f t="shared" si="17"/>
        <v>8.4327697432221615E-5</v>
      </c>
      <c r="AB223" s="4">
        <f t="shared" si="22"/>
        <v>-2.0885139776827471E-2</v>
      </c>
    </row>
    <row r="224" spans="1:28" ht="15.55" thickTop="1" thickBot="1" x14ac:dyDescent="0.35">
      <c r="A224" s="7">
        <v>44525</v>
      </c>
      <c r="B224" s="8">
        <v>511.95</v>
      </c>
      <c r="C224" s="8">
        <v>623.75</v>
      </c>
      <c r="D224" s="8">
        <v>835.8</v>
      </c>
      <c r="E224" s="8">
        <v>221</v>
      </c>
      <c r="F224" s="8">
        <v>446.5</v>
      </c>
      <c r="G224" s="8">
        <v>573.29999999999995</v>
      </c>
      <c r="H224" s="8">
        <v>854.3</v>
      </c>
      <c r="I224" s="8">
        <v>226.6</v>
      </c>
      <c r="J224" s="9">
        <v>47421</v>
      </c>
      <c r="K224" s="8">
        <v>318498.59999999998</v>
      </c>
      <c r="L224" s="8">
        <v>3.55</v>
      </c>
      <c r="M224" s="4">
        <f t="shared" si="18"/>
        <v>3.5499999999999997E-2</v>
      </c>
      <c r="S224" s="4">
        <f t="shared" si="19"/>
        <v>3.822754005272757E-2</v>
      </c>
      <c r="T224" s="4">
        <f t="shared" si="20"/>
        <v>5.3997421018697981E-3</v>
      </c>
      <c r="U224" s="4">
        <f t="shared" si="20"/>
        <v>1.2968125075748311E-2</v>
      </c>
      <c r="V224" s="4">
        <f t="shared" si="20"/>
        <v>1.0285714285714285E-2</v>
      </c>
      <c r="W224" s="4">
        <f t="shared" si="20"/>
        <v>1.743192434772696E-2</v>
      </c>
      <c r="X224" s="4">
        <f t="shared" si="20"/>
        <v>9.5087163232963155E-3</v>
      </c>
      <c r="Y224" s="4">
        <f t="shared" si="21"/>
        <v>-1.4591383586135405E-2</v>
      </c>
      <c r="Z224" s="4">
        <f t="shared" si="21"/>
        <v>-1.4568384431398107E-2</v>
      </c>
      <c r="AA224" s="4">
        <f t="shared" si="17"/>
        <v>-3.5836249420295968E-4</v>
      </c>
      <c r="AB224" s="4">
        <f t="shared" si="22"/>
        <v>6.6047467706333973E-3</v>
      </c>
    </row>
    <row r="225" spans="1:28" ht="15.55" thickTop="1" thickBot="1" x14ac:dyDescent="0.35">
      <c r="A225" s="7">
        <v>44526</v>
      </c>
      <c r="B225" s="8">
        <v>479.2</v>
      </c>
      <c r="C225" s="8">
        <v>595.85</v>
      </c>
      <c r="D225" s="8">
        <v>813.6</v>
      </c>
      <c r="E225" s="8">
        <v>212.25</v>
      </c>
      <c r="F225" s="8">
        <v>437.4</v>
      </c>
      <c r="G225" s="8">
        <v>537.95000000000005</v>
      </c>
      <c r="H225" s="8">
        <v>823.05</v>
      </c>
      <c r="I225" s="8">
        <v>226.5</v>
      </c>
      <c r="J225" s="9">
        <v>47585</v>
      </c>
      <c r="K225" s="8">
        <v>302531.8</v>
      </c>
      <c r="L225" s="8">
        <v>3.54</v>
      </c>
      <c r="M225" s="4">
        <f t="shared" si="18"/>
        <v>3.5400000000000001E-2</v>
      </c>
      <c r="S225" s="4">
        <f t="shared" si="19"/>
        <v>-6.3971090926848329E-2</v>
      </c>
      <c r="T225" s="4">
        <f t="shared" si="20"/>
        <v>-4.4729458917835634E-2</v>
      </c>
      <c r="U225" s="4">
        <f t="shared" si="20"/>
        <v>-2.6561378320172208E-2</v>
      </c>
      <c r="V225" s="4">
        <f t="shared" si="20"/>
        <v>-3.9592760180995473E-2</v>
      </c>
      <c r="W225" s="4">
        <f t="shared" si="20"/>
        <v>-2.0380739081746972E-2</v>
      </c>
      <c r="X225" s="4">
        <f t="shared" si="20"/>
        <v>-6.1660561660561504E-2</v>
      </c>
      <c r="Y225" s="4">
        <f t="shared" si="21"/>
        <v>-3.6579655858597682E-2</v>
      </c>
      <c r="Z225" s="4">
        <f t="shared" si="21"/>
        <v>-4.4130626654895991E-4</v>
      </c>
      <c r="AA225" s="4">
        <f t="shared" si="17"/>
        <v>3.458383416629763E-3</v>
      </c>
      <c r="AB225" s="4">
        <f t="shared" si="22"/>
        <v>-5.0131460546451352E-2</v>
      </c>
    </row>
    <row r="226" spans="1:28" ht="15.55" thickTop="1" thickBot="1" x14ac:dyDescent="0.35">
      <c r="A226" s="7">
        <v>44529</v>
      </c>
      <c r="B226" s="8">
        <v>442.85</v>
      </c>
      <c r="C226" s="8">
        <v>657.75</v>
      </c>
      <c r="D226" s="8">
        <v>821.4</v>
      </c>
      <c r="E226" s="8">
        <v>201.5</v>
      </c>
      <c r="F226" s="8">
        <v>443.3</v>
      </c>
      <c r="G226" s="8">
        <v>544</v>
      </c>
      <c r="H226" s="8">
        <v>783.6</v>
      </c>
      <c r="I226" s="8">
        <v>225.85</v>
      </c>
      <c r="J226" s="9">
        <v>47587</v>
      </c>
      <c r="K226" s="8">
        <v>333628</v>
      </c>
      <c r="L226" s="8">
        <v>3.54</v>
      </c>
      <c r="M226" s="4">
        <f t="shared" si="18"/>
        <v>3.5400000000000001E-2</v>
      </c>
      <c r="S226" s="4">
        <f t="shared" si="19"/>
        <v>-7.5855592654423973E-2</v>
      </c>
      <c r="T226" s="4">
        <f t="shared" si="20"/>
        <v>0.1038852060082235</v>
      </c>
      <c r="U226" s="4">
        <f t="shared" si="20"/>
        <v>9.587020648967496E-3</v>
      </c>
      <c r="V226" s="4">
        <f t="shared" si="20"/>
        <v>-5.0647820965842166E-2</v>
      </c>
      <c r="W226" s="4">
        <f t="shared" si="20"/>
        <v>1.3488797439414802E-2</v>
      </c>
      <c r="X226" s="4">
        <f t="shared" si="20"/>
        <v>1.1246398364160153E-2</v>
      </c>
      <c r="Y226" s="4">
        <f t="shared" si="21"/>
        <v>-4.7931474394022157E-2</v>
      </c>
      <c r="Z226" s="4">
        <f t="shared" si="21"/>
        <v>-2.8697571743929611E-3</v>
      </c>
      <c r="AA226" s="4">
        <f t="shared" si="17"/>
        <v>4.2030051486813073E-5</v>
      </c>
      <c r="AB226" s="4">
        <f t="shared" si="22"/>
        <v>0.10278655004201215</v>
      </c>
    </row>
    <row r="227" spans="1:28" ht="15.55" thickTop="1" thickBot="1" x14ac:dyDescent="0.35">
      <c r="A227" s="7">
        <v>44530</v>
      </c>
      <c r="B227" s="8">
        <v>481.75</v>
      </c>
      <c r="C227" s="8">
        <v>641.04999999999995</v>
      </c>
      <c r="D227" s="8">
        <v>875.65</v>
      </c>
      <c r="E227" s="8">
        <v>208.1</v>
      </c>
      <c r="F227" s="8">
        <v>448.25</v>
      </c>
      <c r="G227" s="8">
        <v>552.04999999999995</v>
      </c>
      <c r="H227" s="8">
        <v>775.9</v>
      </c>
      <c r="I227" s="8">
        <v>222.4</v>
      </c>
      <c r="J227" s="9">
        <v>47606</v>
      </c>
      <c r="K227" s="8">
        <v>347597.8</v>
      </c>
      <c r="L227" s="8">
        <v>3.55</v>
      </c>
      <c r="M227" s="4">
        <f t="shared" si="18"/>
        <v>3.5499999999999997E-2</v>
      </c>
      <c r="S227" s="4">
        <f t="shared" si="19"/>
        <v>8.7840126453652426E-2</v>
      </c>
      <c r="T227" s="4">
        <f t="shared" si="20"/>
        <v>-2.5389585708856018E-2</v>
      </c>
      <c r="U227" s="4">
        <f t="shared" si="20"/>
        <v>6.6045775505234966E-2</v>
      </c>
      <c r="V227" s="4">
        <f t="shared" si="20"/>
        <v>3.2754342431761757E-2</v>
      </c>
      <c r="W227" s="4">
        <f t="shared" si="20"/>
        <v>1.1166253101736946E-2</v>
      </c>
      <c r="X227" s="4">
        <f t="shared" si="20"/>
        <v>1.4797794117646975E-2</v>
      </c>
      <c r="Y227" s="4">
        <f t="shared" si="21"/>
        <v>-9.8264420622767301E-3</v>
      </c>
      <c r="Z227" s="4">
        <f t="shared" si="21"/>
        <v>-1.5275625415098467E-2</v>
      </c>
      <c r="AA227" s="4">
        <f t="shared" si="17"/>
        <v>3.9926870784037658E-4</v>
      </c>
      <c r="AB227" s="4">
        <f t="shared" si="22"/>
        <v>4.1872384811826313E-2</v>
      </c>
    </row>
    <row r="228" spans="1:28" ht="15.55" thickTop="1" thickBot="1" x14ac:dyDescent="0.35">
      <c r="A228" s="7">
        <v>44531</v>
      </c>
      <c r="B228" s="8">
        <v>471.5</v>
      </c>
      <c r="C228" s="8">
        <v>637.04999999999995</v>
      </c>
      <c r="D228" s="8">
        <v>856.2</v>
      </c>
      <c r="E228" s="8">
        <v>213.2</v>
      </c>
      <c r="F228" s="8">
        <v>438.55</v>
      </c>
      <c r="G228" s="8">
        <v>559.20000000000005</v>
      </c>
      <c r="H228" s="8">
        <v>787.3</v>
      </c>
      <c r="I228" s="8">
        <v>226.65</v>
      </c>
      <c r="J228" s="9">
        <v>47578</v>
      </c>
      <c r="K228" s="8">
        <v>344107.5</v>
      </c>
      <c r="L228" s="8">
        <v>3.53</v>
      </c>
      <c r="M228" s="4">
        <f t="shared" si="18"/>
        <v>3.5299999999999998E-2</v>
      </c>
      <c r="S228" s="4">
        <f t="shared" si="19"/>
        <v>-2.1276595744680851E-2</v>
      </c>
      <c r="T228" s="4">
        <f t="shared" si="20"/>
        <v>-6.2397628890102181E-3</v>
      </c>
      <c r="U228" s="4">
        <f t="shared" si="20"/>
        <v>-2.2212071032946878E-2</v>
      </c>
      <c r="V228" s="4">
        <f t="shared" si="20"/>
        <v>2.4507448342143173E-2</v>
      </c>
      <c r="W228" s="4">
        <f t="shared" si="20"/>
        <v>-2.1639709983268241E-2</v>
      </c>
      <c r="X228" s="4">
        <f t="shared" si="20"/>
        <v>1.2951725387193355E-2</v>
      </c>
      <c r="Y228" s="4">
        <f t="shared" si="21"/>
        <v>1.4692615027709728E-2</v>
      </c>
      <c r="Z228" s="4">
        <f t="shared" si="21"/>
        <v>1.9109712230215826E-2</v>
      </c>
      <c r="AA228" s="4">
        <f t="shared" si="17"/>
        <v>-5.8816115615678696E-4</v>
      </c>
      <c r="AB228" s="4">
        <f t="shared" si="22"/>
        <v>-1.0041202792422703E-2</v>
      </c>
    </row>
    <row r="229" spans="1:28" ht="15.55" thickTop="1" thickBot="1" x14ac:dyDescent="0.35">
      <c r="A229" s="7">
        <v>44532</v>
      </c>
      <c r="B229" s="8">
        <v>470.45</v>
      </c>
      <c r="C229" s="8">
        <v>614.95000000000005</v>
      </c>
      <c r="D229" s="8">
        <v>859.25</v>
      </c>
      <c r="E229" s="8">
        <v>211.9</v>
      </c>
      <c r="F229" s="8">
        <v>433.7</v>
      </c>
      <c r="G229" s="8">
        <v>615.1</v>
      </c>
      <c r="H229" s="8">
        <v>802.95</v>
      </c>
      <c r="I229" s="8">
        <v>230.6</v>
      </c>
      <c r="J229" s="9">
        <v>47214</v>
      </c>
      <c r="K229" s="8">
        <v>338262.7</v>
      </c>
      <c r="L229" s="8">
        <v>3.54</v>
      </c>
      <c r="M229" s="4">
        <f t="shared" si="18"/>
        <v>3.5400000000000001E-2</v>
      </c>
      <c r="S229" s="4">
        <f t="shared" si="19"/>
        <v>-2.2269353128314133E-3</v>
      </c>
      <c r="T229" s="4">
        <f t="shared" si="20"/>
        <v>-3.469115454045979E-2</v>
      </c>
      <c r="U229" s="4">
        <f t="shared" si="20"/>
        <v>3.562251810324637E-3</v>
      </c>
      <c r="V229" s="4">
        <f t="shared" si="20"/>
        <v>-6.0975609756096765E-3</v>
      </c>
      <c r="W229" s="4">
        <f t="shared" si="20"/>
        <v>-1.1059172272260911E-2</v>
      </c>
      <c r="X229" s="4">
        <f t="shared" si="20"/>
        <v>9.9964234620886938E-2</v>
      </c>
      <c r="Y229" s="4">
        <f t="shared" si="21"/>
        <v>1.9878064270290985E-2</v>
      </c>
      <c r="Z229" s="4">
        <f t="shared" si="21"/>
        <v>1.7427752040591171E-2</v>
      </c>
      <c r="AA229" s="4">
        <f t="shared" si="17"/>
        <v>-7.6505948127285721E-3</v>
      </c>
      <c r="AB229" s="4">
        <f t="shared" si="22"/>
        <v>-1.6985389740124781E-2</v>
      </c>
    </row>
    <row r="230" spans="1:28" ht="15.55" thickTop="1" thickBot="1" x14ac:dyDescent="0.35">
      <c r="A230" s="7">
        <v>44533</v>
      </c>
      <c r="B230" s="8">
        <v>464.35</v>
      </c>
      <c r="C230" s="8">
        <v>623.79999999999995</v>
      </c>
      <c r="D230" s="8">
        <v>850.25</v>
      </c>
      <c r="E230" s="8">
        <v>209.55</v>
      </c>
      <c r="F230" s="8">
        <v>427.75</v>
      </c>
      <c r="G230" s="8">
        <v>570.4</v>
      </c>
      <c r="H230" s="8">
        <v>791.1</v>
      </c>
      <c r="I230" s="8">
        <v>229.8</v>
      </c>
      <c r="J230" s="9">
        <v>47153</v>
      </c>
      <c r="K230" s="8">
        <v>317896.59999999998</v>
      </c>
      <c r="L230" s="8">
        <v>3.55</v>
      </c>
      <c r="M230" s="4">
        <f t="shared" si="18"/>
        <v>3.5499999999999997E-2</v>
      </c>
      <c r="S230" s="4">
        <f t="shared" si="19"/>
        <v>-1.2966308853225562E-2</v>
      </c>
      <c r="T230" s="4">
        <f t="shared" si="20"/>
        <v>1.4391413936092216E-2</v>
      </c>
      <c r="U230" s="4">
        <f t="shared" si="20"/>
        <v>-1.047425080011638E-2</v>
      </c>
      <c r="V230" s="4">
        <f t="shared" si="20"/>
        <v>-1.1090136857007996E-2</v>
      </c>
      <c r="W230" s="4">
        <f t="shared" si="20"/>
        <v>-1.3719160710168293E-2</v>
      </c>
      <c r="X230" s="4">
        <f t="shared" si="20"/>
        <v>-7.2671110388554783E-2</v>
      </c>
      <c r="Y230" s="4">
        <f t="shared" si="21"/>
        <v>-1.4758079581543087E-2</v>
      </c>
      <c r="Z230" s="4">
        <f t="shared" si="21"/>
        <v>-3.4692107545532653E-3</v>
      </c>
      <c r="AA230" s="4">
        <f t="shared" si="17"/>
        <v>-1.2919896640826874E-3</v>
      </c>
      <c r="AB230" s="4">
        <f t="shared" si="22"/>
        <v>-6.0207938977605374E-2</v>
      </c>
    </row>
    <row r="231" spans="1:28" ht="15.55" thickTop="1" thickBot="1" x14ac:dyDescent="0.35">
      <c r="A231" s="7">
        <v>44536</v>
      </c>
      <c r="B231" s="8">
        <v>460.75</v>
      </c>
      <c r="C231" s="8">
        <v>599.15</v>
      </c>
      <c r="D231" s="8">
        <v>824.75</v>
      </c>
      <c r="E231" s="8">
        <v>205</v>
      </c>
      <c r="F231" s="8">
        <v>430.35</v>
      </c>
      <c r="G231" s="8">
        <v>566.79999999999995</v>
      </c>
      <c r="H231" s="8">
        <v>729.9</v>
      </c>
      <c r="I231" s="8">
        <v>226.35</v>
      </c>
      <c r="J231" s="9">
        <v>47914</v>
      </c>
      <c r="K231" s="8">
        <v>328612</v>
      </c>
      <c r="L231" s="8">
        <v>3.56</v>
      </c>
      <c r="M231" s="4">
        <f t="shared" si="18"/>
        <v>3.56E-2</v>
      </c>
      <c r="S231" s="4">
        <f t="shared" si="19"/>
        <v>-7.7527726930117858E-3</v>
      </c>
      <c r="T231" s="4">
        <f t="shared" si="20"/>
        <v>-3.9515870471304872E-2</v>
      </c>
      <c r="U231" s="4">
        <f t="shared" si="20"/>
        <v>-2.9991179064980888E-2</v>
      </c>
      <c r="V231" s="4">
        <f t="shared" si="20"/>
        <v>-2.1713194941541451E-2</v>
      </c>
      <c r="W231" s="4">
        <f t="shared" si="20"/>
        <v>6.0783167738165346E-3</v>
      </c>
      <c r="X231" s="4">
        <f t="shared" si="20"/>
        <v>-6.3113604488078939E-3</v>
      </c>
      <c r="Y231" s="4">
        <f t="shared" si="21"/>
        <v>-7.7360637087599604E-2</v>
      </c>
      <c r="Z231" s="4">
        <f t="shared" si="21"/>
        <v>-1.501305483028728E-2</v>
      </c>
      <c r="AA231" s="4">
        <f t="shared" si="17"/>
        <v>1.6138951922465165E-2</v>
      </c>
      <c r="AB231" s="4">
        <f t="shared" si="22"/>
        <v>3.3707186550595458E-2</v>
      </c>
    </row>
    <row r="232" spans="1:28" ht="15.55" thickTop="1" thickBot="1" x14ac:dyDescent="0.35">
      <c r="A232" s="7">
        <v>44537</v>
      </c>
      <c r="B232" s="8">
        <v>460.7</v>
      </c>
      <c r="C232" s="8">
        <v>637.1</v>
      </c>
      <c r="D232" s="8">
        <v>847.05</v>
      </c>
      <c r="E232" s="8">
        <v>209.2</v>
      </c>
      <c r="F232" s="8">
        <v>431.8</v>
      </c>
      <c r="G232" s="8">
        <v>594.15</v>
      </c>
      <c r="H232" s="8">
        <v>747</v>
      </c>
      <c r="I232" s="8">
        <v>226.75</v>
      </c>
      <c r="J232" s="9">
        <v>48060</v>
      </c>
      <c r="K232" s="8">
        <v>325393.8</v>
      </c>
      <c r="L232" s="8">
        <v>3.57</v>
      </c>
      <c r="M232" s="4">
        <f t="shared" si="18"/>
        <v>3.5699999999999996E-2</v>
      </c>
      <c r="S232" s="4">
        <f t="shared" si="19"/>
        <v>-1.0851871947913482E-4</v>
      </c>
      <c r="T232" s="4">
        <f t="shared" si="20"/>
        <v>6.3339731285988563E-2</v>
      </c>
      <c r="U232" s="4">
        <f t="shared" si="20"/>
        <v>2.7038496514095126E-2</v>
      </c>
      <c r="V232" s="4">
        <f t="shared" si="20"/>
        <v>2.0487804878048726E-2</v>
      </c>
      <c r="W232" s="4">
        <f t="shared" si="20"/>
        <v>3.3693505286394531E-3</v>
      </c>
      <c r="X232" s="4">
        <f t="shared" si="20"/>
        <v>4.8253352152434766E-2</v>
      </c>
      <c r="Y232" s="4">
        <f t="shared" si="21"/>
        <v>2.3427866831072782E-2</v>
      </c>
      <c r="Z232" s="4">
        <f t="shared" si="21"/>
        <v>1.7671747294013948E-3</v>
      </c>
      <c r="AA232" s="4">
        <f t="shared" si="17"/>
        <v>3.0471261009308343E-3</v>
      </c>
      <c r="AB232" s="4">
        <f t="shared" si="22"/>
        <v>-9.7933124779375422E-3</v>
      </c>
    </row>
    <row r="233" spans="1:28" ht="15.55" thickTop="1" thickBot="1" x14ac:dyDescent="0.35">
      <c r="A233" s="7">
        <v>44538</v>
      </c>
      <c r="B233" s="8">
        <v>461.3</v>
      </c>
      <c r="C233" s="8">
        <v>640.04999999999995</v>
      </c>
      <c r="D233" s="8">
        <v>868.1</v>
      </c>
      <c r="E233" s="8">
        <v>212.15</v>
      </c>
      <c r="F233" s="8">
        <v>429.25</v>
      </c>
      <c r="G233" s="8">
        <v>583</v>
      </c>
      <c r="H233" s="8">
        <v>775.7</v>
      </c>
      <c r="I233" s="8">
        <v>226</v>
      </c>
      <c r="J233" s="9">
        <v>48055</v>
      </c>
      <c r="K233" s="8">
        <v>334654.5</v>
      </c>
      <c r="L233" s="8">
        <v>3.51</v>
      </c>
      <c r="M233" s="4">
        <f t="shared" si="18"/>
        <v>3.5099999999999999E-2</v>
      </c>
      <c r="S233" s="4">
        <f t="shared" si="19"/>
        <v>1.3023659648361684E-3</v>
      </c>
      <c r="T233" s="4">
        <f t="shared" si="20"/>
        <v>4.6303563019933006E-3</v>
      </c>
      <c r="U233" s="4">
        <f t="shared" si="20"/>
        <v>2.485095330854149E-2</v>
      </c>
      <c r="V233" s="4">
        <f t="shared" si="20"/>
        <v>1.4101338432122454E-2</v>
      </c>
      <c r="W233" s="4">
        <f t="shared" si="20"/>
        <v>-5.905511811023648E-3</v>
      </c>
      <c r="X233" s="4">
        <f t="shared" si="20"/>
        <v>-1.8766304805183837E-2</v>
      </c>
      <c r="Y233" s="4">
        <f t="shared" si="21"/>
        <v>3.8420348058902334E-2</v>
      </c>
      <c r="Z233" s="4">
        <f t="shared" si="21"/>
        <v>-3.3076074972436605E-3</v>
      </c>
      <c r="AA233" s="4">
        <f t="shared" si="17"/>
        <v>-1.0403662089055348E-4</v>
      </c>
      <c r="AB233" s="4">
        <f t="shared" si="22"/>
        <v>2.8459976803491684E-2</v>
      </c>
    </row>
    <row r="234" spans="1:28" ht="15.55" thickTop="1" thickBot="1" x14ac:dyDescent="0.35">
      <c r="A234" s="7">
        <v>44539</v>
      </c>
      <c r="B234" s="8">
        <v>460.05</v>
      </c>
      <c r="C234" s="8">
        <v>645.95000000000005</v>
      </c>
      <c r="D234" s="8">
        <v>879.8</v>
      </c>
      <c r="E234" s="8">
        <v>216.55</v>
      </c>
      <c r="F234" s="8">
        <v>438.65</v>
      </c>
      <c r="G234" s="8">
        <v>570.35</v>
      </c>
      <c r="H234" s="8">
        <v>751.9</v>
      </c>
      <c r="I234" s="8">
        <v>229.5</v>
      </c>
      <c r="J234" s="9">
        <v>47939</v>
      </c>
      <c r="K234" s="8">
        <v>311454.5</v>
      </c>
      <c r="L234" s="8">
        <v>3.52</v>
      </c>
      <c r="M234" s="4">
        <f t="shared" si="18"/>
        <v>3.5200000000000002E-2</v>
      </c>
      <c r="S234" s="4">
        <f t="shared" si="19"/>
        <v>-2.7097333622371558E-3</v>
      </c>
      <c r="T234" s="4">
        <f t="shared" si="20"/>
        <v>9.2180298414187827E-3</v>
      </c>
      <c r="U234" s="4">
        <f t="shared" si="20"/>
        <v>1.3477709941250929E-2</v>
      </c>
      <c r="V234" s="4">
        <f t="shared" si="20"/>
        <v>2.0740042422814072E-2</v>
      </c>
      <c r="W234" s="4">
        <f t="shared" si="20"/>
        <v>2.1898660454280669E-2</v>
      </c>
      <c r="X234" s="4">
        <f t="shared" si="20"/>
        <v>-2.169811320754713E-2</v>
      </c>
      <c r="Y234" s="4">
        <f t="shared" si="21"/>
        <v>-3.0681964677065961E-2</v>
      </c>
      <c r="Z234" s="4">
        <f t="shared" si="21"/>
        <v>1.5486725663716814E-2</v>
      </c>
      <c r="AA234" s="4">
        <f t="shared" si="17"/>
        <v>-2.4139007387368639E-3</v>
      </c>
      <c r="AB234" s="4">
        <f t="shared" si="22"/>
        <v>-6.9325229453062784E-2</v>
      </c>
    </row>
    <row r="235" spans="1:28" ht="15.55" thickTop="1" thickBot="1" x14ac:dyDescent="0.35">
      <c r="A235" s="7">
        <v>44540</v>
      </c>
      <c r="B235" s="8">
        <v>474.3</v>
      </c>
      <c r="C235" s="8">
        <v>656.55</v>
      </c>
      <c r="D235" s="8">
        <v>862</v>
      </c>
      <c r="E235" s="8">
        <v>213.35</v>
      </c>
      <c r="F235" s="8">
        <v>435.85</v>
      </c>
      <c r="G235" s="8">
        <v>571.5</v>
      </c>
      <c r="H235" s="8">
        <v>754.7</v>
      </c>
      <c r="I235" s="8">
        <v>227.9</v>
      </c>
      <c r="J235" s="9">
        <v>48164</v>
      </c>
      <c r="K235" s="8">
        <v>296234.90000000002</v>
      </c>
      <c r="L235" s="8">
        <v>3.5</v>
      </c>
      <c r="M235" s="4">
        <f t="shared" si="18"/>
        <v>3.5000000000000003E-2</v>
      </c>
      <c r="S235" s="4">
        <f t="shared" si="19"/>
        <v>3.0974894033257254E-2</v>
      </c>
      <c r="T235" s="4">
        <f t="shared" si="20"/>
        <v>1.6409938849756032E-2</v>
      </c>
      <c r="U235" s="4">
        <f t="shared" si="20"/>
        <v>-2.0231870879745345E-2</v>
      </c>
      <c r="V235" s="4">
        <f t="shared" si="20"/>
        <v>-1.4777187716462789E-2</v>
      </c>
      <c r="W235" s="4">
        <f t="shared" si="20"/>
        <v>-6.383221247007762E-3</v>
      </c>
      <c r="X235" s="4">
        <f t="shared" si="20"/>
        <v>2.0163057771543391E-3</v>
      </c>
      <c r="Y235" s="4">
        <f t="shared" si="21"/>
        <v>3.7238994547148137E-3</v>
      </c>
      <c r="Z235" s="4">
        <f t="shared" si="21"/>
        <v>-6.9716775599128296E-3</v>
      </c>
      <c r="AA235" s="4">
        <f t="shared" si="17"/>
        <v>4.6934646112768309E-3</v>
      </c>
      <c r="AB235" s="4">
        <f t="shared" si="22"/>
        <v>-4.8866206781407802E-2</v>
      </c>
    </row>
    <row r="236" spans="1:28" ht="15.55" thickTop="1" thickBot="1" x14ac:dyDescent="0.35">
      <c r="A236" s="7">
        <v>44543</v>
      </c>
      <c r="B236" s="8">
        <v>472.05</v>
      </c>
      <c r="C236" s="8">
        <v>658.1</v>
      </c>
      <c r="D236" s="8">
        <v>850.55</v>
      </c>
      <c r="E236" s="8">
        <v>217.4</v>
      </c>
      <c r="F236" s="8">
        <v>427</v>
      </c>
      <c r="G236" s="8">
        <v>582.5</v>
      </c>
      <c r="H236" s="8">
        <v>759.4</v>
      </c>
      <c r="I236" s="8">
        <v>228.05</v>
      </c>
      <c r="J236" s="9">
        <v>48303</v>
      </c>
      <c r="K236" s="8">
        <v>286947.09999999998</v>
      </c>
      <c r="L236" s="8">
        <v>3.51</v>
      </c>
      <c r="M236" s="4">
        <f t="shared" si="18"/>
        <v>3.5099999999999999E-2</v>
      </c>
      <c r="S236" s="4">
        <f t="shared" si="19"/>
        <v>-4.7438330170777986E-3</v>
      </c>
      <c r="T236" s="4">
        <f t="shared" si="20"/>
        <v>2.3608255273780648E-3</v>
      </c>
      <c r="U236" s="4">
        <f t="shared" si="20"/>
        <v>-1.3283062645011653E-2</v>
      </c>
      <c r="V236" s="4">
        <f t="shared" si="20"/>
        <v>1.8982891961565558E-2</v>
      </c>
      <c r="W236" s="4">
        <f t="shared" si="20"/>
        <v>-2.0305150854651881E-2</v>
      </c>
      <c r="X236" s="4">
        <f t="shared" si="20"/>
        <v>1.9247594050743656E-2</v>
      </c>
      <c r="Y236" s="4">
        <f t="shared" si="21"/>
        <v>6.2276401219026525E-3</v>
      </c>
      <c r="Z236" s="4">
        <f t="shared" si="21"/>
        <v>6.5818341377799777E-4</v>
      </c>
      <c r="AA236" s="4">
        <f t="shared" si="17"/>
        <v>2.8859729258367247E-3</v>
      </c>
      <c r="AB236" s="4">
        <f t="shared" si="22"/>
        <v>-3.1352821696565954E-2</v>
      </c>
    </row>
    <row r="237" spans="1:28" ht="15.55" thickTop="1" thickBot="1" x14ac:dyDescent="0.35">
      <c r="A237" s="7">
        <v>44544</v>
      </c>
      <c r="B237" s="8">
        <v>475.45</v>
      </c>
      <c r="C237" s="8">
        <v>689.1</v>
      </c>
      <c r="D237" s="8">
        <v>861.2</v>
      </c>
      <c r="E237" s="8">
        <v>216.6</v>
      </c>
      <c r="F237" s="8">
        <v>415.85</v>
      </c>
      <c r="G237" s="8">
        <v>611.65</v>
      </c>
      <c r="H237" s="8">
        <v>769.35</v>
      </c>
      <c r="I237" s="8">
        <v>225.1</v>
      </c>
      <c r="J237" s="9">
        <v>48072</v>
      </c>
      <c r="K237" s="8">
        <v>284831.2</v>
      </c>
      <c r="L237" s="8">
        <v>3.52</v>
      </c>
      <c r="M237" s="4">
        <f t="shared" si="18"/>
        <v>3.5200000000000002E-2</v>
      </c>
      <c r="S237" s="4">
        <f t="shared" si="19"/>
        <v>7.2026268403770303E-3</v>
      </c>
      <c r="T237" s="4">
        <f t="shared" si="20"/>
        <v>4.710530314541863E-2</v>
      </c>
      <c r="U237" s="4">
        <f t="shared" si="20"/>
        <v>1.252130974075609E-2</v>
      </c>
      <c r="V237" s="4">
        <f t="shared" si="20"/>
        <v>-3.6798528058878165E-3</v>
      </c>
      <c r="W237" s="4">
        <f t="shared" si="20"/>
        <v>-2.6112412177985895E-2</v>
      </c>
      <c r="X237" s="4">
        <f t="shared" si="20"/>
        <v>5.0042918454935581E-2</v>
      </c>
      <c r="Y237" s="4">
        <f t="shared" si="21"/>
        <v>1.3102449302080651E-2</v>
      </c>
      <c r="Z237" s="4">
        <f t="shared" si="21"/>
        <v>-1.293575970181985E-2</v>
      </c>
      <c r="AA237" s="4">
        <f t="shared" si="17"/>
        <v>-4.7823116576610151E-3</v>
      </c>
      <c r="AB237" s="4">
        <f t="shared" si="22"/>
        <v>-7.3738330166081669E-3</v>
      </c>
    </row>
    <row r="238" spans="1:28" ht="15.55" thickTop="1" thickBot="1" x14ac:dyDescent="0.35">
      <c r="A238" s="7">
        <v>44545</v>
      </c>
      <c r="B238" s="8">
        <v>494.55</v>
      </c>
      <c r="C238" s="8">
        <v>676.9</v>
      </c>
      <c r="D238" s="8">
        <v>862.75</v>
      </c>
      <c r="E238" s="8">
        <v>212.8</v>
      </c>
      <c r="F238" s="8">
        <v>430.85</v>
      </c>
      <c r="G238" s="8">
        <v>600.29999999999995</v>
      </c>
      <c r="H238" s="8">
        <v>775.65</v>
      </c>
      <c r="I238" s="8">
        <v>224.15</v>
      </c>
      <c r="J238" s="9">
        <v>48087</v>
      </c>
      <c r="K238" s="8">
        <v>306248</v>
      </c>
      <c r="L238" s="8">
        <v>3.53</v>
      </c>
      <c r="M238" s="4">
        <f t="shared" si="18"/>
        <v>3.5299999999999998E-2</v>
      </c>
      <c r="S238" s="4">
        <f t="shared" si="19"/>
        <v>4.017246818803244E-2</v>
      </c>
      <c r="T238" s="4">
        <f t="shared" si="20"/>
        <v>-1.7704251922797919E-2</v>
      </c>
      <c r="U238" s="4">
        <f t="shared" si="20"/>
        <v>1.7998142127263754E-3</v>
      </c>
      <c r="V238" s="4">
        <f t="shared" si="20"/>
        <v>-1.754385964912273E-2</v>
      </c>
      <c r="W238" s="4">
        <f t="shared" si="20"/>
        <v>3.6070698569195619E-2</v>
      </c>
      <c r="X238" s="4">
        <f t="shared" si="20"/>
        <v>-1.8556363933622207E-2</v>
      </c>
      <c r="Y238" s="4">
        <f t="shared" si="21"/>
        <v>8.188730746734197E-3</v>
      </c>
      <c r="Z238" s="4">
        <f t="shared" si="21"/>
        <v>-4.220346512660989E-3</v>
      </c>
      <c r="AA238" s="4">
        <f t="shared" si="17"/>
        <v>3.1203195207189218E-4</v>
      </c>
      <c r="AB238" s="4">
        <f t="shared" si="22"/>
        <v>7.5191200963939303E-2</v>
      </c>
    </row>
    <row r="239" spans="1:28" ht="15.55" thickTop="1" thickBot="1" x14ac:dyDescent="0.35">
      <c r="A239" s="7">
        <v>44546</v>
      </c>
      <c r="B239" s="8">
        <v>502.15</v>
      </c>
      <c r="C239" s="8">
        <v>667.15</v>
      </c>
      <c r="D239" s="8">
        <v>840.75</v>
      </c>
      <c r="E239" s="8">
        <v>208.75</v>
      </c>
      <c r="F239" s="8">
        <v>421.7</v>
      </c>
      <c r="G239" s="8">
        <v>614.79999999999995</v>
      </c>
      <c r="H239" s="8">
        <v>774.25</v>
      </c>
      <c r="I239" s="8">
        <v>222.35</v>
      </c>
      <c r="J239" s="9">
        <v>48646</v>
      </c>
      <c r="K239" s="8">
        <v>301812.40000000002</v>
      </c>
      <c r="L239" s="8">
        <v>3.56</v>
      </c>
      <c r="M239" s="4">
        <f t="shared" si="18"/>
        <v>3.56E-2</v>
      </c>
      <c r="S239" s="4">
        <f t="shared" si="19"/>
        <v>1.5367505813365616E-2</v>
      </c>
      <c r="T239" s="4">
        <f t="shared" si="20"/>
        <v>-1.4403900132959079E-2</v>
      </c>
      <c r="U239" s="4">
        <f t="shared" si="20"/>
        <v>-2.5499855114459576E-2</v>
      </c>
      <c r="V239" s="4">
        <f t="shared" si="20"/>
        <v>-1.9031954887218098E-2</v>
      </c>
      <c r="W239" s="4">
        <f t="shared" si="20"/>
        <v>-2.1237089474295076E-2</v>
      </c>
      <c r="X239" s="4">
        <f t="shared" si="20"/>
        <v>2.415458937198068E-2</v>
      </c>
      <c r="Y239" s="4">
        <f t="shared" si="21"/>
        <v>-1.8049377941081381E-3</v>
      </c>
      <c r="Z239" s="4">
        <f t="shared" si="21"/>
        <v>-8.030336828017003E-3</v>
      </c>
      <c r="AA239" s="4">
        <f t="shared" si="17"/>
        <v>1.1624763449580968E-2</v>
      </c>
      <c r="AB239" s="4">
        <f t="shared" si="22"/>
        <v>-1.448368642407453E-2</v>
      </c>
    </row>
    <row r="240" spans="1:28" ht="15.55" thickTop="1" thickBot="1" x14ac:dyDescent="0.35">
      <c r="A240" s="7">
        <v>44547</v>
      </c>
      <c r="B240" s="8">
        <v>468.15</v>
      </c>
      <c r="C240" s="8">
        <v>645.29999999999995</v>
      </c>
      <c r="D240" s="8">
        <v>854.5</v>
      </c>
      <c r="E240" s="8">
        <v>204</v>
      </c>
      <c r="F240" s="8">
        <v>417.85</v>
      </c>
      <c r="G240" s="8">
        <v>582.04999999999995</v>
      </c>
      <c r="H240" s="8">
        <v>746.55</v>
      </c>
      <c r="I240" s="8">
        <v>219.9</v>
      </c>
      <c r="J240" s="9">
        <v>48594</v>
      </c>
      <c r="K240" s="8">
        <v>295044.7</v>
      </c>
      <c r="L240" s="8">
        <v>3.56</v>
      </c>
      <c r="M240" s="4">
        <f t="shared" si="18"/>
        <v>3.56E-2</v>
      </c>
      <c r="S240" s="4">
        <f t="shared" si="19"/>
        <v>-6.770885193667231E-2</v>
      </c>
      <c r="T240" s="4">
        <f t="shared" si="20"/>
        <v>-3.2751255339878625E-2</v>
      </c>
      <c r="U240" s="4">
        <f t="shared" si="20"/>
        <v>1.6354445435622957E-2</v>
      </c>
      <c r="V240" s="4">
        <f t="shared" si="20"/>
        <v>-2.2754491017964073E-2</v>
      </c>
      <c r="W240" s="4">
        <f t="shared" si="20"/>
        <v>-9.1297130661606978E-3</v>
      </c>
      <c r="X240" s="4">
        <f t="shared" ref="X240:X249" si="23">(G240-G239)/G239</f>
        <v>-5.3269355888093693E-2</v>
      </c>
      <c r="Y240" s="4">
        <f t="shared" si="21"/>
        <v>-3.5776557959315523E-2</v>
      </c>
      <c r="Z240" s="4">
        <f t="shared" si="21"/>
        <v>-1.1018664268045823E-2</v>
      </c>
      <c r="AA240" s="4">
        <f t="shared" si="17"/>
        <v>-1.0689470871191875E-3</v>
      </c>
      <c r="AB240" s="4">
        <f t="shared" si="22"/>
        <v>-2.2423531968865464E-2</v>
      </c>
    </row>
    <row r="241" spans="1:28" ht="15.55" thickTop="1" thickBot="1" x14ac:dyDescent="0.35">
      <c r="A241" s="7">
        <v>44550</v>
      </c>
      <c r="B241" s="8">
        <v>473.05</v>
      </c>
      <c r="C241" s="8">
        <v>604.15</v>
      </c>
      <c r="D241" s="8">
        <v>856.1</v>
      </c>
      <c r="E241" s="8">
        <v>193.6</v>
      </c>
      <c r="F241" s="8">
        <v>412.35</v>
      </c>
      <c r="G241" s="8">
        <v>559.20000000000005</v>
      </c>
      <c r="H241" s="8">
        <v>759</v>
      </c>
      <c r="I241" s="8">
        <v>212.35</v>
      </c>
      <c r="J241" s="9">
        <v>48240</v>
      </c>
      <c r="K241" s="8">
        <v>298023.90000000002</v>
      </c>
      <c r="L241" s="8">
        <v>3.6</v>
      </c>
      <c r="M241" s="4">
        <f t="shared" si="18"/>
        <v>3.6000000000000004E-2</v>
      </c>
      <c r="S241" s="4">
        <f t="shared" si="19"/>
        <v>1.0466730748691732E-2</v>
      </c>
      <c r="T241" s="4">
        <f t="shared" si="20"/>
        <v>-6.376878971021227E-2</v>
      </c>
      <c r="U241" s="4">
        <f t="shared" si="20"/>
        <v>1.8724400234055268E-3</v>
      </c>
      <c r="V241" s="4">
        <f t="shared" si="20"/>
        <v>-5.0980392156862772E-2</v>
      </c>
      <c r="W241" s="4">
        <f t="shared" si="20"/>
        <v>-1.3162618164413066E-2</v>
      </c>
      <c r="X241" s="4">
        <f t="shared" si="23"/>
        <v>-3.9257795722016854E-2</v>
      </c>
      <c r="Y241" s="4">
        <f t="shared" si="21"/>
        <v>1.6676712879244587E-2</v>
      </c>
      <c r="Z241" s="4">
        <f t="shared" si="21"/>
        <v>-3.4333788085493457E-2</v>
      </c>
      <c r="AA241" s="4">
        <f t="shared" si="17"/>
        <v>-7.2848499814791952E-3</v>
      </c>
      <c r="AB241" s="4">
        <f t="shared" si="22"/>
        <v>1.0097453029998545E-2</v>
      </c>
    </row>
    <row r="242" spans="1:28" ht="15.55" thickTop="1" thickBot="1" x14ac:dyDescent="0.35">
      <c r="A242" s="7">
        <v>44551</v>
      </c>
      <c r="B242" s="8">
        <v>486.7</v>
      </c>
      <c r="C242" s="8">
        <v>607.20000000000005</v>
      </c>
      <c r="D242" s="8">
        <v>859.35</v>
      </c>
      <c r="E242" s="8">
        <v>194.8</v>
      </c>
      <c r="F242" s="8">
        <v>413.05</v>
      </c>
      <c r="G242" s="8">
        <v>573</v>
      </c>
      <c r="H242" s="8">
        <v>781.8</v>
      </c>
      <c r="I242" s="8">
        <v>213.6</v>
      </c>
      <c r="J242" s="9">
        <v>48067</v>
      </c>
      <c r="K242" s="8">
        <v>304280</v>
      </c>
      <c r="L242" s="8">
        <v>3.67</v>
      </c>
      <c r="M242" s="4">
        <f t="shared" si="18"/>
        <v>3.6699999999999997E-2</v>
      </c>
      <c r="S242" s="4">
        <f t="shared" si="19"/>
        <v>2.8855300708170335E-2</v>
      </c>
      <c r="T242" s="4">
        <f t="shared" si="20"/>
        <v>5.0484151286933187E-3</v>
      </c>
      <c r="U242" s="4">
        <f t="shared" si="20"/>
        <v>3.7962854806681463E-3</v>
      </c>
      <c r="V242" s="4">
        <f t="shared" si="20"/>
        <v>6.1983471074381052E-3</v>
      </c>
      <c r="W242" s="4">
        <f t="shared" si="20"/>
        <v>1.6975870013337907E-3</v>
      </c>
      <c r="X242" s="4">
        <f t="shared" si="23"/>
        <v>2.4678111587982748E-2</v>
      </c>
      <c r="Y242" s="4">
        <f t="shared" si="21"/>
        <v>3.0039525691699546E-2</v>
      </c>
      <c r="Z242" s="4">
        <f t="shared" si="21"/>
        <v>5.8865081233812101E-3</v>
      </c>
      <c r="AA242" s="4">
        <f t="shared" si="17"/>
        <v>-3.5862354892205639E-3</v>
      </c>
      <c r="AB242" s="4">
        <f t="shared" si="22"/>
        <v>2.0991940579262187E-2</v>
      </c>
    </row>
    <row r="243" spans="1:28" ht="15.55" thickTop="1" thickBot="1" x14ac:dyDescent="0.35">
      <c r="A243" s="7">
        <v>44552</v>
      </c>
      <c r="B243" s="8">
        <v>484.1</v>
      </c>
      <c r="C243" s="8">
        <v>635.15</v>
      </c>
      <c r="D243" s="8">
        <v>887.4</v>
      </c>
      <c r="E243" s="8">
        <v>203.7</v>
      </c>
      <c r="F243" s="8">
        <v>414.65</v>
      </c>
      <c r="G243" s="8">
        <v>576.5</v>
      </c>
      <c r="H243" s="8">
        <v>749.6</v>
      </c>
      <c r="I243" s="8">
        <v>216.25</v>
      </c>
      <c r="J243" s="9">
        <v>48199</v>
      </c>
      <c r="K243" s="8">
        <v>300508.2</v>
      </c>
      <c r="L243" s="8">
        <v>3.68</v>
      </c>
      <c r="M243" s="4">
        <f t="shared" si="18"/>
        <v>3.6799999999999999E-2</v>
      </c>
      <c r="S243" s="4">
        <f t="shared" si="19"/>
        <v>-5.3420998561741649E-3</v>
      </c>
      <c r="T243" s="4">
        <f t="shared" si="20"/>
        <v>4.6030961791831242E-2</v>
      </c>
      <c r="U243" s="4">
        <f t="shared" si="20"/>
        <v>3.264094955489609E-2</v>
      </c>
      <c r="V243" s="4">
        <f t="shared" si="20"/>
        <v>4.568788501026682E-2</v>
      </c>
      <c r="W243" s="4">
        <f t="shared" si="20"/>
        <v>3.8736230480570532E-3</v>
      </c>
      <c r="X243" s="4">
        <f t="shared" si="23"/>
        <v>6.1082024432809771E-3</v>
      </c>
      <c r="Y243" s="4">
        <f t="shared" si="21"/>
        <v>-4.118700434893826E-2</v>
      </c>
      <c r="Z243" s="4">
        <f t="shared" si="21"/>
        <v>1.2406367041198529E-2</v>
      </c>
      <c r="AA243" s="4">
        <f t="shared" si="17"/>
        <v>2.7461668088293424E-3</v>
      </c>
      <c r="AB243" s="4">
        <f t="shared" si="22"/>
        <v>-1.2395819639805404E-2</v>
      </c>
    </row>
    <row r="244" spans="1:28" ht="15.55" thickTop="1" thickBot="1" x14ac:dyDescent="0.35">
      <c r="A244" s="7">
        <v>44553</v>
      </c>
      <c r="B244" s="8">
        <v>487.9</v>
      </c>
      <c r="C244" s="8">
        <v>635.65</v>
      </c>
      <c r="D244" s="8">
        <v>872.8</v>
      </c>
      <c r="E244" s="8">
        <v>203.05</v>
      </c>
      <c r="F244" s="8">
        <v>431.45</v>
      </c>
      <c r="G244" s="8">
        <v>578.6</v>
      </c>
      <c r="H244" s="8">
        <v>750.75</v>
      </c>
      <c r="I244" s="8">
        <v>220.9</v>
      </c>
      <c r="J244" s="9">
        <v>48152</v>
      </c>
      <c r="K244" s="8">
        <v>308378.90000000002</v>
      </c>
      <c r="L244" s="8">
        <v>3.66</v>
      </c>
      <c r="M244" s="4">
        <f t="shared" si="18"/>
        <v>3.6600000000000001E-2</v>
      </c>
      <c r="S244" s="4">
        <f t="shared" si="19"/>
        <v>7.8496178475520647E-3</v>
      </c>
      <c r="T244" s="4">
        <f t="shared" si="20"/>
        <v>7.8721561835786824E-4</v>
      </c>
      <c r="U244" s="4">
        <f t="shared" si="20"/>
        <v>-1.6452558034708162E-2</v>
      </c>
      <c r="V244" s="4">
        <f t="shared" si="20"/>
        <v>-3.1909671084927702E-3</v>
      </c>
      <c r="W244" s="4">
        <f t="shared" si="20"/>
        <v>4.0516097913903322E-2</v>
      </c>
      <c r="X244" s="4">
        <f t="shared" si="23"/>
        <v>3.6426712922810454E-3</v>
      </c>
      <c r="Y244" s="4">
        <f t="shared" si="21"/>
        <v>1.5341515474919653E-3</v>
      </c>
      <c r="Z244" s="4">
        <f t="shared" si="21"/>
        <v>2.1502890173410432E-2</v>
      </c>
      <c r="AA244" s="4">
        <f t="shared" si="17"/>
        <v>-9.7512396522749433E-4</v>
      </c>
      <c r="AB244" s="4">
        <f t="shared" si="22"/>
        <v>2.619129860682674E-2</v>
      </c>
    </row>
    <row r="245" spans="1:28" ht="15.55" thickTop="1" thickBot="1" x14ac:dyDescent="0.35">
      <c r="A245" s="7">
        <v>44554</v>
      </c>
      <c r="B245" s="8">
        <v>470.15</v>
      </c>
      <c r="C245" s="8">
        <v>623</v>
      </c>
      <c r="D245" s="8">
        <v>864.25</v>
      </c>
      <c r="E245" s="8">
        <v>200.15</v>
      </c>
      <c r="F245" s="8">
        <v>431.2</v>
      </c>
      <c r="G245" s="8">
        <v>569.9</v>
      </c>
      <c r="H245" s="8">
        <v>727.6</v>
      </c>
      <c r="I245" s="8">
        <v>220.95</v>
      </c>
      <c r="J245" s="9">
        <v>48119</v>
      </c>
      <c r="K245" s="8">
        <v>304066.09999999998</v>
      </c>
      <c r="L245" s="8">
        <v>3.63</v>
      </c>
      <c r="M245" s="4">
        <f t="shared" si="18"/>
        <v>3.6299999999999999E-2</v>
      </c>
      <c r="S245" s="4">
        <f t="shared" si="19"/>
        <v>-3.6380405820864936E-2</v>
      </c>
      <c r="T245" s="4">
        <f t="shared" si="20"/>
        <v>-1.9900888853929013E-2</v>
      </c>
      <c r="U245" s="4">
        <f t="shared" si="20"/>
        <v>-9.7960586617781339E-3</v>
      </c>
      <c r="V245" s="4">
        <f t="shared" si="20"/>
        <v>-1.4282196503324332E-2</v>
      </c>
      <c r="W245" s="4">
        <f t="shared" si="20"/>
        <v>-5.7944141847259239E-4</v>
      </c>
      <c r="X245" s="4">
        <f t="shared" si="23"/>
        <v>-1.503629450397519E-2</v>
      </c>
      <c r="Y245" s="4">
        <f t="shared" si="21"/>
        <v>-3.0835830835830805E-2</v>
      </c>
      <c r="Z245" s="4">
        <f t="shared" si="21"/>
        <v>2.2634676324120845E-4</v>
      </c>
      <c r="AA245" s="4">
        <f t="shared" si="17"/>
        <v>-6.8532978900149525E-4</v>
      </c>
      <c r="AB245" s="4">
        <f t="shared" si="22"/>
        <v>-1.3985392645216798E-2</v>
      </c>
    </row>
    <row r="246" spans="1:28" ht="15.55" thickTop="1" thickBot="1" x14ac:dyDescent="0.35">
      <c r="A246" s="7">
        <v>44557</v>
      </c>
      <c r="B246" s="8">
        <v>462.7</v>
      </c>
      <c r="C246" s="8">
        <v>615.29999999999995</v>
      </c>
      <c r="D246" s="8">
        <v>855.6</v>
      </c>
      <c r="E246" s="8">
        <v>198.7</v>
      </c>
      <c r="F246" s="8">
        <v>432.8</v>
      </c>
      <c r="G246" s="8">
        <v>581.45000000000005</v>
      </c>
      <c r="H246" s="8">
        <v>708.75</v>
      </c>
      <c r="I246" s="8">
        <v>217.5</v>
      </c>
      <c r="J246" s="9">
        <v>48066</v>
      </c>
      <c r="K246" s="8">
        <v>302737.5</v>
      </c>
      <c r="L246" s="8">
        <v>3.64</v>
      </c>
      <c r="M246" s="4">
        <f t="shared" si="18"/>
        <v>3.6400000000000002E-2</v>
      </c>
      <c r="S246" s="4">
        <f t="shared" si="19"/>
        <v>-1.5846006593640303E-2</v>
      </c>
      <c r="T246" s="4">
        <f t="shared" si="20"/>
        <v>-1.2359550561797826E-2</v>
      </c>
      <c r="U246" s="4">
        <f t="shared" si="20"/>
        <v>-1.0008678044547269E-2</v>
      </c>
      <c r="V246" s="4">
        <f t="shared" si="20"/>
        <v>-7.2445665750687834E-3</v>
      </c>
      <c r="W246" s="4">
        <f t="shared" si="20"/>
        <v>3.7105751391466207E-3</v>
      </c>
      <c r="X246" s="4">
        <f t="shared" si="23"/>
        <v>2.026671345850161E-2</v>
      </c>
      <c r="Y246" s="4">
        <f t="shared" si="21"/>
        <v>-2.5907091808686122E-2</v>
      </c>
      <c r="Z246" s="4">
        <f t="shared" si="21"/>
        <v>-1.5614392396469738E-2</v>
      </c>
      <c r="AA246" s="4">
        <f t="shared" si="17"/>
        <v>-1.1014360231925019E-3</v>
      </c>
      <c r="AB246" s="4">
        <f t="shared" si="22"/>
        <v>-4.3694446700897494E-3</v>
      </c>
    </row>
    <row r="247" spans="1:28" ht="15.55" thickTop="1" thickBot="1" x14ac:dyDescent="0.35">
      <c r="A247" s="7">
        <v>44558</v>
      </c>
      <c r="B247" s="8">
        <v>464.3</v>
      </c>
      <c r="C247" s="8">
        <v>618.9</v>
      </c>
      <c r="D247" s="8">
        <v>864.55</v>
      </c>
      <c r="E247" s="8">
        <v>202.8</v>
      </c>
      <c r="F247" s="8">
        <v>435.3</v>
      </c>
      <c r="G247" s="8">
        <v>588.9</v>
      </c>
      <c r="H247" s="8">
        <v>745.45</v>
      </c>
      <c r="I247" s="8">
        <v>219.1</v>
      </c>
      <c r="J247" s="9">
        <v>48042</v>
      </c>
      <c r="K247" s="8">
        <v>284074.3</v>
      </c>
      <c r="L247" s="8">
        <v>3.64</v>
      </c>
      <c r="M247" s="4">
        <f t="shared" si="18"/>
        <v>3.6400000000000002E-2</v>
      </c>
      <c r="S247" s="4">
        <f t="shared" si="19"/>
        <v>3.4579641236222665E-3</v>
      </c>
      <c r="T247" s="4">
        <f t="shared" si="20"/>
        <v>5.85080448561681E-3</v>
      </c>
      <c r="U247" s="4">
        <f t="shared" si="20"/>
        <v>1.0460495558672197E-2</v>
      </c>
      <c r="V247" s="4">
        <f t="shared" si="20"/>
        <v>2.0634121791645813E-2</v>
      </c>
      <c r="W247" s="4">
        <f t="shared" si="20"/>
        <v>5.7763401109057304E-3</v>
      </c>
      <c r="X247" s="4">
        <f t="shared" si="23"/>
        <v>1.2812795597213744E-2</v>
      </c>
      <c r="Y247" s="4">
        <f t="shared" si="21"/>
        <v>5.1781305114638514E-2</v>
      </c>
      <c r="Z247" s="4">
        <f t="shared" si="21"/>
        <v>7.3563218390804335E-3</v>
      </c>
      <c r="AA247" s="4">
        <f t="shared" si="17"/>
        <v>-4.9931344401448006E-4</v>
      </c>
      <c r="AB247" s="4">
        <f t="shared" si="22"/>
        <v>-6.1648127503200006E-2</v>
      </c>
    </row>
    <row r="248" spans="1:28" ht="15.55" thickTop="1" thickBot="1" x14ac:dyDescent="0.35">
      <c r="A248" s="7">
        <v>44559</v>
      </c>
      <c r="B248" s="8">
        <v>476.1</v>
      </c>
      <c r="C248" s="8">
        <v>616.75</v>
      </c>
      <c r="D248" s="8">
        <v>890.05</v>
      </c>
      <c r="E248" s="8">
        <v>206.35</v>
      </c>
      <c r="F248" s="8">
        <v>430.3</v>
      </c>
      <c r="G248" s="8">
        <v>611.29999999999995</v>
      </c>
      <c r="H248" s="8">
        <v>728</v>
      </c>
      <c r="I248" s="8">
        <v>218.25</v>
      </c>
      <c r="J248" s="9">
        <v>47839</v>
      </c>
      <c r="K248" s="8">
        <v>270581.7</v>
      </c>
      <c r="L248" s="8">
        <v>3.63</v>
      </c>
      <c r="M248" s="4">
        <f t="shared" si="18"/>
        <v>3.6299999999999999E-2</v>
      </c>
      <c r="S248" s="4">
        <f t="shared" si="19"/>
        <v>2.5414602627611482E-2</v>
      </c>
      <c r="T248" s="4">
        <f t="shared" si="20"/>
        <v>-3.4739053158829815E-3</v>
      </c>
      <c r="U248" s="4">
        <f t="shared" si="20"/>
        <v>2.9495113064600082E-2</v>
      </c>
      <c r="V248" s="4">
        <f t="shared" si="20"/>
        <v>1.7504930966469344E-2</v>
      </c>
      <c r="W248" s="4">
        <f t="shared" si="20"/>
        <v>-1.1486331265793705E-2</v>
      </c>
      <c r="X248" s="4">
        <f t="shared" si="23"/>
        <v>3.8037018169468466E-2</v>
      </c>
      <c r="Y248" s="4">
        <f t="shared" si="21"/>
        <v>-2.3408679321215434E-2</v>
      </c>
      <c r="Z248" s="4">
        <f t="shared" si="21"/>
        <v>-3.8795070743952273E-3</v>
      </c>
      <c r="AA248" s="4">
        <f t="shared" si="17"/>
        <v>-4.2254693809583282E-3</v>
      </c>
      <c r="AB248" s="4">
        <f t="shared" si="22"/>
        <v>-4.7496728848755332E-2</v>
      </c>
    </row>
    <row r="249" spans="1:28" ht="15.55" thickTop="1" thickBot="1" x14ac:dyDescent="0.35">
      <c r="A249" s="7">
        <v>44560</v>
      </c>
      <c r="B249" s="8">
        <v>476.3</v>
      </c>
      <c r="C249" s="8">
        <v>604.45000000000005</v>
      </c>
      <c r="D249" s="8">
        <v>896.9</v>
      </c>
      <c r="E249" s="8">
        <v>203.1</v>
      </c>
      <c r="F249" s="8">
        <v>432.2</v>
      </c>
      <c r="G249" s="8">
        <v>600.75</v>
      </c>
      <c r="H249" s="8">
        <v>734.45</v>
      </c>
      <c r="I249" s="8">
        <v>216.85</v>
      </c>
      <c r="J249" s="9">
        <v>47885</v>
      </c>
      <c r="K249" s="8">
        <v>276434.8</v>
      </c>
      <c r="L249" s="8">
        <v>3.65</v>
      </c>
      <c r="M249" s="4">
        <f t="shared" si="18"/>
        <v>3.6499999999999998E-2</v>
      </c>
      <c r="S249" s="4">
        <f t="shared" si="19"/>
        <v>4.2007981516485745E-4</v>
      </c>
      <c r="T249" s="4">
        <f t="shared" si="20"/>
        <v>-1.9943250912038839E-2</v>
      </c>
      <c r="U249" s="4">
        <f t="shared" si="20"/>
        <v>7.6961968428740221E-3</v>
      </c>
      <c r="V249" s="4">
        <f t="shared" si="20"/>
        <v>-1.5749939423309912E-2</v>
      </c>
      <c r="W249" s="4">
        <f t="shared" si="20"/>
        <v>4.4155240529862357E-3</v>
      </c>
      <c r="X249" s="4">
        <f t="shared" si="23"/>
        <v>-1.7258301979388116E-2</v>
      </c>
      <c r="Y249" s="4">
        <f t="shared" si="21"/>
        <v>8.8598901098901721E-3</v>
      </c>
      <c r="Z249" s="4">
        <f t="shared" si="21"/>
        <v>-6.4146620847652033E-3</v>
      </c>
      <c r="AA249" s="4">
        <f t="shared" si="17"/>
        <v>9.6155856100671E-4</v>
      </c>
      <c r="AB249" s="4">
        <f t="shared" si="22"/>
        <v>2.1631544187947584E-2</v>
      </c>
    </row>
    <row r="250" spans="1:28" ht="15.55" thickTop="1" thickBot="1" x14ac:dyDescent="0.35"/>
    <row r="251" spans="1:28" ht="15.55" thickTop="1" thickBot="1" x14ac:dyDescent="0.35">
      <c r="R251" s="11" t="s">
        <v>14</v>
      </c>
      <c r="S251" s="4">
        <f t="shared" ref="S251:AB251" si="24">_xlfn.VAR.S(S4:S249)</f>
        <v>7.3571714452655933E-4</v>
      </c>
      <c r="T251" s="4">
        <f t="shared" si="24"/>
        <v>6.222443772852872E-4</v>
      </c>
      <c r="U251" s="4">
        <f t="shared" si="24"/>
        <v>4.883554240465881E-4</v>
      </c>
      <c r="V251" s="4">
        <f t="shared" si="24"/>
        <v>1.0184329088627749E-3</v>
      </c>
      <c r="W251" s="4">
        <f t="shared" si="24"/>
        <v>3.9874675098609163E-4</v>
      </c>
      <c r="X251" s="4">
        <f t="shared" si="24"/>
        <v>1.0014242935441906E-3</v>
      </c>
      <c r="Y251" s="4">
        <f t="shared" si="24"/>
        <v>6.8414058267504869E-4</v>
      </c>
      <c r="Z251" s="4">
        <f t="shared" si="24"/>
        <v>4.4782001054959015E-4</v>
      </c>
      <c r="AA251" s="4">
        <f t="shared" si="24"/>
        <v>7.0098917781242842E-5</v>
      </c>
      <c r="AB251" s="4">
        <f t="shared" si="24"/>
        <v>4.7154072957489189E-3</v>
      </c>
    </row>
    <row r="252" spans="1:28" ht="15.55" thickTop="1" thickBot="1" x14ac:dyDescent="0.35">
      <c r="R252" s="11" t="s">
        <v>15</v>
      </c>
      <c r="S252" s="4">
        <f>S251*252</f>
        <v>0.18540072042069294</v>
      </c>
      <c r="T252" s="4">
        <f t="shared" ref="T252:AB252" si="25">T251*252</f>
        <v>0.15680558307589237</v>
      </c>
      <c r="U252" s="4">
        <f t="shared" si="25"/>
        <v>0.1230655668597402</v>
      </c>
      <c r="V252" s="4">
        <f t="shared" si="25"/>
        <v>0.25664509303341926</v>
      </c>
      <c r="W252" s="4">
        <f t="shared" si="25"/>
        <v>0.10048418124849509</v>
      </c>
      <c r="X252" s="4">
        <f t="shared" si="25"/>
        <v>0.25235892197313603</v>
      </c>
      <c r="Y252" s="4">
        <f t="shared" si="25"/>
        <v>0.17240342683411228</v>
      </c>
      <c r="Z252" s="4">
        <f t="shared" si="25"/>
        <v>0.11285064265849672</v>
      </c>
      <c r="AA252" s="4">
        <f t="shared" si="25"/>
        <v>1.7664927280873197E-2</v>
      </c>
      <c r="AB252" s="4">
        <f t="shared" si="25"/>
        <v>1.1882826385287275</v>
      </c>
    </row>
    <row r="253" spans="1:28" ht="15.55" thickTop="1" thickBot="1" x14ac:dyDescent="0.35">
      <c r="R253" s="11" t="s">
        <v>16</v>
      </c>
      <c r="S253" s="4">
        <f t="shared" ref="S253:AB253" si="26">AVERAGE(S4:S249)</f>
        <v>2.5744847028689997E-3</v>
      </c>
      <c r="T253" s="4">
        <f t="shared" si="26"/>
        <v>2.6095957356884591E-3</v>
      </c>
      <c r="U253" s="4">
        <f t="shared" si="26"/>
        <v>2.4546140297660164E-3</v>
      </c>
      <c r="V253" s="4">
        <f t="shared" si="26"/>
        <v>2.9197398087779949E-3</v>
      </c>
      <c r="W253" s="4">
        <f t="shared" si="26"/>
        <v>7.874973574622182E-4</v>
      </c>
      <c r="X253" s="4">
        <f t="shared" si="26"/>
        <v>4.1675986389804716E-3</v>
      </c>
      <c r="Y253" s="4">
        <f t="shared" si="26"/>
        <v>2.6197534162015878E-3</v>
      </c>
      <c r="Z253" s="4">
        <f t="shared" si="26"/>
        <v>2.8392603693864392E-4</v>
      </c>
      <c r="AA253" s="4">
        <f t="shared" si="26"/>
        <v>-1.6037952550474412E-4</v>
      </c>
      <c r="AB253" s="4">
        <f t="shared" si="26"/>
        <v>9.014492995509743E-3</v>
      </c>
    </row>
    <row r="254" spans="1:28" ht="15.55" thickTop="1" thickBot="1" x14ac:dyDescent="0.35">
      <c r="R254" s="11" t="s">
        <v>17</v>
      </c>
      <c r="S254" s="4">
        <f>((1+S253)^252)-1</f>
        <v>0.91159209282709708</v>
      </c>
      <c r="T254" s="4">
        <f t="shared" ref="T254:AA254" si="27">((1+T253)^252)-1</f>
        <v>0.92853675346180053</v>
      </c>
      <c r="U254" s="4">
        <f t="shared" si="27"/>
        <v>0.85485181568551827</v>
      </c>
      <c r="V254" s="4">
        <f t="shared" si="27"/>
        <v>1.0848614101536169</v>
      </c>
      <c r="W254" s="4">
        <f t="shared" si="27"/>
        <v>0.21941500044929918</v>
      </c>
      <c r="X254" s="4">
        <f t="shared" si="27"/>
        <v>1.852091086677603</v>
      </c>
      <c r="Y254" s="4">
        <f t="shared" si="27"/>
        <v>0.93346671420199301</v>
      </c>
      <c r="Z254" s="4">
        <f t="shared" si="27"/>
        <v>7.4160263260695691E-2</v>
      </c>
      <c r="AA254" s="4">
        <f t="shared" si="27"/>
        <v>-3.9612933676692719E-2</v>
      </c>
      <c r="AB254" s="4">
        <f>((1+AB253)^252)-1</f>
        <v>8.5972294471156996</v>
      </c>
    </row>
    <row r="255" spans="1:28" ht="15.55" thickTop="1" thickBot="1" x14ac:dyDescent="0.35">
      <c r="R255" s="15" t="s">
        <v>36</v>
      </c>
      <c r="S255" s="4">
        <f>AVERAGE(M4:M249)</f>
        <v>3.395893534650405E-2</v>
      </c>
    </row>
    <row r="256" spans="1:28" ht="15" thickTop="1" x14ac:dyDescent="0.3"/>
  </sheetData>
  <mergeCells count="2">
    <mergeCell ref="B2:K2"/>
    <mergeCell ref="S2:A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655-C9E7-4A7B-8B1C-88441B172D3D}">
  <dimension ref="A2:K15"/>
  <sheetViews>
    <sheetView workbookViewId="0">
      <selection activeCell="B20" sqref="B20"/>
    </sheetView>
  </sheetViews>
  <sheetFormatPr defaultRowHeight="14.4" x14ac:dyDescent="0.3"/>
  <sheetData>
    <row r="2" spans="1:11" ht="15" thickBot="1" x14ac:dyDescent="0.35"/>
    <row r="3" spans="1:11" ht="15" customHeight="1" thickTop="1" thickBot="1" x14ac:dyDescent="0.35">
      <c r="A3" s="22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39.75" thickTop="1" thickBot="1" x14ac:dyDescent="0.35">
      <c r="A4" s="12" t="s">
        <v>19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2" t="s">
        <v>9</v>
      </c>
    </row>
    <row r="5" spans="1:11" ht="27.1" thickTop="1" thickBot="1" x14ac:dyDescent="0.35">
      <c r="A5" s="13" t="s">
        <v>0</v>
      </c>
      <c r="B5" s="14">
        <v>0.18540072029999999</v>
      </c>
      <c r="C5" s="14">
        <v>3.5540087640000002E-2</v>
      </c>
      <c r="D5" s="14">
        <v>3.5177440740000003E-2</v>
      </c>
      <c r="E5" s="14">
        <v>5.4353653959999998E-2</v>
      </c>
      <c r="F5" s="14">
        <v>3.2214208760000002E-2</v>
      </c>
      <c r="G5" s="14">
        <v>6.393700594E-2</v>
      </c>
      <c r="H5" s="14">
        <v>2.3281571260000002E-2</v>
      </c>
      <c r="I5" s="14">
        <v>1.612599252E-2</v>
      </c>
      <c r="J5" s="14">
        <v>-1.727768039E-3</v>
      </c>
      <c r="K5" s="14">
        <v>6.7557936380000003E-2</v>
      </c>
    </row>
    <row r="6" spans="1:11" ht="15.55" thickTop="1" thickBot="1" x14ac:dyDescent="0.35">
      <c r="A6" s="13" t="s">
        <v>1</v>
      </c>
      <c r="B6" s="14">
        <v>3.5540087640000002E-2</v>
      </c>
      <c r="C6" s="14">
        <v>0.15680558289999999</v>
      </c>
      <c r="D6" s="14">
        <v>3.4291304260000002E-2</v>
      </c>
      <c r="E6" s="14">
        <v>6.4683222309999996E-2</v>
      </c>
      <c r="F6" s="14">
        <v>1.9764800660000002E-2</v>
      </c>
      <c r="G6" s="14">
        <v>3.856538633E-2</v>
      </c>
      <c r="H6" s="14">
        <v>1.7798214980000001E-2</v>
      </c>
      <c r="I6" s="14">
        <v>2.6688975350000001E-2</v>
      </c>
      <c r="J6" s="14">
        <v>-5.4863244430000003E-3</v>
      </c>
      <c r="K6" s="14">
        <v>3.171336265E-2</v>
      </c>
    </row>
    <row r="7" spans="1:11" ht="15.55" thickTop="1" thickBot="1" x14ac:dyDescent="0.35">
      <c r="A7" s="13" t="s">
        <v>2</v>
      </c>
      <c r="B7" s="14">
        <v>3.5177440740000003E-2</v>
      </c>
      <c r="C7" s="14">
        <v>3.4291304260000002E-2</v>
      </c>
      <c r="D7" s="14">
        <v>0.1230655668</v>
      </c>
      <c r="E7" s="14">
        <v>4.396279375E-2</v>
      </c>
      <c r="F7" s="14">
        <v>1.9204061160000001E-2</v>
      </c>
      <c r="G7" s="14">
        <v>7.7290529790000001E-3</v>
      </c>
      <c r="H7" s="14">
        <v>2.6839224179999999E-2</v>
      </c>
      <c r="I7" s="14">
        <v>1.084871347E-2</v>
      </c>
      <c r="J7" s="14">
        <v>-3.9983278390000001E-4</v>
      </c>
      <c r="K7" s="14">
        <v>2.0699470599999999E-2</v>
      </c>
    </row>
    <row r="8" spans="1:11" ht="15.55" thickTop="1" thickBot="1" x14ac:dyDescent="0.35">
      <c r="A8" s="13" t="s">
        <v>3</v>
      </c>
      <c r="B8" s="14">
        <v>5.4353653959999998E-2</v>
      </c>
      <c r="C8" s="14">
        <v>6.4683222309999996E-2</v>
      </c>
      <c r="D8" s="14">
        <v>4.396279375E-2</v>
      </c>
      <c r="E8" s="14">
        <v>0.2566450925</v>
      </c>
      <c r="F8" s="14">
        <v>3.7008102209999998E-2</v>
      </c>
      <c r="G8" s="14">
        <v>3.5430122109999997E-2</v>
      </c>
      <c r="H8" s="14">
        <v>6.6555086700000002E-2</v>
      </c>
      <c r="I8" s="14">
        <v>9.8594236540000005E-2</v>
      </c>
      <c r="J8" s="14">
        <v>3.0336594999999999E-3</v>
      </c>
      <c r="K8" s="14">
        <v>3.1021896220000001E-2</v>
      </c>
    </row>
    <row r="9" spans="1:11" ht="39.75" thickTop="1" thickBot="1" x14ac:dyDescent="0.35">
      <c r="A9" s="13" t="s">
        <v>4</v>
      </c>
      <c r="B9" s="14">
        <v>3.2214208760000002E-2</v>
      </c>
      <c r="C9" s="14">
        <v>1.9764800660000002E-2</v>
      </c>
      <c r="D9" s="14">
        <v>1.9204061160000001E-2</v>
      </c>
      <c r="E9" s="14">
        <v>3.7008102209999998E-2</v>
      </c>
      <c r="F9" s="14">
        <v>0.1004841813</v>
      </c>
      <c r="G9" s="14">
        <v>1.572796789E-2</v>
      </c>
      <c r="H9" s="14">
        <v>3.139347284E-3</v>
      </c>
      <c r="I9" s="14">
        <v>1.6549719639999998E-2</v>
      </c>
      <c r="J9" s="14">
        <v>1.3809648E-3</v>
      </c>
      <c r="K9" s="14">
        <v>1.1633771960000001E-2</v>
      </c>
    </row>
    <row r="10" spans="1:11" ht="27.1" thickTop="1" thickBot="1" x14ac:dyDescent="0.35">
      <c r="A10" s="13" t="s">
        <v>5</v>
      </c>
      <c r="B10" s="14">
        <v>6.393700594E-2</v>
      </c>
      <c r="C10" s="14">
        <v>3.856538633E-2</v>
      </c>
      <c r="D10" s="14">
        <v>7.7290529790000001E-3</v>
      </c>
      <c r="E10" s="14">
        <v>3.5430122109999997E-2</v>
      </c>
      <c r="F10" s="14">
        <v>1.572796789E-2</v>
      </c>
      <c r="G10" s="14">
        <v>0.25235892250000003</v>
      </c>
      <c r="H10" s="14">
        <v>2.0116652799999999E-2</v>
      </c>
      <c r="I10" s="14">
        <v>1.8422047109999999E-2</v>
      </c>
      <c r="J10" s="14">
        <v>1.7810928E-3</v>
      </c>
      <c r="K10" s="14">
        <v>6.1237459129999998E-2</v>
      </c>
    </row>
    <row r="11" spans="1:11" ht="27.1" thickTop="1" thickBot="1" x14ac:dyDescent="0.35">
      <c r="A11" s="13" t="s">
        <v>6</v>
      </c>
      <c r="B11" s="14">
        <v>2.3281571260000002E-2</v>
      </c>
      <c r="C11" s="14">
        <v>1.7798214980000001E-2</v>
      </c>
      <c r="D11" s="14">
        <v>2.6839224179999999E-2</v>
      </c>
      <c r="E11" s="14">
        <v>6.6555086700000002E-2</v>
      </c>
      <c r="F11" s="14">
        <v>3.139347284E-3</v>
      </c>
      <c r="G11" s="14">
        <v>2.0116652799999999E-2</v>
      </c>
      <c r="H11" s="14">
        <v>0.17240342689999999</v>
      </c>
      <c r="I11" s="14">
        <v>2.5851923650000001E-2</v>
      </c>
      <c r="J11" s="14">
        <v>-1.5615583999999999E-3</v>
      </c>
      <c r="K11" s="14">
        <v>-2.505061523E-2</v>
      </c>
    </row>
    <row r="12" spans="1:11" ht="27.1" thickTop="1" thickBot="1" x14ac:dyDescent="0.35">
      <c r="A12" s="13" t="s">
        <v>7</v>
      </c>
      <c r="B12" s="14">
        <v>1.612599252E-2</v>
      </c>
      <c r="C12" s="14">
        <v>2.6688975350000001E-2</v>
      </c>
      <c r="D12" s="14">
        <v>1.084871347E-2</v>
      </c>
      <c r="E12" s="14">
        <v>9.8594236540000005E-2</v>
      </c>
      <c r="F12" s="14">
        <v>1.6549719639999998E-2</v>
      </c>
      <c r="G12" s="14">
        <v>1.8422047109999999E-2</v>
      </c>
      <c r="H12" s="14">
        <v>2.5851923650000001E-2</v>
      </c>
      <c r="I12" s="14">
        <v>0.1128506426</v>
      </c>
      <c r="J12" s="14">
        <v>7.3516179999999997E-4</v>
      </c>
      <c r="K12" s="14">
        <v>2.1660398460000001E-2</v>
      </c>
    </row>
    <row r="13" spans="1:11" ht="15.55" thickTop="1" thickBot="1" x14ac:dyDescent="0.35">
      <c r="A13" s="13" t="s">
        <v>8</v>
      </c>
      <c r="B13" s="14">
        <v>-1.727768039E-3</v>
      </c>
      <c r="C13" s="14">
        <v>-5.4863244430000003E-3</v>
      </c>
      <c r="D13" s="14">
        <v>-3.9983278390000001E-4</v>
      </c>
      <c r="E13" s="14">
        <v>3.03365948E-3</v>
      </c>
      <c r="F13" s="14">
        <v>1.3809648350000001E-3</v>
      </c>
      <c r="G13" s="14">
        <v>1.7810928219999999E-3</v>
      </c>
      <c r="H13" s="14">
        <v>-1.5615583509999999E-3</v>
      </c>
      <c r="I13" s="14">
        <v>7.3516179140000002E-4</v>
      </c>
      <c r="J13" s="14">
        <v>1.7664927300000001E-2</v>
      </c>
      <c r="K13" s="14">
        <v>6.3207581420000004E-3</v>
      </c>
    </row>
    <row r="14" spans="1:11" ht="15.55" thickTop="1" thickBot="1" x14ac:dyDescent="0.35">
      <c r="A14" s="13" t="s">
        <v>9</v>
      </c>
      <c r="B14" s="14">
        <v>6.7557936380000003E-2</v>
      </c>
      <c r="C14" s="14">
        <v>3.171336265E-2</v>
      </c>
      <c r="D14" s="14">
        <v>2.0699470599999999E-2</v>
      </c>
      <c r="E14" s="14">
        <v>3.1021896220000001E-2</v>
      </c>
      <c r="F14" s="14">
        <v>1.1633771960000001E-2</v>
      </c>
      <c r="G14" s="14">
        <v>6.1237459129999998E-2</v>
      </c>
      <c r="H14" s="14">
        <v>-2.505061523E-2</v>
      </c>
      <c r="I14" s="14">
        <v>2.1660398460000001E-2</v>
      </c>
      <c r="J14" s="14">
        <v>6.3207580999999997E-3</v>
      </c>
      <c r="K14" s="14">
        <v>1.1882826390000001</v>
      </c>
    </row>
    <row r="15" spans="1:11" ht="15" thickTop="1" x14ac:dyDescent="0.3"/>
  </sheetData>
  <mergeCells count="1">
    <mergeCell ref="A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2088-AC9B-41D5-A9A1-7ECE99846B10}">
  <dimension ref="A3:U74"/>
  <sheetViews>
    <sheetView topLeftCell="A51" zoomScale="85" zoomScaleNormal="85" workbookViewId="0">
      <selection activeCell="Q19" sqref="Q19"/>
    </sheetView>
  </sheetViews>
  <sheetFormatPr defaultRowHeight="14.4" x14ac:dyDescent="0.3"/>
  <cols>
    <col min="16" max="16" width="13.296875" customWidth="1"/>
    <col min="17" max="17" width="11.5" customWidth="1"/>
    <col min="18" max="18" width="13.19921875" customWidth="1"/>
    <col min="19" max="19" width="12" customWidth="1"/>
    <col min="21" max="21" width="10.3984375" customWidth="1"/>
  </cols>
  <sheetData>
    <row r="3" spans="1:21" ht="15" thickBot="1" x14ac:dyDescent="0.35"/>
    <row r="4" spans="1:21" ht="15.55" thickTop="1" thickBot="1" x14ac:dyDescent="0.35">
      <c r="A4" s="23" t="s">
        <v>20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ht="15.55" thickTop="1" thickBot="1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5.55" thickTop="1" thickBot="1" x14ac:dyDescent="0.35">
      <c r="A6" s="17" t="s">
        <v>21</v>
      </c>
      <c r="B6" s="17" t="s">
        <v>22</v>
      </c>
      <c r="C6" s="17" t="s">
        <v>0</v>
      </c>
      <c r="D6" s="17" t="s">
        <v>1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7" t="s">
        <v>7</v>
      </c>
      <c r="K6" s="17" t="s">
        <v>8</v>
      </c>
      <c r="L6" s="17" t="s">
        <v>9</v>
      </c>
      <c r="M6" s="17"/>
      <c r="N6" s="17" t="s">
        <v>23</v>
      </c>
      <c r="O6" s="17" t="s">
        <v>24</v>
      </c>
      <c r="P6" s="17" t="s">
        <v>25</v>
      </c>
      <c r="Q6" s="17" t="s">
        <v>26</v>
      </c>
      <c r="R6" s="17" t="s">
        <v>27</v>
      </c>
      <c r="S6" s="17" t="s">
        <v>28</v>
      </c>
      <c r="T6" s="17" t="s">
        <v>29</v>
      </c>
      <c r="U6" s="17" t="s">
        <v>30</v>
      </c>
    </row>
    <row r="7" spans="1:21" ht="15.55" thickTop="1" thickBot="1" x14ac:dyDescent="0.35">
      <c r="A7" s="17" t="s">
        <v>0</v>
      </c>
      <c r="B7" s="17">
        <v>2.8438829767705853E-2</v>
      </c>
      <c r="C7" s="17">
        <v>0.18540072029999999</v>
      </c>
      <c r="D7" s="17">
        <v>3.5540087640000002E-2</v>
      </c>
      <c r="E7" s="17">
        <v>3.5177440740000003E-2</v>
      </c>
      <c r="F7" s="17">
        <v>5.4353653959999998E-2</v>
      </c>
      <c r="G7" s="17">
        <v>3.2214208760000002E-2</v>
      </c>
      <c r="H7" s="17">
        <v>6.393700594E-2</v>
      </c>
      <c r="I7" s="17">
        <v>2.3281571260000002E-2</v>
      </c>
      <c r="J7" s="17">
        <v>1.612599252E-2</v>
      </c>
      <c r="K7" s="17">
        <v>-1.727768039E-3</v>
      </c>
      <c r="L7" s="17">
        <v>6.7557936380000003E-2</v>
      </c>
      <c r="M7" s="17"/>
      <c r="N7" s="17">
        <v>0.91159209282709708</v>
      </c>
      <c r="O7" s="17">
        <v>1</v>
      </c>
      <c r="P7" s="17">
        <v>0.1546987634822746</v>
      </c>
      <c r="Q7" s="17">
        <v>0.99999999999999989</v>
      </c>
      <c r="R7" s="17">
        <v>1.1288978846873417E-2</v>
      </c>
      <c r="S7" s="17">
        <v>0.10624960633749857</v>
      </c>
      <c r="T7" s="17">
        <v>3.395893534650405E-2</v>
      </c>
      <c r="U7" s="17">
        <v>1.1363790633938373</v>
      </c>
    </row>
    <row r="8" spans="1:21" ht="15.55" thickTop="1" thickBot="1" x14ac:dyDescent="0.35">
      <c r="A8" s="17" t="s">
        <v>1</v>
      </c>
      <c r="B8" s="17">
        <v>6.615361507174275E-2</v>
      </c>
      <c r="C8" s="17">
        <v>3.5540087640000002E-2</v>
      </c>
      <c r="D8" s="17">
        <v>0.15680558289999999</v>
      </c>
      <c r="E8" s="17">
        <v>3.4291304260000002E-2</v>
      </c>
      <c r="F8" s="17">
        <v>6.4683222309999996E-2</v>
      </c>
      <c r="G8" s="17">
        <v>1.9764800660000002E-2</v>
      </c>
      <c r="H8" s="17">
        <v>3.856538633E-2</v>
      </c>
      <c r="I8" s="17">
        <v>1.7798214980000001E-2</v>
      </c>
      <c r="J8" s="17">
        <v>2.6688975350000001E-2</v>
      </c>
      <c r="K8" s="17">
        <v>-5.4863244430000003E-3</v>
      </c>
      <c r="L8" s="17">
        <v>3.171336265E-2</v>
      </c>
      <c r="M8" s="17"/>
      <c r="N8" s="17">
        <v>0.92853675346180053</v>
      </c>
      <c r="O8" s="17">
        <v>1</v>
      </c>
      <c r="P8" s="17"/>
      <c r="Q8" s="17"/>
      <c r="R8" s="17"/>
      <c r="S8" s="17"/>
      <c r="T8" s="17"/>
      <c r="U8" s="17"/>
    </row>
    <row r="9" spans="1:21" ht="15.55" thickTop="1" thickBot="1" x14ac:dyDescent="0.35">
      <c r="A9" s="17" t="s">
        <v>2</v>
      </c>
      <c r="B9" s="17">
        <v>5.5434239453514798E-2</v>
      </c>
      <c r="C9" s="17">
        <v>3.5177440740000003E-2</v>
      </c>
      <c r="D9" s="17">
        <v>3.4291304260000002E-2</v>
      </c>
      <c r="E9" s="17">
        <v>0.1230655668</v>
      </c>
      <c r="F9" s="17">
        <v>4.396279375E-2</v>
      </c>
      <c r="G9" s="17">
        <v>1.9204061160000001E-2</v>
      </c>
      <c r="H9" s="17">
        <v>7.7290529790000001E-3</v>
      </c>
      <c r="I9" s="17">
        <v>2.6839224179999999E-2</v>
      </c>
      <c r="J9" s="17">
        <v>1.084871347E-2</v>
      </c>
      <c r="K9" s="17">
        <v>-3.9983278390000001E-4</v>
      </c>
      <c r="L9" s="17">
        <v>2.0699470599999999E-2</v>
      </c>
      <c r="M9" s="17"/>
      <c r="N9" s="17">
        <v>0.85485181568551827</v>
      </c>
      <c r="O9" s="17">
        <v>1</v>
      </c>
      <c r="P9" s="17"/>
      <c r="Q9" s="17"/>
      <c r="R9" s="17"/>
      <c r="S9" s="17"/>
      <c r="T9" s="17"/>
      <c r="U9" s="17"/>
    </row>
    <row r="10" spans="1:21" ht="15.55" thickTop="1" thickBot="1" x14ac:dyDescent="0.35">
      <c r="A10" s="17" t="s">
        <v>3</v>
      </c>
      <c r="B10" s="17">
        <v>-6.1278521064807745E-2</v>
      </c>
      <c r="C10" s="17">
        <v>5.4353653959999998E-2</v>
      </c>
      <c r="D10" s="17">
        <v>6.4683222309999996E-2</v>
      </c>
      <c r="E10" s="17">
        <v>4.396279375E-2</v>
      </c>
      <c r="F10" s="17">
        <v>0.2566450925</v>
      </c>
      <c r="G10" s="17">
        <v>3.7008102209999998E-2</v>
      </c>
      <c r="H10" s="17">
        <v>3.5430122109999997E-2</v>
      </c>
      <c r="I10" s="17">
        <v>6.6555086700000002E-2</v>
      </c>
      <c r="J10" s="17">
        <v>9.8594236540000005E-2</v>
      </c>
      <c r="K10" s="17">
        <v>3.0336594999999999E-3</v>
      </c>
      <c r="L10" s="17">
        <v>3.1021896220000001E-2</v>
      </c>
      <c r="M10" s="17"/>
      <c r="N10" s="17">
        <v>1.0848614101536169</v>
      </c>
      <c r="O10" s="17">
        <v>1</v>
      </c>
      <c r="P10" s="17"/>
      <c r="Q10" s="17"/>
      <c r="R10" s="17"/>
      <c r="S10" s="17"/>
      <c r="T10" s="17"/>
      <c r="U10" s="17"/>
    </row>
    <row r="11" spans="1:21" ht="15.55" thickTop="1" thickBot="1" x14ac:dyDescent="0.35">
      <c r="A11" s="17" t="s">
        <v>4</v>
      </c>
      <c r="B11" s="17">
        <v>7.2911563087752512E-2</v>
      </c>
      <c r="C11" s="17">
        <v>3.2214208760000002E-2</v>
      </c>
      <c r="D11" s="17">
        <v>1.9764800660000002E-2</v>
      </c>
      <c r="E11" s="17">
        <v>1.9204061160000001E-2</v>
      </c>
      <c r="F11" s="17">
        <v>3.7008102209999998E-2</v>
      </c>
      <c r="G11" s="17">
        <v>0.1004841813</v>
      </c>
      <c r="H11" s="17">
        <v>1.572796789E-2</v>
      </c>
      <c r="I11" s="17">
        <v>3.139347284E-3</v>
      </c>
      <c r="J11" s="17">
        <v>1.6549719639999998E-2</v>
      </c>
      <c r="K11" s="17">
        <v>1.3809648E-3</v>
      </c>
      <c r="L11" s="17">
        <v>1.1633771960000001E-2</v>
      </c>
      <c r="M11" s="17"/>
      <c r="N11" s="17">
        <v>0.21941500044929918</v>
      </c>
      <c r="O11" s="17">
        <v>1</v>
      </c>
      <c r="P11" s="17"/>
      <c r="Q11" s="17"/>
      <c r="R11" s="17"/>
      <c r="S11" s="17"/>
      <c r="T11" s="17"/>
      <c r="U11" s="17"/>
    </row>
    <row r="12" spans="1:21" ht="15.55" thickTop="1" thickBot="1" x14ac:dyDescent="0.35">
      <c r="A12" s="17" t="s">
        <v>5</v>
      </c>
      <c r="B12" s="17">
        <v>1.2959589295892235E-2</v>
      </c>
      <c r="C12" s="17">
        <v>6.393700594E-2</v>
      </c>
      <c r="D12" s="17">
        <v>3.856538633E-2</v>
      </c>
      <c r="E12" s="17">
        <v>7.7290529790000001E-3</v>
      </c>
      <c r="F12" s="17">
        <v>3.5430122109999997E-2</v>
      </c>
      <c r="G12" s="17">
        <v>1.572796789E-2</v>
      </c>
      <c r="H12" s="17">
        <v>0.25235892250000003</v>
      </c>
      <c r="I12" s="17">
        <v>2.0116652799999999E-2</v>
      </c>
      <c r="J12" s="17">
        <v>1.8422047109999999E-2</v>
      </c>
      <c r="K12" s="17">
        <v>1.7810928E-3</v>
      </c>
      <c r="L12" s="17">
        <v>6.1237459129999998E-2</v>
      </c>
      <c r="M12" s="17"/>
      <c r="N12" s="17">
        <v>1.852091086677603</v>
      </c>
      <c r="O12" s="17">
        <v>1</v>
      </c>
      <c r="P12" s="17"/>
      <c r="Q12" s="17"/>
      <c r="R12" s="17"/>
      <c r="S12" s="17"/>
      <c r="T12" s="17"/>
      <c r="U12" s="17"/>
    </row>
    <row r="13" spans="1:21" ht="15.55" thickTop="1" thickBot="1" x14ac:dyDescent="0.35">
      <c r="A13" s="17" t="s">
        <v>6</v>
      </c>
      <c r="B13" s="17">
        <v>5.8580128891657264E-2</v>
      </c>
      <c r="C13" s="17">
        <v>2.3281571260000002E-2</v>
      </c>
      <c r="D13" s="17">
        <v>1.7798214980000001E-2</v>
      </c>
      <c r="E13" s="17">
        <v>2.6839224179999999E-2</v>
      </c>
      <c r="F13" s="17">
        <v>6.6555086700000002E-2</v>
      </c>
      <c r="G13" s="17">
        <v>3.139347284E-3</v>
      </c>
      <c r="H13" s="17">
        <v>2.0116652799999999E-2</v>
      </c>
      <c r="I13" s="17">
        <v>0.17240342689999999</v>
      </c>
      <c r="J13" s="17">
        <v>2.5851923650000001E-2</v>
      </c>
      <c r="K13" s="17">
        <v>-1.5615583999999999E-3</v>
      </c>
      <c r="L13" s="17">
        <v>-2.505061523E-2</v>
      </c>
      <c r="M13" s="17"/>
      <c r="N13" s="17">
        <v>0.93346671420199301</v>
      </c>
      <c r="O13" s="17">
        <v>1</v>
      </c>
      <c r="P13" s="17"/>
      <c r="Q13" s="17"/>
      <c r="R13" s="17"/>
      <c r="S13" s="17"/>
      <c r="T13" s="17"/>
      <c r="U13" s="17"/>
    </row>
    <row r="14" spans="1:21" ht="15.55" thickTop="1" thickBot="1" x14ac:dyDescent="0.35">
      <c r="A14" s="17" t="s">
        <v>7</v>
      </c>
      <c r="B14" s="17">
        <v>9.771554507244333E-2</v>
      </c>
      <c r="C14" s="17">
        <v>1.612599252E-2</v>
      </c>
      <c r="D14" s="17">
        <v>2.6688975350000001E-2</v>
      </c>
      <c r="E14" s="17">
        <v>1.084871347E-2</v>
      </c>
      <c r="F14" s="17">
        <v>9.8594236540000005E-2</v>
      </c>
      <c r="G14" s="17">
        <v>1.6549719639999998E-2</v>
      </c>
      <c r="H14" s="17">
        <v>1.8422047109999999E-2</v>
      </c>
      <c r="I14" s="17">
        <v>2.5851923650000001E-2</v>
      </c>
      <c r="J14" s="17">
        <v>0.1128506426</v>
      </c>
      <c r="K14" s="17">
        <v>7.3516179999999997E-4</v>
      </c>
      <c r="L14" s="17">
        <v>2.1660398460000001E-2</v>
      </c>
      <c r="M14" s="17"/>
      <c r="N14" s="17">
        <v>7.4160263260695691E-2</v>
      </c>
      <c r="O14" s="17">
        <v>1</v>
      </c>
      <c r="P14" s="17"/>
      <c r="Q14" s="17"/>
      <c r="R14" s="17"/>
      <c r="S14" s="17"/>
      <c r="T14" s="17"/>
      <c r="U14" s="17"/>
    </row>
    <row r="15" spans="1:21" ht="15.55" thickTop="1" thickBot="1" x14ac:dyDescent="0.35">
      <c r="A15" s="17" t="s">
        <v>8</v>
      </c>
      <c r="B15" s="17">
        <v>0.66780980949992041</v>
      </c>
      <c r="C15" s="17">
        <v>-1.727768039E-3</v>
      </c>
      <c r="D15" s="17">
        <v>-5.4863244430000003E-3</v>
      </c>
      <c r="E15" s="17">
        <v>-3.9983278390000001E-4</v>
      </c>
      <c r="F15" s="17">
        <v>3.03365948E-3</v>
      </c>
      <c r="G15" s="17">
        <v>1.3809648350000001E-3</v>
      </c>
      <c r="H15" s="17">
        <v>1.7810928219999999E-3</v>
      </c>
      <c r="I15" s="17">
        <v>-1.5615583509999999E-3</v>
      </c>
      <c r="J15" s="17">
        <v>7.3516179140000002E-4</v>
      </c>
      <c r="K15" s="17">
        <v>1.7664927300000001E-2</v>
      </c>
      <c r="L15" s="17">
        <v>6.3207581420000004E-3</v>
      </c>
      <c r="M15" s="17"/>
      <c r="N15" s="17">
        <v>-3.9612933676692719E-2</v>
      </c>
      <c r="O15" s="17">
        <v>1</v>
      </c>
      <c r="P15" s="17"/>
      <c r="Q15" s="17"/>
      <c r="R15" s="17"/>
      <c r="S15" s="17"/>
      <c r="T15" s="17"/>
      <c r="U15" s="17"/>
    </row>
    <row r="16" spans="1:21" ht="15.55" thickTop="1" thickBot="1" x14ac:dyDescent="0.35">
      <c r="A16" s="17" t="s">
        <v>9</v>
      </c>
      <c r="B16" s="17">
        <v>1.2752009241784347E-3</v>
      </c>
      <c r="C16" s="17">
        <v>6.7557936380000003E-2</v>
      </c>
      <c r="D16" s="17">
        <v>3.171336265E-2</v>
      </c>
      <c r="E16" s="17">
        <v>2.0699470599999999E-2</v>
      </c>
      <c r="F16" s="17">
        <v>3.1021896220000001E-2</v>
      </c>
      <c r="G16" s="17">
        <v>1.1633771960000001E-2</v>
      </c>
      <c r="H16" s="17">
        <v>6.1237459129999998E-2</v>
      </c>
      <c r="I16" s="17">
        <v>-2.505061523E-2</v>
      </c>
      <c r="J16" s="17">
        <v>2.1660398460000001E-2</v>
      </c>
      <c r="K16" s="17">
        <v>6.3207580999999997E-3</v>
      </c>
      <c r="L16" s="17">
        <v>1.1882826390000001</v>
      </c>
      <c r="M16" s="17"/>
      <c r="N16" s="17">
        <v>8.5972294471156996</v>
      </c>
      <c r="O16" s="17">
        <v>1</v>
      </c>
      <c r="P16" s="17"/>
      <c r="Q16" s="17"/>
      <c r="R16" s="17"/>
      <c r="S16" s="17"/>
      <c r="T16" s="17"/>
      <c r="U16" s="17"/>
    </row>
    <row r="17" spans="1:21" ht="15" thickTop="1" x14ac:dyDescent="0.3"/>
    <row r="23" spans="1:21" ht="15" thickBot="1" x14ac:dyDescent="0.35"/>
    <row r="24" spans="1:21" ht="15.55" thickTop="1" thickBot="1" x14ac:dyDescent="0.35">
      <c r="A24" s="23" t="s">
        <v>32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t="15.55" thickTop="1" thickBot="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15.55" thickTop="1" thickBot="1" x14ac:dyDescent="0.35">
      <c r="A26" s="17" t="s">
        <v>21</v>
      </c>
      <c r="B26" s="17" t="s">
        <v>22</v>
      </c>
      <c r="C26" s="17" t="s">
        <v>0</v>
      </c>
      <c r="D26" s="17" t="s">
        <v>1</v>
      </c>
      <c r="E26" s="17" t="s">
        <v>2</v>
      </c>
      <c r="F26" s="17" t="s">
        <v>3</v>
      </c>
      <c r="G26" s="17" t="s">
        <v>4</v>
      </c>
      <c r="H26" s="17" t="s">
        <v>5</v>
      </c>
      <c r="I26" s="17" t="s">
        <v>6</v>
      </c>
      <c r="J26" s="17" t="s">
        <v>7</v>
      </c>
      <c r="K26" s="17" t="s">
        <v>8</v>
      </c>
      <c r="L26" s="17" t="s">
        <v>9</v>
      </c>
      <c r="M26" s="17"/>
      <c r="N26" s="17" t="s">
        <v>23</v>
      </c>
      <c r="O26" s="17" t="s">
        <v>24</v>
      </c>
      <c r="P26" s="17" t="s">
        <v>25</v>
      </c>
      <c r="Q26" s="17" t="s">
        <v>26</v>
      </c>
      <c r="R26" s="17" t="s">
        <v>27</v>
      </c>
      <c r="S26" s="17" t="s">
        <v>28</v>
      </c>
      <c r="T26" s="17" t="s">
        <v>29</v>
      </c>
      <c r="U26" s="17" t="s">
        <v>30</v>
      </c>
    </row>
    <row r="27" spans="1:21" ht="15.55" thickTop="1" thickBot="1" x14ac:dyDescent="0.35">
      <c r="A27" s="17" t="s">
        <v>0</v>
      </c>
      <c r="B27" s="17">
        <v>2.2180499809879111E-2</v>
      </c>
      <c r="C27" s="17">
        <v>0.18540072029999999</v>
      </c>
      <c r="D27" s="17">
        <v>3.5540087640000002E-2</v>
      </c>
      <c r="E27" s="17">
        <v>3.5177440740000003E-2</v>
      </c>
      <c r="F27" s="17">
        <v>5.4353653959999998E-2</v>
      </c>
      <c r="G27" s="17">
        <v>3.2214208760000002E-2</v>
      </c>
      <c r="H27" s="17">
        <v>6.393700594E-2</v>
      </c>
      <c r="I27" s="17">
        <v>2.3281571260000002E-2</v>
      </c>
      <c r="J27" s="17">
        <v>1.612599252E-2</v>
      </c>
      <c r="K27" s="17">
        <v>-1.727768039E-3</v>
      </c>
      <c r="L27" s="17">
        <v>6.7557936380000003E-2</v>
      </c>
      <c r="M27" s="17"/>
      <c r="N27" s="17">
        <v>0.91159209282709708</v>
      </c>
      <c r="O27" s="17">
        <v>1</v>
      </c>
      <c r="P27" s="17">
        <v>0.18772652969967338</v>
      </c>
      <c r="Q27" s="17">
        <v>0.99999999999999989</v>
      </c>
      <c r="R27" s="17">
        <v>1.1838925148176053E-2</v>
      </c>
      <c r="S27" s="17">
        <v>0.10880682491542547</v>
      </c>
      <c r="T27" s="17">
        <v>3.395893534650405E-2</v>
      </c>
      <c r="U27" s="17">
        <v>1.4132164455004679</v>
      </c>
    </row>
    <row r="28" spans="1:21" ht="15.55" thickTop="1" thickBot="1" x14ac:dyDescent="0.35">
      <c r="A28" s="17" t="s">
        <v>1</v>
      </c>
      <c r="B28" s="17">
        <v>5.6623778996221744E-2</v>
      </c>
      <c r="C28" s="17">
        <v>3.5540087640000002E-2</v>
      </c>
      <c r="D28" s="17">
        <v>0.15680558289999999</v>
      </c>
      <c r="E28" s="17">
        <v>3.4291304260000002E-2</v>
      </c>
      <c r="F28" s="17">
        <v>6.4683222309999996E-2</v>
      </c>
      <c r="G28" s="17">
        <v>1.9764800660000002E-2</v>
      </c>
      <c r="H28" s="17">
        <v>3.856538633E-2</v>
      </c>
      <c r="I28" s="17">
        <v>1.7798214980000001E-2</v>
      </c>
      <c r="J28" s="17">
        <v>2.6688975350000001E-2</v>
      </c>
      <c r="K28" s="17">
        <v>-5.4863244430000003E-3</v>
      </c>
      <c r="L28" s="17">
        <v>3.171336265E-2</v>
      </c>
      <c r="M28" s="17"/>
      <c r="N28" s="17">
        <v>0.92853675346180053</v>
      </c>
      <c r="O28" s="17">
        <v>1</v>
      </c>
      <c r="P28" s="17"/>
      <c r="Q28" s="17"/>
      <c r="R28" s="17"/>
      <c r="S28" s="17"/>
      <c r="T28" s="17"/>
      <c r="U28" s="17"/>
    </row>
    <row r="29" spans="1:21" ht="15.55" thickTop="1" thickBot="1" x14ac:dyDescent="0.35">
      <c r="A29" s="17" t="s">
        <v>2</v>
      </c>
      <c r="B29" s="17">
        <v>4.9416595959473862E-2</v>
      </c>
      <c r="C29" s="17">
        <v>3.5177440740000003E-2</v>
      </c>
      <c r="D29" s="17">
        <v>3.4291304260000002E-2</v>
      </c>
      <c r="E29" s="17">
        <v>0.1230655668</v>
      </c>
      <c r="F29" s="17">
        <v>4.396279375E-2</v>
      </c>
      <c r="G29" s="17">
        <v>1.9204061160000001E-2</v>
      </c>
      <c r="H29" s="17">
        <v>7.7290529790000001E-3</v>
      </c>
      <c r="I29" s="17">
        <v>2.6839224179999999E-2</v>
      </c>
      <c r="J29" s="17">
        <v>1.084871347E-2</v>
      </c>
      <c r="K29" s="17">
        <v>-3.9983278390000001E-4</v>
      </c>
      <c r="L29" s="17">
        <v>2.0699470599999999E-2</v>
      </c>
      <c r="M29" s="17"/>
      <c r="N29" s="17">
        <v>0.85485181568551827</v>
      </c>
      <c r="O29" s="17">
        <v>1</v>
      </c>
      <c r="P29" s="17"/>
      <c r="Q29" s="17"/>
      <c r="R29" s="17"/>
      <c r="S29" s="17"/>
      <c r="T29" s="17"/>
      <c r="U29" s="17"/>
    </row>
    <row r="30" spans="1:21" ht="15.55" thickTop="1" thickBot="1" x14ac:dyDescent="0.35">
      <c r="A30" s="17" t="s">
        <v>3</v>
      </c>
      <c r="B30" s="17">
        <v>0</v>
      </c>
      <c r="C30" s="17">
        <v>5.4353653959999998E-2</v>
      </c>
      <c r="D30" s="17">
        <v>6.4683222309999996E-2</v>
      </c>
      <c r="E30" s="17">
        <v>4.396279375E-2</v>
      </c>
      <c r="F30" s="17">
        <v>0.2566450925</v>
      </c>
      <c r="G30" s="17">
        <v>3.7008102209999998E-2</v>
      </c>
      <c r="H30" s="17">
        <v>3.5430122109999997E-2</v>
      </c>
      <c r="I30" s="17">
        <v>6.6555086700000002E-2</v>
      </c>
      <c r="J30" s="17">
        <v>9.8594236540000005E-2</v>
      </c>
      <c r="K30" s="17">
        <v>3.0336594999999999E-3</v>
      </c>
      <c r="L30" s="17">
        <v>3.1021896220000001E-2</v>
      </c>
      <c r="M30" s="17"/>
      <c r="N30" s="17">
        <v>1.0848614101536169</v>
      </c>
      <c r="O30" s="17">
        <v>1</v>
      </c>
      <c r="P30" s="17"/>
      <c r="Q30" s="17"/>
      <c r="R30" s="17"/>
      <c r="S30" s="17"/>
      <c r="T30" s="17"/>
      <c r="U30" s="17"/>
    </row>
    <row r="31" spans="1:21" ht="15.55" thickTop="1" thickBot="1" x14ac:dyDescent="0.35">
      <c r="A31" s="17" t="s">
        <v>4</v>
      </c>
      <c r="B31" s="17">
        <v>6.773958859754757E-2</v>
      </c>
      <c r="C31" s="17">
        <v>3.2214208760000002E-2</v>
      </c>
      <c r="D31" s="17">
        <v>1.9764800660000002E-2</v>
      </c>
      <c r="E31" s="17">
        <v>1.9204061160000001E-2</v>
      </c>
      <c r="F31" s="17">
        <v>3.7008102209999998E-2</v>
      </c>
      <c r="G31" s="17">
        <v>0.1004841813</v>
      </c>
      <c r="H31" s="17">
        <v>1.572796789E-2</v>
      </c>
      <c r="I31" s="17">
        <v>3.139347284E-3</v>
      </c>
      <c r="J31" s="17">
        <v>1.6549719639999998E-2</v>
      </c>
      <c r="K31" s="17">
        <v>1.3809648E-3</v>
      </c>
      <c r="L31" s="17">
        <v>1.1633771960000001E-2</v>
      </c>
      <c r="M31" s="17"/>
      <c r="N31" s="17">
        <v>0.21941500044929918</v>
      </c>
      <c r="O31" s="17">
        <v>1</v>
      </c>
      <c r="P31" s="17"/>
      <c r="Q31" s="17"/>
      <c r="R31" s="17"/>
      <c r="S31" s="17"/>
      <c r="T31" s="17"/>
      <c r="U31" s="17"/>
    </row>
    <row r="32" spans="1:21" ht="15.55" thickTop="1" thickBot="1" x14ac:dyDescent="0.35">
      <c r="A32" s="17" t="s">
        <v>5</v>
      </c>
      <c r="B32" s="17">
        <v>1.3898279022671404E-2</v>
      </c>
      <c r="C32" s="17">
        <v>6.393700594E-2</v>
      </c>
      <c r="D32" s="17">
        <v>3.856538633E-2</v>
      </c>
      <c r="E32" s="17">
        <v>7.7290529790000001E-3</v>
      </c>
      <c r="F32" s="17">
        <v>3.5430122109999997E-2</v>
      </c>
      <c r="G32" s="17">
        <v>1.572796789E-2</v>
      </c>
      <c r="H32" s="17">
        <v>0.25235892250000003</v>
      </c>
      <c r="I32" s="17">
        <v>2.0116652799999999E-2</v>
      </c>
      <c r="J32" s="17">
        <v>1.8422047109999999E-2</v>
      </c>
      <c r="K32" s="17">
        <v>1.7810928E-3</v>
      </c>
      <c r="L32" s="17">
        <v>6.1237459129999998E-2</v>
      </c>
      <c r="M32" s="17"/>
      <c r="N32" s="17">
        <v>1.852091086677603</v>
      </c>
      <c r="O32" s="17">
        <v>1</v>
      </c>
      <c r="P32" s="17"/>
      <c r="Q32" s="17"/>
      <c r="R32" s="17"/>
      <c r="S32" s="17"/>
      <c r="T32" s="17"/>
      <c r="U32" s="17"/>
    </row>
    <row r="33" spans="1:21" ht="15.55" thickTop="1" thickBot="1" x14ac:dyDescent="0.35">
      <c r="A33" s="17" t="s">
        <v>6</v>
      </c>
      <c r="B33" s="17">
        <v>4.7258420868204552E-2</v>
      </c>
      <c r="C33" s="17">
        <v>2.3281571260000002E-2</v>
      </c>
      <c r="D33" s="17">
        <v>1.7798214980000001E-2</v>
      </c>
      <c r="E33" s="17">
        <v>2.6839224179999999E-2</v>
      </c>
      <c r="F33" s="17">
        <v>6.6555086700000002E-2</v>
      </c>
      <c r="G33" s="17">
        <v>3.139347284E-3</v>
      </c>
      <c r="H33" s="17">
        <v>2.0116652799999999E-2</v>
      </c>
      <c r="I33" s="17">
        <v>0.17240342689999999</v>
      </c>
      <c r="J33" s="17">
        <v>2.5851923650000001E-2</v>
      </c>
      <c r="K33" s="17">
        <v>-1.5615583999999999E-3</v>
      </c>
      <c r="L33" s="17">
        <v>-2.505061523E-2</v>
      </c>
      <c r="M33" s="17"/>
      <c r="N33" s="17">
        <v>0.93346671420199301</v>
      </c>
      <c r="O33" s="17">
        <v>1</v>
      </c>
      <c r="P33" s="17"/>
      <c r="Q33" s="17"/>
      <c r="R33" s="17"/>
      <c r="S33" s="17"/>
      <c r="T33" s="17"/>
      <c r="U33" s="17"/>
    </row>
    <row r="34" spans="1:21" ht="15.55" thickTop="1" thickBot="1" x14ac:dyDescent="0.35">
      <c r="A34" s="17" t="s">
        <v>7</v>
      </c>
      <c r="B34" s="17">
        <v>5.5863914753588879E-2</v>
      </c>
      <c r="C34" s="17">
        <v>1.612599252E-2</v>
      </c>
      <c r="D34" s="17">
        <v>2.6688975350000001E-2</v>
      </c>
      <c r="E34" s="17">
        <v>1.084871347E-2</v>
      </c>
      <c r="F34" s="17">
        <v>9.8594236540000005E-2</v>
      </c>
      <c r="G34" s="17">
        <v>1.6549719639999998E-2</v>
      </c>
      <c r="H34" s="17">
        <v>1.8422047109999999E-2</v>
      </c>
      <c r="I34" s="17">
        <v>2.5851923650000001E-2</v>
      </c>
      <c r="J34" s="17">
        <v>0.1128506426</v>
      </c>
      <c r="K34" s="17">
        <v>7.3516179999999997E-4</v>
      </c>
      <c r="L34" s="17">
        <v>2.1660398460000001E-2</v>
      </c>
      <c r="M34" s="17"/>
      <c r="N34" s="17">
        <v>7.4160263260695691E-2</v>
      </c>
      <c r="O34" s="17">
        <v>1</v>
      </c>
      <c r="P34" s="17"/>
      <c r="Q34" s="17"/>
      <c r="R34" s="17"/>
      <c r="S34" s="17"/>
      <c r="T34" s="17"/>
      <c r="U34" s="17"/>
    </row>
    <row r="35" spans="1:21" ht="15.55" thickTop="1" thickBot="1" x14ac:dyDescent="0.35">
      <c r="A35" s="17" t="s">
        <v>8</v>
      </c>
      <c r="B35" s="17">
        <v>0.68574071599625741</v>
      </c>
      <c r="C35" s="17">
        <v>-1.727768039E-3</v>
      </c>
      <c r="D35" s="17">
        <v>-5.4863244430000003E-3</v>
      </c>
      <c r="E35" s="17">
        <v>-3.9983278390000001E-4</v>
      </c>
      <c r="F35" s="17">
        <v>3.03365948E-3</v>
      </c>
      <c r="G35" s="17">
        <v>1.3809648350000001E-3</v>
      </c>
      <c r="H35" s="17">
        <v>1.7810928219999999E-3</v>
      </c>
      <c r="I35" s="17">
        <v>-1.5615583509999999E-3</v>
      </c>
      <c r="J35" s="17">
        <v>7.3516179140000002E-4</v>
      </c>
      <c r="K35" s="17">
        <v>1.7664927300000001E-2</v>
      </c>
      <c r="L35" s="17">
        <v>6.3207581420000004E-3</v>
      </c>
      <c r="M35" s="17"/>
      <c r="N35" s="17">
        <v>-3.9612933676692719E-2</v>
      </c>
      <c r="O35" s="17">
        <v>1</v>
      </c>
      <c r="P35" s="17"/>
      <c r="Q35" s="17"/>
      <c r="R35" s="17"/>
      <c r="S35" s="17"/>
      <c r="T35" s="17"/>
      <c r="U35" s="17"/>
    </row>
    <row r="36" spans="1:21" ht="15.55" thickTop="1" thickBot="1" x14ac:dyDescent="0.35">
      <c r="A36" s="17" t="s">
        <v>9</v>
      </c>
      <c r="B36" s="17">
        <v>1.2782059961553725E-3</v>
      </c>
      <c r="C36" s="17">
        <v>6.7557936380000003E-2</v>
      </c>
      <c r="D36" s="17">
        <v>3.171336265E-2</v>
      </c>
      <c r="E36" s="17">
        <v>2.0699470599999999E-2</v>
      </c>
      <c r="F36" s="17">
        <v>3.1021896220000001E-2</v>
      </c>
      <c r="G36" s="17">
        <v>1.1633771960000001E-2</v>
      </c>
      <c r="H36" s="17">
        <v>6.1237459129999998E-2</v>
      </c>
      <c r="I36" s="17">
        <v>-2.505061523E-2</v>
      </c>
      <c r="J36" s="17">
        <v>2.1660398460000001E-2</v>
      </c>
      <c r="K36" s="17">
        <v>6.3207580999999997E-3</v>
      </c>
      <c r="L36" s="17">
        <v>1.1882826390000001</v>
      </c>
      <c r="M36" s="17"/>
      <c r="N36" s="17">
        <v>8.5972294471156996</v>
      </c>
      <c r="O36" s="17">
        <v>1</v>
      </c>
      <c r="P36" s="17"/>
      <c r="Q36" s="17"/>
      <c r="R36" s="17"/>
      <c r="S36" s="17"/>
      <c r="T36" s="17"/>
      <c r="U36" s="17"/>
    </row>
    <row r="37" spans="1:21" ht="15" thickTop="1" x14ac:dyDescent="0.3"/>
    <row r="41" spans="1:21" ht="15" thickBot="1" x14ac:dyDescent="0.35"/>
    <row r="42" spans="1:21" ht="15.55" thickTop="1" thickBot="1" x14ac:dyDescent="0.35">
      <c r="A42" s="23" t="s">
        <v>33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ht="15.55" thickTop="1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ht="15.55" thickTop="1" thickBot="1" x14ac:dyDescent="0.35">
      <c r="A44" s="17" t="s">
        <v>21</v>
      </c>
      <c r="B44" s="17" t="s">
        <v>22</v>
      </c>
      <c r="C44" s="17" t="s">
        <v>0</v>
      </c>
      <c r="D44" s="17" t="s">
        <v>1</v>
      </c>
      <c r="E44" s="17" t="s">
        <v>2</v>
      </c>
      <c r="F44" s="17" t="s">
        <v>3</v>
      </c>
      <c r="G44" s="17" t="s">
        <v>4</v>
      </c>
      <c r="H44" s="17" t="s">
        <v>5</v>
      </c>
      <c r="I44" s="17" t="s">
        <v>6</v>
      </c>
      <c r="J44" s="17" t="s">
        <v>7</v>
      </c>
      <c r="K44" s="17" t="s">
        <v>8</v>
      </c>
      <c r="L44" s="17" t="s">
        <v>9</v>
      </c>
      <c r="M44" s="17"/>
      <c r="N44" s="17" t="s">
        <v>23</v>
      </c>
      <c r="O44" s="17" t="s">
        <v>24</v>
      </c>
      <c r="P44" s="17" t="s">
        <v>25</v>
      </c>
      <c r="Q44" s="17" t="s">
        <v>26</v>
      </c>
      <c r="R44" s="17" t="s">
        <v>27</v>
      </c>
      <c r="S44" s="17" t="s">
        <v>28</v>
      </c>
      <c r="T44" s="17" t="s">
        <v>29</v>
      </c>
      <c r="U44" s="17" t="s">
        <v>30</v>
      </c>
    </row>
    <row r="45" spans="1:21" ht="15.55" thickTop="1" thickBot="1" x14ac:dyDescent="0.35">
      <c r="A45" s="17" t="s">
        <v>0</v>
      </c>
      <c r="B45" s="17">
        <v>-0.14963428005987017</v>
      </c>
      <c r="C45" s="17">
        <v>0.18540072029999999</v>
      </c>
      <c r="D45" s="17">
        <v>3.5540087640000002E-2</v>
      </c>
      <c r="E45" s="17">
        <v>3.5177440740000003E-2</v>
      </c>
      <c r="F45" s="17">
        <v>5.4353653959999998E-2</v>
      </c>
      <c r="G45" s="17">
        <v>3.2214208760000002E-2</v>
      </c>
      <c r="H45" s="17">
        <v>6.393700594E-2</v>
      </c>
      <c r="I45" s="17">
        <v>2.3281571260000002E-2</v>
      </c>
      <c r="J45" s="17">
        <v>1.612599252E-2</v>
      </c>
      <c r="K45" s="17">
        <v>-1.727768039E-3</v>
      </c>
      <c r="L45" s="17">
        <v>6.7557936380000003E-2</v>
      </c>
      <c r="M45" s="17"/>
      <c r="N45" s="17">
        <v>0.91159209282709708</v>
      </c>
      <c r="O45" s="17">
        <v>1</v>
      </c>
      <c r="P45" s="17">
        <v>7.6024752257058097</v>
      </c>
      <c r="Q45" s="17">
        <v>0.99999999999999978</v>
      </c>
      <c r="R45" s="17">
        <v>0.70785745879972262</v>
      </c>
      <c r="S45" s="17">
        <v>0.84134265243105477</v>
      </c>
      <c r="T45" s="17">
        <v>3.395893534650405E-2</v>
      </c>
      <c r="U45" s="17">
        <v>8.9957596568890459</v>
      </c>
    </row>
    <row r="46" spans="1:21" ht="15.55" thickTop="1" thickBot="1" x14ac:dyDescent="0.35">
      <c r="A46" s="17" t="s">
        <v>1</v>
      </c>
      <c r="B46" s="17">
        <v>0.15040887920846924</v>
      </c>
      <c r="C46" s="17">
        <v>3.5540087640000002E-2</v>
      </c>
      <c r="D46" s="17">
        <v>0.15680558289999999</v>
      </c>
      <c r="E46" s="17">
        <v>3.4291304260000002E-2</v>
      </c>
      <c r="F46" s="17">
        <v>6.4683222309999996E-2</v>
      </c>
      <c r="G46" s="17">
        <v>1.9764800660000002E-2</v>
      </c>
      <c r="H46" s="17">
        <v>3.856538633E-2</v>
      </c>
      <c r="I46" s="17">
        <v>1.7798214980000001E-2</v>
      </c>
      <c r="J46" s="17">
        <v>2.6688975350000001E-2</v>
      </c>
      <c r="K46" s="17">
        <v>-5.4863244430000003E-3</v>
      </c>
      <c r="L46" s="17">
        <v>3.171336265E-2</v>
      </c>
      <c r="M46" s="17"/>
      <c r="N46" s="17">
        <v>0.92853675346180053</v>
      </c>
      <c r="O46" s="17">
        <v>1</v>
      </c>
      <c r="P46" s="17"/>
      <c r="Q46" s="17"/>
      <c r="R46" s="17"/>
      <c r="S46" s="17"/>
      <c r="T46" s="17"/>
      <c r="U46" s="17"/>
    </row>
    <row r="47" spans="1:21" ht="15.55" thickTop="1" thickBot="1" x14ac:dyDescent="0.35">
      <c r="A47" s="17" t="s">
        <v>2</v>
      </c>
      <c r="B47" s="17">
        <v>0.33741607516608946</v>
      </c>
      <c r="C47" s="17">
        <v>3.5177440740000003E-2</v>
      </c>
      <c r="D47" s="17">
        <v>3.4291304260000002E-2</v>
      </c>
      <c r="E47" s="17">
        <v>0.1230655668</v>
      </c>
      <c r="F47" s="17">
        <v>4.396279375E-2</v>
      </c>
      <c r="G47" s="17">
        <v>1.9204061160000001E-2</v>
      </c>
      <c r="H47" s="17">
        <v>7.7290529790000001E-3</v>
      </c>
      <c r="I47" s="17">
        <v>2.6839224179999999E-2</v>
      </c>
      <c r="J47" s="17">
        <v>1.084871347E-2</v>
      </c>
      <c r="K47" s="17">
        <v>-3.9983278390000001E-4</v>
      </c>
      <c r="L47" s="17">
        <v>2.0699470599999999E-2</v>
      </c>
      <c r="M47" s="17"/>
      <c r="N47" s="17">
        <v>0.85485181568551827</v>
      </c>
      <c r="O47" s="17">
        <v>1</v>
      </c>
      <c r="P47" s="17"/>
      <c r="Q47" s="17"/>
      <c r="R47" s="17"/>
      <c r="S47" s="17"/>
      <c r="T47" s="17"/>
      <c r="U47" s="17"/>
    </row>
    <row r="48" spans="1:21" ht="15.55" thickTop="1" thickBot="1" x14ac:dyDescent="0.35">
      <c r="A48" s="17" t="s">
        <v>3</v>
      </c>
      <c r="B48" s="17">
        <v>0.28395006337490158</v>
      </c>
      <c r="C48" s="17">
        <v>5.4353653959999998E-2</v>
      </c>
      <c r="D48" s="17">
        <v>6.4683222309999996E-2</v>
      </c>
      <c r="E48" s="17">
        <v>4.396279375E-2</v>
      </c>
      <c r="F48" s="17">
        <v>0.2566450925</v>
      </c>
      <c r="G48" s="17">
        <v>3.7008102209999998E-2</v>
      </c>
      <c r="H48" s="17">
        <v>3.5430122109999997E-2</v>
      </c>
      <c r="I48" s="17">
        <v>6.6555086700000002E-2</v>
      </c>
      <c r="J48" s="17">
        <v>9.8594236540000005E-2</v>
      </c>
      <c r="K48" s="17">
        <v>3.0336594999999999E-3</v>
      </c>
      <c r="L48" s="17">
        <v>3.1021896220000001E-2</v>
      </c>
      <c r="M48" s="17"/>
      <c r="N48" s="17">
        <v>1.0848614101536169</v>
      </c>
      <c r="O48" s="17">
        <v>1</v>
      </c>
      <c r="P48" s="17"/>
      <c r="Q48" s="17"/>
      <c r="R48" s="17"/>
      <c r="S48" s="17"/>
      <c r="T48" s="17"/>
      <c r="U48" s="17"/>
    </row>
    <row r="49" spans="1:21" ht="15.55" thickTop="1" thickBot="1" x14ac:dyDescent="0.35">
      <c r="A49" s="17" t="s">
        <v>4</v>
      </c>
      <c r="B49" s="17">
        <v>-4.4676137573262949E-2</v>
      </c>
      <c r="C49" s="17">
        <v>3.2214208760000002E-2</v>
      </c>
      <c r="D49" s="17">
        <v>1.9764800660000002E-2</v>
      </c>
      <c r="E49" s="17">
        <v>1.9204061160000001E-2</v>
      </c>
      <c r="F49" s="17">
        <v>3.7008102209999998E-2</v>
      </c>
      <c r="G49" s="17">
        <v>0.1004841813</v>
      </c>
      <c r="H49" s="17">
        <v>1.572796789E-2</v>
      </c>
      <c r="I49" s="17">
        <v>3.139347284E-3</v>
      </c>
      <c r="J49" s="17">
        <v>1.6549719639999998E-2</v>
      </c>
      <c r="K49" s="17">
        <v>1.3809648E-3</v>
      </c>
      <c r="L49" s="17">
        <v>1.1633771960000001E-2</v>
      </c>
      <c r="M49" s="17"/>
      <c r="N49" s="17">
        <v>0.21941500044929918</v>
      </c>
      <c r="O49" s="17">
        <v>1</v>
      </c>
      <c r="P49" s="17"/>
      <c r="Q49" s="17"/>
      <c r="R49" s="17"/>
      <c r="S49" s="17"/>
      <c r="T49" s="17"/>
      <c r="U49" s="17"/>
    </row>
    <row r="50" spans="1:21" ht="15.55" thickTop="1" thickBot="1" x14ac:dyDescent="0.35">
      <c r="A50" s="17" t="s">
        <v>5</v>
      </c>
      <c r="B50" s="17">
        <v>0.4898725703228094</v>
      </c>
      <c r="C50" s="17">
        <v>6.393700594E-2</v>
      </c>
      <c r="D50" s="17">
        <v>3.856538633E-2</v>
      </c>
      <c r="E50" s="17">
        <v>7.7290529790000001E-3</v>
      </c>
      <c r="F50" s="17">
        <v>3.5430122109999997E-2</v>
      </c>
      <c r="G50" s="17">
        <v>1.572796789E-2</v>
      </c>
      <c r="H50" s="17">
        <v>0.25235892250000003</v>
      </c>
      <c r="I50" s="17">
        <v>2.0116652799999999E-2</v>
      </c>
      <c r="J50" s="17">
        <v>1.8422047109999999E-2</v>
      </c>
      <c r="K50" s="17">
        <v>1.7810928E-3</v>
      </c>
      <c r="L50" s="17">
        <v>6.1237459129999998E-2</v>
      </c>
      <c r="M50" s="17"/>
      <c r="N50" s="17">
        <v>1.852091086677603</v>
      </c>
      <c r="O50" s="17">
        <v>1</v>
      </c>
      <c r="P50" s="17"/>
      <c r="Q50" s="17"/>
      <c r="R50" s="17"/>
      <c r="S50" s="17"/>
      <c r="T50" s="17"/>
      <c r="U50" s="17"/>
    </row>
    <row r="51" spans="1:21" ht="15.55" thickTop="1" thickBot="1" x14ac:dyDescent="0.35">
      <c r="A51" s="17" t="s">
        <v>6</v>
      </c>
      <c r="B51" s="17">
        <v>0.44905911182416341</v>
      </c>
      <c r="C51" s="17">
        <v>2.3281571260000002E-2</v>
      </c>
      <c r="D51" s="17">
        <v>1.7798214980000001E-2</v>
      </c>
      <c r="E51" s="17">
        <v>2.6839224179999999E-2</v>
      </c>
      <c r="F51" s="17">
        <v>6.6555086700000002E-2</v>
      </c>
      <c r="G51" s="17">
        <v>3.139347284E-3</v>
      </c>
      <c r="H51" s="17">
        <v>2.0116652799999999E-2</v>
      </c>
      <c r="I51" s="17">
        <v>0.17240342689999999</v>
      </c>
      <c r="J51" s="17">
        <v>2.5851923650000001E-2</v>
      </c>
      <c r="K51" s="17">
        <v>-1.5615583999999999E-3</v>
      </c>
      <c r="L51" s="17">
        <v>-2.505061523E-2</v>
      </c>
      <c r="M51" s="17"/>
      <c r="N51" s="17">
        <v>0.93346671420199301</v>
      </c>
      <c r="O51" s="17">
        <v>1</v>
      </c>
      <c r="P51" s="17"/>
      <c r="Q51" s="17"/>
      <c r="R51" s="17"/>
      <c r="S51" s="17"/>
      <c r="T51" s="17"/>
      <c r="U51" s="17"/>
    </row>
    <row r="52" spans="1:21" ht="15.55" thickTop="1" thickBot="1" x14ac:dyDescent="0.35">
      <c r="A52" s="17" t="s">
        <v>7</v>
      </c>
      <c r="B52" s="17">
        <v>-0.5609663145874193</v>
      </c>
      <c r="C52" s="17">
        <v>1.612599252E-2</v>
      </c>
      <c r="D52" s="17">
        <v>2.6688975350000001E-2</v>
      </c>
      <c r="E52" s="17">
        <v>1.084871347E-2</v>
      </c>
      <c r="F52" s="17">
        <v>9.8594236540000005E-2</v>
      </c>
      <c r="G52" s="17">
        <v>1.6549719639999998E-2</v>
      </c>
      <c r="H52" s="17">
        <v>1.8422047109999999E-2</v>
      </c>
      <c r="I52" s="17">
        <v>2.5851923650000001E-2</v>
      </c>
      <c r="J52" s="17">
        <v>0.1128506426</v>
      </c>
      <c r="K52" s="17">
        <v>7.3516179999999997E-4</v>
      </c>
      <c r="L52" s="17">
        <v>2.1660398460000001E-2</v>
      </c>
      <c r="M52" s="17"/>
      <c r="N52" s="17">
        <v>7.4160263260695691E-2</v>
      </c>
      <c r="O52" s="17">
        <v>1</v>
      </c>
      <c r="P52" s="17"/>
      <c r="Q52" s="17"/>
      <c r="R52" s="17"/>
      <c r="S52" s="17"/>
      <c r="T52" s="17"/>
      <c r="U52" s="17"/>
    </row>
    <row r="53" spans="1:21" ht="15.55" thickTop="1" thickBot="1" x14ac:dyDescent="0.35">
      <c r="A53" s="17" t="s">
        <v>8</v>
      </c>
      <c r="B53" s="17">
        <v>-0.61880116699998655</v>
      </c>
      <c r="C53" s="17">
        <v>-1.727768039E-3</v>
      </c>
      <c r="D53" s="17">
        <v>-5.4863244430000003E-3</v>
      </c>
      <c r="E53" s="17">
        <v>-3.9983278390000001E-4</v>
      </c>
      <c r="F53" s="17">
        <v>3.03365948E-3</v>
      </c>
      <c r="G53" s="17">
        <v>1.3809648350000001E-3</v>
      </c>
      <c r="H53" s="17">
        <v>1.7810928219999999E-3</v>
      </c>
      <c r="I53" s="17">
        <v>-1.5615583509999999E-3</v>
      </c>
      <c r="J53" s="17">
        <v>7.3516179140000002E-4</v>
      </c>
      <c r="K53" s="17">
        <v>1.7664927300000001E-2</v>
      </c>
      <c r="L53" s="17">
        <v>6.3207581420000004E-3</v>
      </c>
      <c r="M53" s="17"/>
      <c r="N53" s="17">
        <v>-3.9612933676692719E-2</v>
      </c>
      <c r="O53" s="17">
        <v>1</v>
      </c>
      <c r="P53" s="17"/>
      <c r="Q53" s="17"/>
      <c r="R53" s="17"/>
      <c r="S53" s="17"/>
      <c r="T53" s="17"/>
      <c r="U53" s="17"/>
    </row>
    <row r="54" spans="1:21" ht="15.55" thickTop="1" thickBot="1" x14ac:dyDescent="0.35">
      <c r="A54" s="17" t="s">
        <v>9</v>
      </c>
      <c r="B54" s="17">
        <v>0.66337119932410571</v>
      </c>
      <c r="C54" s="17">
        <v>6.7557936380000003E-2</v>
      </c>
      <c r="D54" s="17">
        <v>3.171336265E-2</v>
      </c>
      <c r="E54" s="17">
        <v>2.0699470599999999E-2</v>
      </c>
      <c r="F54" s="17">
        <v>3.1021896220000001E-2</v>
      </c>
      <c r="G54" s="17">
        <v>1.1633771960000001E-2</v>
      </c>
      <c r="H54" s="17">
        <v>6.1237459129999998E-2</v>
      </c>
      <c r="I54" s="17">
        <v>-2.505061523E-2</v>
      </c>
      <c r="J54" s="17">
        <v>2.1660398460000001E-2</v>
      </c>
      <c r="K54" s="17">
        <v>6.3207580999999997E-3</v>
      </c>
      <c r="L54" s="17">
        <v>1.1882826390000001</v>
      </c>
      <c r="M54" s="17"/>
      <c r="N54" s="17">
        <v>8.5972294471156996</v>
      </c>
      <c r="O54" s="17">
        <v>1</v>
      </c>
      <c r="P54" s="17"/>
      <c r="Q54" s="17"/>
      <c r="R54" s="17"/>
      <c r="S54" s="17"/>
      <c r="T54" s="17"/>
      <c r="U54" s="17"/>
    </row>
    <row r="55" spans="1:21" ht="15" thickTop="1" x14ac:dyDescent="0.3"/>
    <row r="60" spans="1:21" ht="15" thickBot="1" x14ac:dyDescent="0.35"/>
    <row r="61" spans="1:21" ht="15.55" thickTop="1" thickBot="1" x14ac:dyDescent="0.35">
      <c r="A61" s="23" t="s">
        <v>37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 ht="15.55" thickTop="1" thickBot="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15.55" thickTop="1" thickBot="1" x14ac:dyDescent="0.35">
      <c r="A63" s="17" t="s">
        <v>21</v>
      </c>
      <c r="B63" s="17" t="s">
        <v>22</v>
      </c>
      <c r="C63" s="17" t="s">
        <v>0</v>
      </c>
      <c r="D63" s="17" t="s">
        <v>1</v>
      </c>
      <c r="E63" s="17" t="s">
        <v>2</v>
      </c>
      <c r="F63" s="17" t="s">
        <v>3</v>
      </c>
      <c r="G63" s="17" t="s">
        <v>4</v>
      </c>
      <c r="H63" s="17" t="s">
        <v>5</v>
      </c>
      <c r="I63" s="17" t="s">
        <v>6</v>
      </c>
      <c r="J63" s="17" t="s">
        <v>7</v>
      </c>
      <c r="K63" s="17" t="s">
        <v>8</v>
      </c>
      <c r="L63" s="17" t="s">
        <v>9</v>
      </c>
      <c r="M63" s="17"/>
      <c r="N63" s="17" t="s">
        <v>23</v>
      </c>
      <c r="O63" s="17" t="s">
        <v>24</v>
      </c>
      <c r="P63" s="17" t="s">
        <v>25</v>
      </c>
      <c r="Q63" s="17" t="s">
        <v>26</v>
      </c>
      <c r="R63" s="17" t="s">
        <v>27</v>
      </c>
      <c r="S63" s="17" t="s">
        <v>28</v>
      </c>
      <c r="T63" s="17" t="s">
        <v>29</v>
      </c>
      <c r="U63" s="17" t="s">
        <v>30</v>
      </c>
    </row>
    <row r="64" spans="1:21" ht="15.55" thickTop="1" thickBot="1" x14ac:dyDescent="0.35">
      <c r="A64" s="17" t="s">
        <v>0</v>
      </c>
      <c r="B64" s="17">
        <v>0</v>
      </c>
      <c r="C64" s="17">
        <v>0.18540072029999999</v>
      </c>
      <c r="D64" s="17">
        <v>3.5540087640000002E-2</v>
      </c>
      <c r="E64" s="17">
        <v>3.5177440740000003E-2</v>
      </c>
      <c r="F64" s="17">
        <v>5.4353653959999998E-2</v>
      </c>
      <c r="G64" s="17">
        <v>3.2214208760000002E-2</v>
      </c>
      <c r="H64" s="17">
        <v>6.393700594E-2</v>
      </c>
      <c r="I64" s="17">
        <v>2.3281571260000002E-2</v>
      </c>
      <c r="J64" s="17">
        <v>1.612599252E-2</v>
      </c>
      <c r="K64" s="17">
        <v>-1.727768039E-3</v>
      </c>
      <c r="L64" s="17">
        <v>6.7557936380000003E-2</v>
      </c>
      <c r="M64" s="17"/>
      <c r="N64" s="17">
        <v>0.91159209282709708</v>
      </c>
      <c r="O64" s="17">
        <v>1</v>
      </c>
      <c r="P64" s="17">
        <v>3.5330562924085398</v>
      </c>
      <c r="Q64" s="17">
        <v>1.0000000000000002</v>
      </c>
      <c r="R64" s="17">
        <v>0.15858961429245333</v>
      </c>
      <c r="S64" s="17">
        <v>0.39823311551458601</v>
      </c>
      <c r="T64" s="17">
        <v>3.395893534650405E-2</v>
      </c>
      <c r="U64" s="17">
        <v>8.7865554639789245</v>
      </c>
    </row>
    <row r="65" spans="1:21" ht="15.55" thickTop="1" thickBot="1" x14ac:dyDescent="0.35">
      <c r="A65" s="17" t="s">
        <v>1</v>
      </c>
      <c r="B65" s="17">
        <v>7.6070460783962568E-2</v>
      </c>
      <c r="C65" s="17">
        <v>3.5540087640000002E-2</v>
      </c>
      <c r="D65" s="17">
        <v>0.15680558289999999</v>
      </c>
      <c r="E65" s="17">
        <v>3.4291304260000002E-2</v>
      </c>
      <c r="F65" s="17">
        <v>6.4683222309999996E-2</v>
      </c>
      <c r="G65" s="17">
        <v>1.9764800660000002E-2</v>
      </c>
      <c r="H65" s="17">
        <v>3.856538633E-2</v>
      </c>
      <c r="I65" s="17">
        <v>1.7798214980000001E-2</v>
      </c>
      <c r="J65" s="17">
        <v>2.6688975350000001E-2</v>
      </c>
      <c r="K65" s="17">
        <v>-5.4863244430000003E-3</v>
      </c>
      <c r="L65" s="17">
        <v>3.171336265E-2</v>
      </c>
      <c r="M65" s="17"/>
      <c r="N65" s="17">
        <v>0.92853675346180053</v>
      </c>
      <c r="O65" s="17">
        <v>1</v>
      </c>
      <c r="P65" s="17"/>
      <c r="Q65" s="17"/>
      <c r="R65" s="17"/>
      <c r="S65" s="17"/>
      <c r="T65" s="17"/>
      <c r="U65" s="17"/>
    </row>
    <row r="66" spans="1:21" ht="15.55" thickTop="1" thickBot="1" x14ac:dyDescent="0.35">
      <c r="A66" s="17" t="s">
        <v>2</v>
      </c>
      <c r="B66" s="17">
        <v>0.16188221002495981</v>
      </c>
      <c r="C66" s="17">
        <v>3.5177440740000003E-2</v>
      </c>
      <c r="D66" s="17">
        <v>3.4291304260000002E-2</v>
      </c>
      <c r="E66" s="17">
        <v>0.1230655668</v>
      </c>
      <c r="F66" s="17">
        <v>4.396279375E-2</v>
      </c>
      <c r="G66" s="17">
        <v>1.9204061160000001E-2</v>
      </c>
      <c r="H66" s="17">
        <v>7.7290529790000001E-3</v>
      </c>
      <c r="I66" s="17">
        <v>2.6839224179999999E-2</v>
      </c>
      <c r="J66" s="17">
        <v>1.084871347E-2</v>
      </c>
      <c r="K66" s="17">
        <v>-3.9983278390000001E-4</v>
      </c>
      <c r="L66" s="17">
        <v>2.0699470599999999E-2</v>
      </c>
      <c r="M66" s="17"/>
      <c r="N66" s="17">
        <v>0.85485181568551827</v>
      </c>
      <c r="O66" s="17">
        <v>1</v>
      </c>
      <c r="P66" s="17"/>
      <c r="Q66" s="17"/>
      <c r="R66" s="17"/>
      <c r="S66" s="17"/>
      <c r="T66" s="17"/>
      <c r="U66" s="17"/>
    </row>
    <row r="67" spans="1:21" ht="15.55" thickTop="1" thickBot="1" x14ac:dyDescent="0.35">
      <c r="A67" s="17" t="s">
        <v>3</v>
      </c>
      <c r="B67" s="17">
        <v>1.4351637657186524E-2</v>
      </c>
      <c r="C67" s="17">
        <v>5.4353653959999998E-2</v>
      </c>
      <c r="D67" s="17">
        <v>6.4683222309999996E-2</v>
      </c>
      <c r="E67" s="17">
        <v>4.396279375E-2</v>
      </c>
      <c r="F67" s="17">
        <v>0.2566450925</v>
      </c>
      <c r="G67" s="17">
        <v>3.7008102209999998E-2</v>
      </c>
      <c r="H67" s="17">
        <v>3.5430122109999997E-2</v>
      </c>
      <c r="I67" s="17">
        <v>6.6555086700000002E-2</v>
      </c>
      <c r="J67" s="17">
        <v>9.8594236540000005E-2</v>
      </c>
      <c r="K67" s="17">
        <v>3.0336594999999999E-3</v>
      </c>
      <c r="L67" s="17">
        <v>3.1021896220000001E-2</v>
      </c>
      <c r="M67" s="17"/>
      <c r="N67" s="17">
        <v>1.0848614101536169</v>
      </c>
      <c r="O67" s="17">
        <v>1</v>
      </c>
      <c r="P67" s="17"/>
      <c r="Q67" s="17"/>
      <c r="R67" s="17"/>
      <c r="S67" s="17"/>
      <c r="T67" s="17"/>
      <c r="U67" s="17"/>
    </row>
    <row r="68" spans="1:21" ht="15.55" thickTop="1" thickBot="1" x14ac:dyDescent="0.35">
      <c r="A68" s="17" t="s">
        <v>4</v>
      </c>
      <c r="B68" s="17">
        <v>0</v>
      </c>
      <c r="C68" s="17">
        <v>3.2214208760000002E-2</v>
      </c>
      <c r="D68" s="17">
        <v>1.9764800660000002E-2</v>
      </c>
      <c r="E68" s="17">
        <v>1.9204061160000001E-2</v>
      </c>
      <c r="F68" s="17">
        <v>3.7008102209999998E-2</v>
      </c>
      <c r="G68" s="17">
        <v>0.1004841813</v>
      </c>
      <c r="H68" s="17">
        <v>1.572796789E-2</v>
      </c>
      <c r="I68" s="17">
        <v>3.139347284E-3</v>
      </c>
      <c r="J68" s="17">
        <v>1.6549719639999998E-2</v>
      </c>
      <c r="K68" s="17">
        <v>1.3809648E-3</v>
      </c>
      <c r="L68" s="17">
        <v>1.1633771960000001E-2</v>
      </c>
      <c r="M68" s="17"/>
      <c r="N68" s="17">
        <v>0.21941500044929918</v>
      </c>
      <c r="O68" s="17">
        <v>1</v>
      </c>
      <c r="P68" s="17"/>
      <c r="Q68" s="17"/>
      <c r="R68" s="17"/>
      <c r="S68" s="17"/>
      <c r="T68" s="17"/>
      <c r="U68" s="17"/>
    </row>
    <row r="69" spans="1:21" ht="15.55" thickTop="1" thickBot="1" x14ac:dyDescent="0.35">
      <c r="A69" s="17" t="s">
        <v>5</v>
      </c>
      <c r="B69" s="17">
        <v>0.21406620544654811</v>
      </c>
      <c r="C69" s="17">
        <v>6.393700594E-2</v>
      </c>
      <c r="D69" s="17">
        <v>3.856538633E-2</v>
      </c>
      <c r="E69" s="17">
        <v>7.7290529790000001E-3</v>
      </c>
      <c r="F69" s="17">
        <v>3.5430122109999997E-2</v>
      </c>
      <c r="G69" s="17">
        <v>1.572796789E-2</v>
      </c>
      <c r="H69" s="17">
        <v>0.25235892250000003</v>
      </c>
      <c r="I69" s="17">
        <v>2.0116652799999999E-2</v>
      </c>
      <c r="J69" s="17">
        <v>1.8422047109999999E-2</v>
      </c>
      <c r="K69" s="17">
        <v>1.7810928E-3</v>
      </c>
      <c r="L69" s="17">
        <v>6.1237459129999998E-2</v>
      </c>
      <c r="M69" s="17"/>
      <c r="N69" s="17">
        <v>1.852091086677603</v>
      </c>
      <c r="O69" s="17">
        <v>1</v>
      </c>
      <c r="P69" s="17"/>
      <c r="Q69" s="17"/>
      <c r="R69" s="17"/>
      <c r="S69" s="17"/>
      <c r="T69" s="17"/>
      <c r="U69" s="17"/>
    </row>
    <row r="70" spans="1:21" ht="15.55" thickTop="1" thickBot="1" x14ac:dyDescent="0.35">
      <c r="A70" s="17" t="s">
        <v>6</v>
      </c>
      <c r="B70" s="17">
        <v>0.21865734449540114</v>
      </c>
      <c r="C70" s="17">
        <v>2.3281571260000002E-2</v>
      </c>
      <c r="D70" s="17">
        <v>1.7798214980000001E-2</v>
      </c>
      <c r="E70" s="17">
        <v>2.6839224179999999E-2</v>
      </c>
      <c r="F70" s="17">
        <v>6.6555086700000002E-2</v>
      </c>
      <c r="G70" s="17">
        <v>3.139347284E-3</v>
      </c>
      <c r="H70" s="17">
        <v>2.0116652799999999E-2</v>
      </c>
      <c r="I70" s="17">
        <v>0.17240342689999999</v>
      </c>
      <c r="J70" s="17">
        <v>2.5851923650000001E-2</v>
      </c>
      <c r="K70" s="17">
        <v>-1.5615583999999999E-3</v>
      </c>
      <c r="L70" s="17">
        <v>-2.505061523E-2</v>
      </c>
      <c r="M70" s="17"/>
      <c r="N70" s="17">
        <v>0.93346671420199301</v>
      </c>
      <c r="O70" s="17">
        <v>1</v>
      </c>
      <c r="P70" s="17"/>
      <c r="Q70" s="17"/>
      <c r="R70" s="17"/>
      <c r="S70" s="17"/>
      <c r="T70" s="17"/>
      <c r="U70" s="17"/>
    </row>
    <row r="71" spans="1:21" ht="15.55" thickTop="1" thickBot="1" x14ac:dyDescent="0.35">
      <c r="A71" s="17" t="s">
        <v>7</v>
      </c>
      <c r="B71" s="17">
        <v>0</v>
      </c>
      <c r="C71" s="17">
        <v>1.612599252E-2</v>
      </c>
      <c r="D71" s="17">
        <v>2.6688975350000001E-2</v>
      </c>
      <c r="E71" s="17">
        <v>1.084871347E-2</v>
      </c>
      <c r="F71" s="17">
        <v>9.8594236540000005E-2</v>
      </c>
      <c r="G71" s="17">
        <v>1.6549719639999998E-2</v>
      </c>
      <c r="H71" s="17">
        <v>1.8422047109999999E-2</v>
      </c>
      <c r="I71" s="17">
        <v>2.5851923650000001E-2</v>
      </c>
      <c r="J71" s="17">
        <v>0.1128506426</v>
      </c>
      <c r="K71" s="17">
        <v>7.3516179999999997E-4</v>
      </c>
      <c r="L71" s="17">
        <v>2.1660398460000001E-2</v>
      </c>
      <c r="M71" s="17"/>
      <c r="N71" s="17">
        <v>7.4160263260695691E-2</v>
      </c>
      <c r="O71" s="17">
        <v>1</v>
      </c>
      <c r="P71" s="17"/>
      <c r="Q71" s="17"/>
      <c r="R71" s="17"/>
      <c r="S71" s="17"/>
      <c r="T71" s="17"/>
      <c r="U71" s="17"/>
    </row>
    <row r="72" spans="1:21" ht="15.55" thickTop="1" thickBot="1" x14ac:dyDescent="0.35">
      <c r="A72" s="17" t="s">
        <v>8</v>
      </c>
      <c r="B72" s="17">
        <v>0</v>
      </c>
      <c r="C72" s="17">
        <v>-1.727768039E-3</v>
      </c>
      <c r="D72" s="17">
        <v>-5.4863244430000003E-3</v>
      </c>
      <c r="E72" s="17">
        <v>-3.9983278390000001E-4</v>
      </c>
      <c r="F72" s="17">
        <v>3.03365948E-3</v>
      </c>
      <c r="G72" s="17">
        <v>1.3809648350000001E-3</v>
      </c>
      <c r="H72" s="17">
        <v>1.7810928219999999E-3</v>
      </c>
      <c r="I72" s="17">
        <v>-1.5615583509999999E-3</v>
      </c>
      <c r="J72" s="17">
        <v>7.3516179140000002E-4</v>
      </c>
      <c r="K72" s="17">
        <v>1.7664927300000001E-2</v>
      </c>
      <c r="L72" s="17">
        <v>6.3207581420000004E-3</v>
      </c>
      <c r="M72" s="17"/>
      <c r="N72" s="17">
        <v>-3.9612933676692719E-2</v>
      </c>
      <c r="O72" s="17">
        <v>1</v>
      </c>
      <c r="P72" s="17"/>
      <c r="Q72" s="17"/>
      <c r="R72" s="17"/>
      <c r="S72" s="17"/>
      <c r="T72" s="17"/>
      <c r="U72" s="17"/>
    </row>
    <row r="73" spans="1:21" ht="15.55" thickTop="1" thickBot="1" x14ac:dyDescent="0.35">
      <c r="A73" s="17" t="s">
        <v>9</v>
      </c>
      <c r="B73" s="17">
        <v>0.31497214159194192</v>
      </c>
      <c r="C73" s="17">
        <v>6.7557936380000003E-2</v>
      </c>
      <c r="D73" s="17">
        <v>3.171336265E-2</v>
      </c>
      <c r="E73" s="17">
        <v>2.0699470599999999E-2</v>
      </c>
      <c r="F73" s="17">
        <v>3.1021896220000001E-2</v>
      </c>
      <c r="G73" s="17">
        <v>1.1633771960000001E-2</v>
      </c>
      <c r="H73" s="17">
        <v>6.1237459129999998E-2</v>
      </c>
      <c r="I73" s="17">
        <v>-2.505061523E-2</v>
      </c>
      <c r="J73" s="17">
        <v>2.1660398460000001E-2</v>
      </c>
      <c r="K73" s="17">
        <v>6.3207580999999997E-3</v>
      </c>
      <c r="L73" s="17">
        <v>1.1882826390000001</v>
      </c>
      <c r="M73" s="17"/>
      <c r="N73" s="17">
        <v>8.5972294471156996</v>
      </c>
      <c r="O73" s="17">
        <v>1</v>
      </c>
      <c r="P73" s="17"/>
      <c r="Q73" s="17"/>
      <c r="R73" s="17"/>
      <c r="S73" s="17"/>
      <c r="T73" s="17"/>
      <c r="U73" s="17"/>
    </row>
    <row r="74" spans="1:21" ht="15" thickTop="1" x14ac:dyDescent="0.3"/>
  </sheetData>
  <mergeCells count="4">
    <mergeCell ref="A4:U4"/>
    <mergeCell ref="A24:U24"/>
    <mergeCell ref="A42:U42"/>
    <mergeCell ref="A61:U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47B-483F-4521-BDD0-AE3A745F7356}">
  <dimension ref="A4:U58"/>
  <sheetViews>
    <sheetView topLeftCell="A22" zoomScale="70" zoomScaleNormal="70" workbookViewId="0">
      <selection activeCell="P45" sqref="P45"/>
    </sheetView>
  </sheetViews>
  <sheetFormatPr defaultRowHeight="14.4" x14ac:dyDescent="0.3"/>
  <cols>
    <col min="8" max="8" width="13.5" customWidth="1"/>
    <col min="11" max="11" width="12.5" customWidth="1"/>
    <col min="16" max="16" width="16.796875" customWidth="1"/>
    <col min="18" max="18" width="18.3984375" customWidth="1"/>
    <col min="19" max="19" width="13.8984375" customWidth="1"/>
    <col min="21" max="21" width="15.5" customWidth="1"/>
  </cols>
  <sheetData>
    <row r="4" spans="1:21" x14ac:dyDescent="0.3">
      <c r="A4" s="24" t="s">
        <v>31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21</v>
      </c>
      <c r="B6" s="1" t="s">
        <v>22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/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3">
      <c r="A7" s="1" t="s">
        <v>0</v>
      </c>
      <c r="B7" s="1">
        <v>1.6996672018724024</v>
      </c>
      <c r="C7" s="1">
        <v>0.18540072029999999</v>
      </c>
      <c r="D7" s="1">
        <v>3.5540087640000002E-2</v>
      </c>
      <c r="E7" s="1">
        <v>3.5177440740000003E-2</v>
      </c>
      <c r="F7" s="1">
        <v>5.4353653959999998E-2</v>
      </c>
      <c r="G7" s="1">
        <v>3.2214208760000002E-2</v>
      </c>
      <c r="H7" s="1">
        <v>6.393700594E-2</v>
      </c>
      <c r="I7" s="1">
        <v>2.3281571260000002E-2</v>
      </c>
      <c r="J7" s="1">
        <v>1.612599252E-2</v>
      </c>
      <c r="K7" s="1">
        <v>-1.727768039E-3</v>
      </c>
      <c r="L7" s="1">
        <v>6.7557936380000003E-2</v>
      </c>
      <c r="M7" s="1"/>
      <c r="N7" s="1">
        <v>0.91159209282709708</v>
      </c>
      <c r="O7" s="1">
        <v>1</v>
      </c>
      <c r="P7" s="1">
        <f t="array" ref="P7">MMULT(TRANSPOSE(B7:B16),N7:N16)</f>
        <v>0.15469999999927894</v>
      </c>
      <c r="Q7" s="1">
        <f t="array" ref="Q7">MMULT(TRANSPOSE(B7:B16),O7:O16)</f>
        <v>0.99999999999970279</v>
      </c>
      <c r="R7" s="1">
        <f t="array" ref="R7">MMULT(TRANSPOSE(B7:B16),MMULT(C7:L16,B7:B16))</f>
        <v>0.55505758845664954</v>
      </c>
      <c r="S7" s="1">
        <f>SQRT(R7)</f>
        <v>0.74502187112637808</v>
      </c>
      <c r="T7" s="1">
        <v>3.395893534650405E-2</v>
      </c>
      <c r="U7" s="1">
        <f>(P7-T7)/S7</f>
        <v>0.16206378541643321</v>
      </c>
    </row>
    <row r="8" spans="1:21" x14ac:dyDescent="0.3">
      <c r="A8" s="1" t="s">
        <v>1</v>
      </c>
      <c r="B8" s="1">
        <v>3.374589817749464E-2</v>
      </c>
      <c r="C8" s="1">
        <v>3.5540087640000002E-2</v>
      </c>
      <c r="D8" s="1">
        <v>0.15680558289999999</v>
      </c>
      <c r="E8" s="1">
        <v>3.4291304260000002E-2</v>
      </c>
      <c r="F8" s="1">
        <v>6.4683222309999996E-2</v>
      </c>
      <c r="G8" s="1">
        <v>1.9764800660000002E-2</v>
      </c>
      <c r="H8" s="1">
        <v>3.856538633E-2</v>
      </c>
      <c r="I8" s="1">
        <v>1.7798214980000001E-2</v>
      </c>
      <c r="J8" s="1">
        <v>2.6688975350000001E-2</v>
      </c>
      <c r="K8" s="1">
        <v>-5.4863244430000003E-3</v>
      </c>
      <c r="L8" s="1">
        <v>3.171336265E-2</v>
      </c>
      <c r="M8" s="1"/>
      <c r="N8" s="1">
        <v>0.92853675346180053</v>
      </c>
      <c r="O8" s="1">
        <v>1</v>
      </c>
      <c r="P8" s="1"/>
      <c r="Q8" s="1"/>
      <c r="R8" s="1"/>
      <c r="S8" s="1"/>
      <c r="T8" s="1"/>
      <c r="U8" s="1"/>
    </row>
    <row r="9" spans="1:21" x14ac:dyDescent="0.3">
      <c r="A9" s="1" t="s">
        <v>2</v>
      </c>
      <c r="B9" s="1">
        <v>3.3420332918794385E-2</v>
      </c>
      <c r="C9" s="1">
        <v>3.5177440740000003E-2</v>
      </c>
      <c r="D9" s="1">
        <v>3.4291304260000002E-2</v>
      </c>
      <c r="E9" s="1">
        <v>0.1230655668</v>
      </c>
      <c r="F9" s="1">
        <v>4.396279375E-2</v>
      </c>
      <c r="G9" s="1">
        <v>1.9204061160000001E-2</v>
      </c>
      <c r="H9" s="1">
        <v>7.7290529790000001E-3</v>
      </c>
      <c r="I9" s="1">
        <v>2.6839224179999999E-2</v>
      </c>
      <c r="J9" s="1">
        <v>1.084871347E-2</v>
      </c>
      <c r="K9" s="1">
        <v>-3.9983278390000001E-4</v>
      </c>
      <c r="L9" s="1">
        <v>2.0699470599999999E-2</v>
      </c>
      <c r="M9" s="1"/>
      <c r="N9" s="1">
        <v>0.85485181568551827</v>
      </c>
      <c r="O9" s="1">
        <v>1</v>
      </c>
      <c r="P9" s="1"/>
      <c r="Q9" s="1"/>
      <c r="R9" s="1"/>
      <c r="S9" s="1"/>
      <c r="T9" s="1"/>
      <c r="U9" s="1"/>
    </row>
    <row r="10" spans="1:21" x14ac:dyDescent="0.3">
      <c r="A10" s="1" t="s">
        <v>3</v>
      </c>
      <c r="B10" s="1">
        <v>1.2478534153224438E-2</v>
      </c>
      <c r="C10" s="1">
        <v>5.4353653959999998E-2</v>
      </c>
      <c r="D10" s="1">
        <v>6.4683222309999996E-2</v>
      </c>
      <c r="E10" s="1">
        <v>4.396279375E-2</v>
      </c>
      <c r="F10" s="1">
        <v>0.2566450925</v>
      </c>
      <c r="G10" s="1">
        <v>3.7008102209999998E-2</v>
      </c>
      <c r="H10" s="1">
        <v>3.5430122109999997E-2</v>
      </c>
      <c r="I10" s="1">
        <v>6.6555086700000002E-2</v>
      </c>
      <c r="J10" s="1">
        <v>9.8594236540000005E-2</v>
      </c>
      <c r="K10" s="1">
        <v>3.0336594999999999E-3</v>
      </c>
      <c r="L10" s="1">
        <v>3.1021896220000001E-2</v>
      </c>
      <c r="M10" s="1"/>
      <c r="N10" s="1">
        <v>1.0848614101536169</v>
      </c>
      <c r="O10" s="1">
        <v>1</v>
      </c>
      <c r="P10" s="1"/>
      <c r="Q10" s="1"/>
      <c r="R10" s="1"/>
      <c r="S10" s="1"/>
      <c r="T10" s="1"/>
      <c r="U10" s="1"/>
    </row>
    <row r="11" spans="1:21" x14ac:dyDescent="0.3">
      <c r="A11" s="1" t="s">
        <v>4</v>
      </c>
      <c r="B11" s="1">
        <v>2.0092630785944438E-2</v>
      </c>
      <c r="C11" s="1">
        <v>3.2214208760000002E-2</v>
      </c>
      <c r="D11" s="1">
        <v>1.9764800660000002E-2</v>
      </c>
      <c r="E11" s="1">
        <v>1.9204061160000001E-2</v>
      </c>
      <c r="F11" s="1">
        <v>3.7008102209999998E-2</v>
      </c>
      <c r="G11" s="1">
        <v>0.1004841813</v>
      </c>
      <c r="H11" s="1">
        <v>1.572796789E-2</v>
      </c>
      <c r="I11" s="1">
        <v>3.139347284E-3</v>
      </c>
      <c r="J11" s="1">
        <v>1.6549719639999998E-2</v>
      </c>
      <c r="K11" s="1">
        <v>1.3809648E-3</v>
      </c>
      <c r="L11" s="1">
        <v>1.1633771960000001E-2</v>
      </c>
      <c r="M11" s="1"/>
      <c r="N11" s="1">
        <v>0.21941500044929918</v>
      </c>
      <c r="O11" s="1">
        <v>1</v>
      </c>
      <c r="P11" s="1"/>
      <c r="Q11" s="1"/>
      <c r="R11" s="1"/>
      <c r="S11" s="1"/>
      <c r="T11" s="1"/>
      <c r="U11" s="1"/>
    </row>
    <row r="12" spans="1:21" x14ac:dyDescent="0.3">
      <c r="A12" s="1" t="s">
        <v>5</v>
      </c>
      <c r="B12" s="1">
        <v>-0.88679890252085414</v>
      </c>
      <c r="C12" s="1">
        <v>6.393700594E-2</v>
      </c>
      <c r="D12" s="1">
        <v>3.856538633E-2</v>
      </c>
      <c r="E12" s="1">
        <v>7.7290529790000001E-3</v>
      </c>
      <c r="F12" s="1">
        <v>3.5430122109999997E-2</v>
      </c>
      <c r="G12" s="1">
        <v>1.572796789E-2</v>
      </c>
      <c r="H12" s="1">
        <v>0.25235892250000003</v>
      </c>
      <c r="I12" s="1">
        <v>2.0116652799999999E-2</v>
      </c>
      <c r="J12" s="1">
        <v>1.8422047109999999E-2</v>
      </c>
      <c r="K12" s="1">
        <v>1.7810928E-3</v>
      </c>
      <c r="L12" s="1">
        <v>6.1237459129999998E-2</v>
      </c>
      <c r="M12" s="1"/>
      <c r="N12" s="1">
        <v>1.852091086677603</v>
      </c>
      <c r="O12" s="1">
        <v>1</v>
      </c>
      <c r="P12" s="1"/>
      <c r="Q12" s="1"/>
      <c r="R12" s="1"/>
      <c r="S12" s="1"/>
      <c r="T12" s="1"/>
      <c r="U12" s="1"/>
    </row>
    <row r="13" spans="1:21" x14ac:dyDescent="0.3">
      <c r="A13" s="1" t="s">
        <v>6</v>
      </c>
      <c r="B13" s="1">
        <v>3.5617094580920716E-2</v>
      </c>
      <c r="C13" s="1">
        <v>2.3281571260000002E-2</v>
      </c>
      <c r="D13" s="1">
        <v>1.7798214980000001E-2</v>
      </c>
      <c r="E13" s="1">
        <v>2.6839224179999999E-2</v>
      </c>
      <c r="F13" s="1">
        <v>6.6555086700000002E-2</v>
      </c>
      <c r="G13" s="1">
        <v>3.139347284E-3</v>
      </c>
      <c r="H13" s="1">
        <v>2.0116652799999999E-2</v>
      </c>
      <c r="I13" s="1">
        <v>0.17240342689999999</v>
      </c>
      <c r="J13" s="1">
        <v>2.5851923650000001E-2</v>
      </c>
      <c r="K13" s="1">
        <v>-1.5615583999999999E-3</v>
      </c>
      <c r="L13" s="1">
        <v>-2.505061523E-2</v>
      </c>
      <c r="M13" s="1"/>
      <c r="N13" s="1">
        <v>0.93346671420199301</v>
      </c>
      <c r="O13" s="1">
        <v>1</v>
      </c>
      <c r="P13" s="1"/>
      <c r="Q13" s="1"/>
      <c r="R13" s="1"/>
      <c r="S13" s="1"/>
      <c r="T13" s="1"/>
      <c r="U13" s="1"/>
    </row>
    <row r="14" spans="1:21" x14ac:dyDescent="0.3">
      <c r="A14" s="1" t="s">
        <v>7</v>
      </c>
      <c r="B14" s="1">
        <v>1.8410495492163077E-2</v>
      </c>
      <c r="C14" s="1">
        <v>1.612599252E-2</v>
      </c>
      <c r="D14" s="1">
        <v>2.6688975350000001E-2</v>
      </c>
      <c r="E14" s="1">
        <v>1.084871347E-2</v>
      </c>
      <c r="F14" s="1">
        <v>9.8594236540000005E-2</v>
      </c>
      <c r="G14" s="1">
        <v>1.6549719639999998E-2</v>
      </c>
      <c r="H14" s="1">
        <v>1.8422047109999999E-2</v>
      </c>
      <c r="I14" s="1">
        <v>2.5851923650000001E-2</v>
      </c>
      <c r="J14" s="1">
        <v>0.1128506426</v>
      </c>
      <c r="K14" s="1">
        <v>7.3516179999999997E-4</v>
      </c>
      <c r="L14" s="1">
        <v>2.1660398460000001E-2</v>
      </c>
      <c r="M14" s="1"/>
      <c r="N14" s="1">
        <v>7.4160263260695691E-2</v>
      </c>
      <c r="O14" s="1">
        <v>1</v>
      </c>
      <c r="P14" s="1"/>
      <c r="Q14" s="1"/>
      <c r="R14" s="1"/>
      <c r="S14" s="1"/>
      <c r="T14" s="1"/>
      <c r="U14" s="1"/>
    </row>
    <row r="15" spans="1:21" x14ac:dyDescent="0.3">
      <c r="A15" s="1" t="s">
        <v>8</v>
      </c>
      <c r="B15" s="1">
        <v>1.7552095539639104E-2</v>
      </c>
      <c r="C15" s="1">
        <v>-1.727768039E-3</v>
      </c>
      <c r="D15" s="1">
        <v>-5.4863244430000003E-3</v>
      </c>
      <c r="E15" s="1">
        <v>-3.9983278390000001E-4</v>
      </c>
      <c r="F15" s="1">
        <v>3.03365948E-3</v>
      </c>
      <c r="G15" s="1">
        <v>1.3809648350000001E-3</v>
      </c>
      <c r="H15" s="1">
        <v>1.7810928219999999E-3</v>
      </c>
      <c r="I15" s="1">
        <v>-1.5615583509999999E-3</v>
      </c>
      <c r="J15" s="1">
        <v>7.3516179140000002E-4</v>
      </c>
      <c r="K15" s="1">
        <v>1.7664927300000001E-2</v>
      </c>
      <c r="L15" s="1">
        <v>6.3207581420000004E-3</v>
      </c>
      <c r="M15" s="1"/>
      <c r="N15" s="1">
        <v>-3.9612933676692719E-2</v>
      </c>
      <c r="O15" s="1">
        <v>1</v>
      </c>
      <c r="P15" s="1"/>
      <c r="Q15" s="1"/>
      <c r="R15" s="1"/>
      <c r="S15" s="1"/>
      <c r="T15" s="1"/>
      <c r="U15" s="1"/>
    </row>
    <row r="16" spans="1:21" x14ac:dyDescent="0.3">
      <c r="A16" s="1" t="s">
        <v>9</v>
      </c>
      <c r="B16" s="1">
        <v>1.5814618999973613E-2</v>
      </c>
      <c r="C16" s="1">
        <v>6.7557936380000003E-2</v>
      </c>
      <c r="D16" s="1">
        <v>3.171336265E-2</v>
      </c>
      <c r="E16" s="1">
        <v>2.0699470599999999E-2</v>
      </c>
      <c r="F16" s="1">
        <v>3.1021896220000001E-2</v>
      </c>
      <c r="G16" s="1">
        <v>1.1633771960000001E-2</v>
      </c>
      <c r="H16" s="1">
        <v>6.1237459129999998E-2</v>
      </c>
      <c r="I16" s="1">
        <v>-2.505061523E-2</v>
      </c>
      <c r="J16" s="1">
        <v>2.1660398460000001E-2</v>
      </c>
      <c r="K16" s="1">
        <v>6.3207580999999997E-3</v>
      </c>
      <c r="L16" s="1">
        <v>1.1882826390000001</v>
      </c>
      <c r="M16" s="1"/>
      <c r="N16" s="1">
        <v>8.5972294471156996</v>
      </c>
      <c r="O16" s="1">
        <v>1</v>
      </c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9" spans="1:21" ht="15" thickBot="1" x14ac:dyDescent="0.35"/>
    <row r="20" spans="1:21" ht="15.55" thickTop="1" thickBot="1" x14ac:dyDescent="0.35">
      <c r="G20" s="18" t="s">
        <v>34</v>
      </c>
      <c r="H20" s="19" t="s">
        <v>27</v>
      </c>
      <c r="I20" s="19" t="s">
        <v>28</v>
      </c>
      <c r="J20" s="19" t="s">
        <v>29</v>
      </c>
      <c r="K20" s="19" t="s">
        <v>30</v>
      </c>
      <c r="P20" s="4" t="s">
        <v>28</v>
      </c>
      <c r="Q20" s="18" t="s">
        <v>34</v>
      </c>
    </row>
    <row r="21" spans="1:21" ht="15.55" thickTop="1" thickBot="1" x14ac:dyDescent="0.35">
      <c r="G21" s="18">
        <v>0.1</v>
      </c>
      <c r="H21" s="19">
        <v>0.14593592953898324</v>
      </c>
      <c r="I21" s="19">
        <v>0.38201561426070429</v>
      </c>
      <c r="J21" s="19">
        <v>3.395893534650405E-2</v>
      </c>
      <c r="K21" s="19">
        <v>0.17287451661184416</v>
      </c>
      <c r="P21" s="4">
        <v>0.36365184033452014</v>
      </c>
      <c r="Q21" s="18">
        <v>0.15</v>
      </c>
    </row>
    <row r="22" spans="1:21" ht="15.55" thickTop="1" thickBot="1" x14ac:dyDescent="0.35">
      <c r="G22" s="18">
        <v>0.11</v>
      </c>
      <c r="H22" s="19">
        <v>0.14310266016201581</v>
      </c>
      <c r="I22" s="19">
        <v>0.37828912244738921</v>
      </c>
      <c r="J22" s="19">
        <v>3.395893534650405E-2</v>
      </c>
      <c r="K22" s="19">
        <v>0.2010133523301906</v>
      </c>
      <c r="P22" s="4">
        <v>0.34602806421236348</v>
      </c>
      <c r="Q22" s="18">
        <v>0.2</v>
      </c>
    </row>
    <row r="23" spans="1:21" ht="15.55" thickTop="1" thickBot="1" x14ac:dyDescent="0.35">
      <c r="G23" s="18">
        <v>0.12</v>
      </c>
      <c r="H23" s="19">
        <v>0.14031673988586113</v>
      </c>
      <c r="I23" s="19">
        <v>0.37458876102448818</v>
      </c>
      <c r="J23" s="19">
        <v>3.395893534650405E-2</v>
      </c>
      <c r="K23" s="19">
        <v>0.22969473087813613</v>
      </c>
      <c r="P23" s="4">
        <v>0.3292745056278189</v>
      </c>
      <c r="Q23" s="18">
        <v>0.25</v>
      </c>
    </row>
    <row r="24" spans="1:21" ht="15.55" thickTop="1" thickBot="1" x14ac:dyDescent="0.35">
      <c r="G24" s="18">
        <v>0.13</v>
      </c>
      <c r="H24" s="19">
        <v>0.1375780213809592</v>
      </c>
      <c r="I24" s="19">
        <v>0.37091511344370859</v>
      </c>
      <c r="J24" s="19">
        <v>3.395893534650405E-2</v>
      </c>
      <c r="K24" s="19">
        <v>0.25893036215703169</v>
      </c>
      <c r="P24" s="4">
        <v>0.31839037532372366</v>
      </c>
      <c r="Q24" s="18">
        <v>0.3</v>
      </c>
    </row>
    <row r="25" spans="1:21" ht="15.55" thickTop="1" thickBot="1" x14ac:dyDescent="0.35">
      <c r="G25" s="18">
        <v>0.14000000000000001</v>
      </c>
      <c r="H25" s="19">
        <v>0.13488665272684622</v>
      </c>
      <c r="I25" s="19">
        <v>0.36726918292561139</v>
      </c>
      <c r="J25" s="19">
        <v>3.395893534650405E-2</v>
      </c>
      <c r="K25" s="19">
        <v>0.28872881140995166</v>
      </c>
      <c r="P25" s="4">
        <v>0.25872409727596024</v>
      </c>
      <c r="Q25" s="18">
        <v>0.5</v>
      </c>
    </row>
    <row r="26" spans="1:21" ht="15.55" thickTop="1" thickBot="1" x14ac:dyDescent="0.35">
      <c r="G26" s="18">
        <v>0.15</v>
      </c>
      <c r="H26" s="19">
        <v>0.13224266097868334</v>
      </c>
      <c r="I26" s="19">
        <v>0.36365184033452014</v>
      </c>
      <c r="J26" s="19">
        <v>3.395893534650405E-2</v>
      </c>
      <c r="K26" s="19">
        <v>0.31909973161934402</v>
      </c>
      <c r="P26" s="4">
        <v>0.22818991078505971</v>
      </c>
      <c r="Q26" s="18">
        <v>1</v>
      </c>
    </row>
    <row r="27" spans="1:21" ht="15.55" thickTop="1" thickBot="1" x14ac:dyDescent="0.35">
      <c r="G27" s="18">
        <v>0.16</v>
      </c>
      <c r="H27" s="19">
        <v>0.1296461429127371</v>
      </c>
      <c r="I27" s="19">
        <v>0.36006408167538329</v>
      </c>
      <c r="J27" s="19">
        <v>3.395893534650405E-2</v>
      </c>
      <c r="K27" s="19">
        <v>0.35005175763998425</v>
      </c>
      <c r="P27" s="4">
        <v>0.36406998418631703</v>
      </c>
      <c r="Q27" s="18">
        <v>1.5</v>
      </c>
    </row>
    <row r="28" spans="1:21" ht="15.55" thickTop="1" thickBot="1" x14ac:dyDescent="0.35">
      <c r="G28" s="18">
        <v>0.17</v>
      </c>
      <c r="H28" s="19">
        <v>0.12709704172214675</v>
      </c>
      <c r="I28" s="19">
        <v>0.35650672044457554</v>
      </c>
      <c r="J28" s="19">
        <v>3.395893534650405E-2</v>
      </c>
      <c r="K28" s="19">
        <v>0.38159511967642046</v>
      </c>
      <c r="P28" s="4">
        <v>0.5495746336912869</v>
      </c>
      <c r="Q28" s="18">
        <v>2</v>
      </c>
    </row>
    <row r="29" spans="1:21" ht="15.55" thickTop="1" thickBot="1" x14ac:dyDescent="0.35">
      <c r="G29" s="18">
        <v>0.18</v>
      </c>
      <c r="H29" s="19">
        <v>0.12459557525057331</v>
      </c>
      <c r="I29" s="19">
        <v>0.3529809842620043</v>
      </c>
      <c r="J29" s="19">
        <v>3.395893534650405E-2</v>
      </c>
      <c r="K29" s="19">
        <v>0.41373635171546114</v>
      </c>
      <c r="P29" s="4">
        <v>0.79145301452479</v>
      </c>
      <c r="Q29" s="18">
        <v>2.5</v>
      </c>
    </row>
    <row r="30" spans="1:21" ht="15.55" thickTop="1" thickBot="1" x14ac:dyDescent="0.35">
      <c r="G30" s="18">
        <v>0.19</v>
      </c>
      <c r="H30" s="19">
        <v>0.12214163898873499</v>
      </c>
      <c r="I30" s="19">
        <v>0.3494876807395863</v>
      </c>
      <c r="J30" s="19">
        <v>3.395893534650405E-2</v>
      </c>
      <c r="K30" s="19">
        <v>0.44648567961903907</v>
      </c>
      <c r="P30" s="4">
        <v>1.0635105635205091</v>
      </c>
      <c r="Q30" s="18">
        <v>3</v>
      </c>
    </row>
    <row r="31" spans="1:21" ht="15.55" thickTop="1" thickBot="1" x14ac:dyDescent="0.35">
      <c r="G31" s="18">
        <v>0.2</v>
      </c>
      <c r="H31" s="19">
        <v>0.11973542122255554</v>
      </c>
      <c r="I31" s="19">
        <v>0.34602806421236348</v>
      </c>
      <c r="J31" s="19">
        <v>3.395893534650405E-2</v>
      </c>
      <c r="K31" s="19">
        <v>0.47984909845859641</v>
      </c>
      <c r="P31" s="4">
        <v>1.3463343509147783</v>
      </c>
      <c r="Q31" s="18">
        <v>3.5</v>
      </c>
    </row>
    <row r="32" spans="1:21" ht="15.55" thickTop="1" thickBot="1" x14ac:dyDescent="0.35">
      <c r="G32" s="18">
        <v>0.21</v>
      </c>
      <c r="H32" s="19">
        <v>0.11737698902180022</v>
      </c>
      <c r="I32" s="19">
        <v>0.34260325308117001</v>
      </c>
      <c r="J32" s="19">
        <v>3.395893534650405E-2</v>
      </c>
      <c r="K32" s="19">
        <v>0.5138336051111273</v>
      </c>
      <c r="P32" s="4">
        <v>1.6340165368093369</v>
      </c>
      <c r="Q32" s="18">
        <v>4</v>
      </c>
    </row>
    <row r="33" spans="7:17" ht="15.55" thickTop="1" thickBot="1" x14ac:dyDescent="0.35">
      <c r="G33" s="18">
        <v>0.22</v>
      </c>
      <c r="H33" s="19">
        <v>0.11506631380249142</v>
      </c>
      <c r="I33" s="19">
        <v>0.33921425943272404</v>
      </c>
      <c r="J33" s="19">
        <v>3.395893534650405E-2</v>
      </c>
      <c r="K33" s="19">
        <v>0.54844706400200882</v>
      </c>
      <c r="P33" s="4">
        <v>1.9242883491019263</v>
      </c>
      <c r="Q33" s="18">
        <v>4.5</v>
      </c>
    </row>
    <row r="34" spans="7:17" ht="15.55" thickTop="1" thickBot="1" x14ac:dyDescent="0.35">
      <c r="G34" s="18">
        <v>0.23</v>
      </c>
      <c r="H34" s="19">
        <v>0.1128035052033475</v>
      </c>
      <c r="I34" s="19">
        <v>0.33586233072993987</v>
      </c>
      <c r="J34" s="19">
        <v>3.395893534650405E-2</v>
      </c>
      <c r="K34" s="19">
        <v>0.58369470677892654</v>
      </c>
      <c r="P34" s="4">
        <v>2.216100228336249</v>
      </c>
      <c r="Q34" s="18">
        <v>5</v>
      </c>
    </row>
    <row r="35" spans="7:17" ht="15.55" thickTop="1" thickBot="1" x14ac:dyDescent="0.35">
      <c r="G35" s="18">
        <v>0.24</v>
      </c>
      <c r="H35" s="19">
        <v>0.11058857834138303</v>
      </c>
      <c r="I35" s="19">
        <v>0.33254861049383899</v>
      </c>
      <c r="J35" s="19">
        <v>3.395893534650405E-2</v>
      </c>
      <c r="K35" s="19">
        <v>0.61958248554255535</v>
      </c>
      <c r="P35" s="4">
        <v>2.5089013296274461</v>
      </c>
      <c r="Q35" s="18">
        <v>5.5</v>
      </c>
    </row>
    <row r="36" spans="7:17" ht="15.55" thickTop="1" thickBot="1" x14ac:dyDescent="0.35">
      <c r="G36" s="18">
        <v>0.25</v>
      </c>
      <c r="H36" s="19">
        <v>0.10842170005644455</v>
      </c>
      <c r="I36" s="19">
        <v>0.3292745056278189</v>
      </c>
      <c r="J36" s="19">
        <v>3.395893534650405E-2</v>
      </c>
      <c r="K36" s="19">
        <v>0.65611306360267907</v>
      </c>
      <c r="P36" s="4">
        <v>2.8023719749793896</v>
      </c>
      <c r="Q36" s="18">
        <v>6</v>
      </c>
    </row>
    <row r="37" spans="7:17" ht="15.55" thickTop="1" thickBot="1" x14ac:dyDescent="0.35">
      <c r="G37" s="18">
        <v>0.26</v>
      </c>
      <c r="H37" s="19">
        <v>0.10630288872675346</v>
      </c>
      <c r="I37" s="19">
        <v>0.32604123777024502</v>
      </c>
      <c r="J37" s="19">
        <v>3.395893534650405E-2</v>
      </c>
      <c r="K37" s="19">
        <v>0.69329056716752768</v>
      </c>
      <c r="P37" s="4">
        <v>3.0963235388604624</v>
      </c>
      <c r="Q37" s="18">
        <v>6.5</v>
      </c>
    </row>
    <row r="38" spans="7:17" ht="15.55" thickTop="1" thickBot="1" x14ac:dyDescent="0.35">
      <c r="G38" s="18">
        <v>0.27</v>
      </c>
      <c r="H38" s="19">
        <v>0.10423226701277172</v>
      </c>
      <c r="I38" s="19">
        <v>0.32285022380783895</v>
      </c>
      <c r="J38" s="19">
        <v>3.395893534650405E-2</v>
      </c>
      <c r="K38" s="19">
        <v>0.73111631105444785</v>
      </c>
      <c r="P38" s="4">
        <v>3.3906268846569385</v>
      </c>
      <c r="Q38" s="18">
        <v>7</v>
      </c>
    </row>
    <row r="39" spans="7:17" ht="15.55" thickTop="1" thickBot="1" x14ac:dyDescent="0.35">
      <c r="G39" s="18">
        <v>0.28000000000000003</v>
      </c>
      <c r="H39" s="19">
        <v>0.10220974524933213</v>
      </c>
      <c r="I39" s="19">
        <v>0.31970258874355728</v>
      </c>
      <c r="J39" s="19">
        <v>3.395893534650405E-2</v>
      </c>
      <c r="K39" s="19">
        <v>0.76959443969611618</v>
      </c>
      <c r="P39" s="4">
        <v>3.6851462885023514</v>
      </c>
      <c r="Q39" s="18">
        <v>7.5</v>
      </c>
    </row>
    <row r="40" spans="7:17" ht="15.55" thickTop="1" thickBot="1" x14ac:dyDescent="0.35">
      <c r="G40" s="18">
        <v>0.28999999999999998</v>
      </c>
      <c r="H40" s="19">
        <v>0.10023561005576524</v>
      </c>
      <c r="I40" s="19">
        <v>0.31660007905205145</v>
      </c>
      <c r="J40" s="19">
        <v>3.395893534650405E-2</v>
      </c>
      <c r="K40" s="19">
        <v>0.80872078560471583</v>
      </c>
      <c r="P40" s="4">
        <v>3.9799484504807721</v>
      </c>
      <c r="Q40" s="18">
        <v>8</v>
      </c>
    </row>
    <row r="41" spans="7:17" ht="15.55" thickTop="1" thickBot="1" x14ac:dyDescent="0.35">
      <c r="G41" s="18">
        <v>0.3</v>
      </c>
      <c r="H41" s="19">
        <v>0.10137243109878162</v>
      </c>
      <c r="I41" s="19">
        <v>0.31839037532372366</v>
      </c>
      <c r="J41" s="19">
        <v>3.395893534650405E-2</v>
      </c>
      <c r="K41" s="19">
        <v>0.83558136574635311</v>
      </c>
    </row>
    <row r="42" spans="7:17" ht="15.55" thickTop="1" thickBot="1" x14ac:dyDescent="0.35">
      <c r="G42" s="18">
        <v>0.5</v>
      </c>
      <c r="H42" s="19">
        <v>6.6938158511260545E-2</v>
      </c>
      <c r="I42" s="19">
        <v>0.25872409727596024</v>
      </c>
      <c r="J42" s="19">
        <v>3.395893534650405E-2</v>
      </c>
      <c r="K42" s="19">
        <v>1.8013063319587386</v>
      </c>
    </row>
    <row r="43" spans="7:17" ht="15.55" thickTop="1" thickBot="1" x14ac:dyDescent="0.35">
      <c r="G43" s="18">
        <v>1</v>
      </c>
      <c r="H43" s="19">
        <v>5.2070635384093511E-2</v>
      </c>
      <c r="I43" s="19">
        <v>0.22818991078505971</v>
      </c>
      <c r="J43" s="19">
        <v>3.395893534650405E-2</v>
      </c>
      <c r="K43" s="19">
        <v>4.2334959566352026</v>
      </c>
    </row>
    <row r="44" spans="7:17" ht="15.55" thickTop="1" thickBot="1" x14ac:dyDescent="0.35">
      <c r="G44" s="18">
        <v>1.5</v>
      </c>
      <c r="H44" s="19">
        <v>0.13254695338542513</v>
      </c>
      <c r="I44" s="19">
        <v>0.36406998418631703</v>
      </c>
      <c r="J44" s="19">
        <v>3.395893534650405E-2</v>
      </c>
      <c r="K44" s="19">
        <v>4.0268138773649413</v>
      </c>
    </row>
    <row r="45" spans="7:17" ht="15.55" thickTop="1" thickBot="1" x14ac:dyDescent="0.35">
      <c r="G45" s="18">
        <v>2</v>
      </c>
      <c r="H45" s="19">
        <v>0.30203227799691212</v>
      </c>
      <c r="I45" s="19">
        <v>0.5495746336912869</v>
      </c>
      <c r="J45" s="19">
        <v>3.395893534650405E-2</v>
      </c>
      <c r="K45" s="19">
        <v>3.5773895739134187</v>
      </c>
    </row>
    <row r="46" spans="7:17" ht="15.55" thickTop="1" thickBot="1" x14ac:dyDescent="0.35">
      <c r="G46" s="18">
        <v>2.5</v>
      </c>
      <c r="H46" s="19">
        <v>0.62639787420037751</v>
      </c>
      <c r="I46" s="19">
        <v>0.79145301452479</v>
      </c>
      <c r="J46" s="19">
        <v>3.395893534650405E-2</v>
      </c>
      <c r="K46" s="19">
        <v>3.1158401312479316</v>
      </c>
    </row>
    <row r="47" spans="7:17" ht="15.55" thickTop="1" thickBot="1" x14ac:dyDescent="0.35">
      <c r="G47" s="18">
        <v>3</v>
      </c>
      <c r="H47" s="19">
        <v>1.1310547187197106</v>
      </c>
      <c r="I47" s="19">
        <v>1.0635105635205091</v>
      </c>
      <c r="J47" s="19">
        <v>3.395893534650405E-2</v>
      </c>
      <c r="K47" s="19">
        <v>2.7889178221559785</v>
      </c>
    </row>
    <row r="48" spans="7:17" ht="15.55" thickTop="1" thickBot="1" x14ac:dyDescent="0.35">
      <c r="G48" s="18">
        <v>3.5</v>
      </c>
      <c r="H48" s="19">
        <v>1.812616184453117</v>
      </c>
      <c r="I48" s="19">
        <v>1.3463343509147783</v>
      </c>
      <c r="J48" s="19">
        <v>3.395893534650405E-2</v>
      </c>
      <c r="K48" s="19">
        <v>2.5744303874449628</v>
      </c>
    </row>
    <row r="49" spans="7:11" ht="15.55" thickTop="1" thickBot="1" x14ac:dyDescent="0.35">
      <c r="G49" s="18">
        <v>4</v>
      </c>
      <c r="H49" s="19">
        <v>2.6700100425663789</v>
      </c>
      <c r="I49" s="19">
        <v>1.6340165368093369</v>
      </c>
      <c r="J49" s="19">
        <v>3.395893534650405E-2</v>
      </c>
      <c r="K49" s="19">
        <v>2.4271752918736027</v>
      </c>
    </row>
    <row r="50" spans="7:11" ht="15.55" thickTop="1" thickBot="1" x14ac:dyDescent="0.35">
      <c r="G50" s="18">
        <v>4.5</v>
      </c>
      <c r="H50" s="19">
        <v>3.7028856504894168</v>
      </c>
      <c r="I50" s="19">
        <v>1.9242883491019263</v>
      </c>
      <c r="J50" s="19">
        <v>3.395893534650405E-2</v>
      </c>
      <c r="K50" s="19">
        <v>2.3208814140257714</v>
      </c>
    </row>
    <row r="51" spans="7:11" ht="15.55" thickTop="1" thickBot="1" x14ac:dyDescent="0.35">
      <c r="G51" s="18">
        <v>5</v>
      </c>
      <c r="H51" s="19">
        <v>4.9111002220319744</v>
      </c>
      <c r="I51" s="19">
        <v>2.216100228336249</v>
      </c>
      <c r="J51" s="19">
        <v>3.395893534650405E-2</v>
      </c>
      <c r="K51" s="19">
        <v>2.2408939366365139</v>
      </c>
    </row>
    <row r="52" spans="7:11" ht="15.55" thickTop="1" thickBot="1" x14ac:dyDescent="0.35">
      <c r="G52" s="18">
        <v>5.5</v>
      </c>
      <c r="H52" s="19">
        <v>6.2945858818063662</v>
      </c>
      <c r="I52" s="19">
        <v>2.5089013296274461</v>
      </c>
      <c r="J52" s="19">
        <v>3.395893534650405E-2</v>
      </c>
      <c r="K52" s="19">
        <v>2.1786612331500748</v>
      </c>
    </row>
    <row r="53" spans="7:11" ht="15.55" thickTop="1" thickBot="1" x14ac:dyDescent="0.35">
      <c r="G53" s="18">
        <v>6</v>
      </c>
      <c r="H53" s="19">
        <v>7.8532886861498845</v>
      </c>
      <c r="I53" s="19">
        <v>2.8023719749793896</v>
      </c>
      <c r="J53" s="19">
        <v>3.395893534650405E-2</v>
      </c>
      <c r="K53" s="19">
        <v>2.1289254666833828</v>
      </c>
    </row>
    <row r="54" spans="7:11" ht="15.55" thickTop="1" thickBot="1" x14ac:dyDescent="0.35">
      <c r="G54" s="18">
        <v>6.5</v>
      </c>
      <c r="H54" s="19">
        <v>9.5872194573013783</v>
      </c>
      <c r="I54" s="19">
        <v>3.0963235388604624</v>
      </c>
      <c r="J54" s="19">
        <v>3.395893534650405E-2</v>
      </c>
      <c r="K54" s="19">
        <v>2.0882963241731023</v>
      </c>
    </row>
    <row r="55" spans="7:11" ht="15.55" thickTop="1" thickBot="1" x14ac:dyDescent="0.35">
      <c r="G55" s="18">
        <v>7</v>
      </c>
      <c r="H55" s="19">
        <v>11.496350670958416</v>
      </c>
      <c r="I55" s="19">
        <v>3.3906268846569385</v>
      </c>
      <c r="J55" s="19">
        <v>3.395893534650405E-2</v>
      </c>
      <c r="K55" s="19">
        <v>2.0544994485165824</v>
      </c>
    </row>
    <row r="56" spans="7:11" ht="15.55" thickTop="1" thickBot="1" x14ac:dyDescent="0.35">
      <c r="G56" s="18">
        <v>7.5</v>
      </c>
      <c r="H56" s="19">
        <v>13.580303167662654</v>
      </c>
      <c r="I56" s="19">
        <v>3.6851462885023514</v>
      </c>
      <c r="J56" s="19">
        <v>3.395893534650405E-2</v>
      </c>
      <c r="K56" s="19">
        <v>2.0259822759133748</v>
      </c>
    </row>
    <row r="57" spans="7:11" ht="15.55" thickTop="1" thickBot="1" x14ac:dyDescent="0.35">
      <c r="G57" s="18">
        <v>8</v>
      </c>
      <c r="H57" s="19">
        <v>15.8399896684843</v>
      </c>
      <c r="I57" s="19">
        <v>3.9799484504807721</v>
      </c>
      <c r="J57" s="19">
        <v>3.395893534650405E-2</v>
      </c>
      <c r="K57" s="19">
        <v>2.001545538533597</v>
      </c>
    </row>
    <row r="58" spans="7:11" ht="15" thickTop="1" x14ac:dyDescent="0.3"/>
  </sheetData>
  <mergeCells count="1">
    <mergeCell ref="A4:U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4329-FDA8-4707-8936-7037282E63B8}">
  <dimension ref="A3:U17"/>
  <sheetViews>
    <sheetView zoomScale="85" zoomScaleNormal="85" workbookViewId="0">
      <selection activeCell="B28" sqref="B28"/>
    </sheetView>
  </sheetViews>
  <sheetFormatPr defaultRowHeight="14.4" x14ac:dyDescent="0.3"/>
  <cols>
    <col min="1" max="1" width="12.69921875" customWidth="1"/>
    <col min="14" max="14" width="10.3984375" bestFit="1" customWidth="1"/>
    <col min="16" max="16" width="11.3984375" bestFit="1" customWidth="1"/>
    <col min="18" max="19" width="11.3984375" bestFit="1" customWidth="1"/>
    <col min="21" max="21" width="11.3984375" bestFit="1" customWidth="1"/>
  </cols>
  <sheetData>
    <row r="3" spans="1:21" ht="15" thickBot="1" x14ac:dyDescent="0.35"/>
    <row r="4" spans="1:21" ht="15.55" thickTop="1" thickBot="1" x14ac:dyDescent="0.35">
      <c r="A4" s="27" t="s">
        <v>31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5.55" thickTop="1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9.75" thickTop="1" thickBot="1" x14ac:dyDescent="0.35">
      <c r="A6" s="16" t="s">
        <v>21</v>
      </c>
      <c r="B6" s="16" t="s">
        <v>22</v>
      </c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  <c r="M6" s="16"/>
      <c r="N6" s="16" t="s">
        <v>23</v>
      </c>
      <c r="O6" s="16" t="s">
        <v>24</v>
      </c>
      <c r="P6" s="16" t="s">
        <v>25</v>
      </c>
      <c r="Q6" s="16" t="s">
        <v>26</v>
      </c>
      <c r="R6" s="16" t="s">
        <v>27</v>
      </c>
      <c r="S6" s="16" t="s">
        <v>28</v>
      </c>
      <c r="T6" s="16" t="s">
        <v>29</v>
      </c>
      <c r="U6" s="16" t="s">
        <v>30</v>
      </c>
    </row>
    <row r="7" spans="1:21" ht="15.55" thickTop="1" thickBot="1" x14ac:dyDescent="0.35">
      <c r="A7" s="13" t="s">
        <v>0</v>
      </c>
      <c r="B7" s="16">
        <v>2.8420553999361785E-2</v>
      </c>
      <c r="C7" s="14">
        <v>0.18540072029999999</v>
      </c>
      <c r="D7" s="14">
        <v>3.5540087640000002E-2</v>
      </c>
      <c r="E7" s="14">
        <v>3.5177440740000003E-2</v>
      </c>
      <c r="F7" s="14">
        <v>5.4353653959999998E-2</v>
      </c>
      <c r="G7" s="14">
        <v>3.2214208760000002E-2</v>
      </c>
      <c r="H7" s="14">
        <v>6.393700594E-2</v>
      </c>
      <c r="I7" s="14">
        <v>2.3281571260000002E-2</v>
      </c>
      <c r="J7" s="14">
        <v>1.612599252E-2</v>
      </c>
      <c r="K7" s="14">
        <v>-1.727768039E-3</v>
      </c>
      <c r="L7" s="14">
        <v>6.7557936380000003E-2</v>
      </c>
      <c r="M7" s="16"/>
      <c r="N7" s="4">
        <v>0.91159209282709708</v>
      </c>
      <c r="O7" s="16">
        <v>1</v>
      </c>
      <c r="P7" s="16">
        <f t="array" ref="P7">MMULT(TRANSPOSE(B7:B16),N7:N16)</f>
        <v>0.15466336568739275</v>
      </c>
      <c r="Q7" s="16">
        <f t="array" ref="Q7">MMULT(TRANSPOSE(B7:B16),O7:O16)</f>
        <v>1</v>
      </c>
      <c r="R7" s="16">
        <f t="array" ref="R7">MMULT(TRANSPOSE(B7:B16),MMULT(C7:L16,B7:B16))</f>
        <v>1.1288978761367615E-2</v>
      </c>
      <c r="S7" s="16">
        <f>SQRT(R7)</f>
        <v>0.10624960593511684</v>
      </c>
      <c r="T7" s="4">
        <v>3.395893534650405E-2</v>
      </c>
      <c r="U7" s="16">
        <f>(P7-T7)/S7</f>
        <v>1.1360459107452969</v>
      </c>
    </row>
    <row r="8" spans="1:21" ht="15.55" thickTop="1" thickBot="1" x14ac:dyDescent="0.35">
      <c r="A8" s="13" t="s">
        <v>1</v>
      </c>
      <c r="B8" s="16">
        <v>6.6157395795158586E-2</v>
      </c>
      <c r="C8" s="14">
        <v>3.5540087640000002E-2</v>
      </c>
      <c r="D8" s="14">
        <v>0.15680558289999999</v>
      </c>
      <c r="E8" s="14">
        <v>3.4291304260000002E-2</v>
      </c>
      <c r="F8" s="14">
        <v>6.4683222309999996E-2</v>
      </c>
      <c r="G8" s="14">
        <v>1.9764800660000002E-2</v>
      </c>
      <c r="H8" s="14">
        <v>3.856538633E-2</v>
      </c>
      <c r="I8" s="14">
        <v>1.7798214980000001E-2</v>
      </c>
      <c r="J8" s="14">
        <v>2.6688975350000001E-2</v>
      </c>
      <c r="K8" s="14">
        <v>-5.4863244430000003E-3</v>
      </c>
      <c r="L8" s="14">
        <v>3.171336265E-2</v>
      </c>
      <c r="M8" s="16"/>
      <c r="N8" s="4">
        <v>0.92853675346180053</v>
      </c>
      <c r="O8" s="16">
        <v>1</v>
      </c>
      <c r="P8" s="16"/>
      <c r="Q8" s="16"/>
      <c r="R8" s="16"/>
      <c r="S8" s="16"/>
      <c r="T8" s="16"/>
      <c r="U8" s="16"/>
    </row>
    <row r="9" spans="1:21" ht="15.55" thickTop="1" thickBot="1" x14ac:dyDescent="0.35">
      <c r="A9" s="13" t="s">
        <v>2</v>
      </c>
      <c r="B9" s="16">
        <v>5.5439202973573638E-2</v>
      </c>
      <c r="C9" s="14">
        <v>3.5177440740000003E-2</v>
      </c>
      <c r="D9" s="14">
        <v>3.4291304260000002E-2</v>
      </c>
      <c r="E9" s="14">
        <v>0.1230655668</v>
      </c>
      <c r="F9" s="14">
        <v>4.396279375E-2</v>
      </c>
      <c r="G9" s="14">
        <v>1.9204061160000001E-2</v>
      </c>
      <c r="H9" s="14">
        <v>7.7290529790000001E-3</v>
      </c>
      <c r="I9" s="14">
        <v>2.6839224179999999E-2</v>
      </c>
      <c r="J9" s="14">
        <v>1.084871347E-2</v>
      </c>
      <c r="K9" s="14">
        <v>-3.9983278390000001E-4</v>
      </c>
      <c r="L9" s="14">
        <v>2.0699470599999999E-2</v>
      </c>
      <c r="M9" s="16"/>
      <c r="N9" s="4">
        <v>0.85485181568551827</v>
      </c>
      <c r="O9" s="16">
        <v>1</v>
      </c>
      <c r="P9" s="16"/>
      <c r="Q9" s="16"/>
      <c r="R9" s="16"/>
      <c r="S9" s="16"/>
      <c r="T9" s="16"/>
      <c r="U9" s="16"/>
    </row>
    <row r="10" spans="1:21" ht="15.55" thickTop="1" thickBot="1" x14ac:dyDescent="0.35">
      <c r="A10" s="13" t="s">
        <v>3</v>
      </c>
      <c r="B10" s="16">
        <v>-6.1286362621225977E-2</v>
      </c>
      <c r="C10" s="14">
        <v>5.4353653959999998E-2</v>
      </c>
      <c r="D10" s="14">
        <v>6.4683222309999996E-2</v>
      </c>
      <c r="E10" s="14">
        <v>4.396279375E-2</v>
      </c>
      <c r="F10" s="14">
        <v>0.2566450925</v>
      </c>
      <c r="G10" s="14">
        <v>3.7008102209999998E-2</v>
      </c>
      <c r="H10" s="14">
        <v>3.5430122109999997E-2</v>
      </c>
      <c r="I10" s="14">
        <v>6.6555086700000002E-2</v>
      </c>
      <c r="J10" s="14">
        <v>9.8594236540000005E-2</v>
      </c>
      <c r="K10" s="14">
        <v>3.0336594999999999E-3</v>
      </c>
      <c r="L10" s="14">
        <v>3.1021896220000001E-2</v>
      </c>
      <c r="M10" s="16"/>
      <c r="N10" s="4">
        <v>1.0848614101536169</v>
      </c>
      <c r="O10" s="16">
        <v>1</v>
      </c>
      <c r="P10" s="16"/>
      <c r="Q10" s="16"/>
      <c r="R10" s="16"/>
      <c r="S10" s="16"/>
      <c r="T10" s="16"/>
      <c r="U10" s="16"/>
    </row>
    <row r="11" spans="1:21" ht="15.55" thickTop="1" thickBot="1" x14ac:dyDescent="0.35">
      <c r="A11" s="13" t="s">
        <v>4</v>
      </c>
      <c r="B11" s="16">
        <v>7.2919955787257323E-2</v>
      </c>
      <c r="C11" s="14">
        <v>3.2214208760000002E-2</v>
      </c>
      <c r="D11" s="14">
        <v>1.9764800660000002E-2</v>
      </c>
      <c r="E11" s="14">
        <v>1.9204061160000001E-2</v>
      </c>
      <c r="F11" s="14">
        <v>3.7008102209999998E-2</v>
      </c>
      <c r="G11" s="14">
        <v>0.1004841813</v>
      </c>
      <c r="H11" s="14">
        <v>1.572796789E-2</v>
      </c>
      <c r="I11" s="14">
        <v>3.139347284E-3</v>
      </c>
      <c r="J11" s="14">
        <v>1.6549719639999998E-2</v>
      </c>
      <c r="K11" s="14">
        <v>1.3809648E-3</v>
      </c>
      <c r="L11" s="14">
        <v>1.1633771960000001E-2</v>
      </c>
      <c r="M11" s="16"/>
      <c r="N11" s="4">
        <v>0.21941500044929918</v>
      </c>
      <c r="O11" s="16">
        <v>1</v>
      </c>
      <c r="P11" s="16"/>
      <c r="Q11" s="16"/>
      <c r="R11" s="16"/>
      <c r="S11" s="16"/>
      <c r="T11" s="16"/>
      <c r="U11" s="16"/>
    </row>
    <row r="12" spans="1:21" ht="15.55" thickTop="1" thickBot="1" x14ac:dyDescent="0.35">
      <c r="A12" s="13" t="s">
        <v>5</v>
      </c>
      <c r="B12" s="16">
        <v>1.295956429692618E-2</v>
      </c>
      <c r="C12" s="14">
        <v>6.393700594E-2</v>
      </c>
      <c r="D12" s="14">
        <v>3.856538633E-2</v>
      </c>
      <c r="E12" s="14">
        <v>7.7290529790000001E-3</v>
      </c>
      <c r="F12" s="14">
        <v>3.5430122109999997E-2</v>
      </c>
      <c r="G12" s="14">
        <v>1.572796789E-2</v>
      </c>
      <c r="H12" s="14">
        <v>0.25235892250000003</v>
      </c>
      <c r="I12" s="14">
        <v>2.0116652799999999E-2</v>
      </c>
      <c r="J12" s="14">
        <v>1.8422047109999999E-2</v>
      </c>
      <c r="K12" s="14">
        <v>1.7810928E-3</v>
      </c>
      <c r="L12" s="14">
        <v>6.1237459129999998E-2</v>
      </c>
      <c r="M12" s="16"/>
      <c r="N12" s="4">
        <v>1.852091086677603</v>
      </c>
      <c r="O12" s="16">
        <v>1</v>
      </c>
      <c r="P12" s="16"/>
      <c r="Q12" s="16"/>
      <c r="R12" s="16"/>
      <c r="S12" s="16"/>
      <c r="T12" s="16"/>
      <c r="U12" s="16"/>
    </row>
    <row r="13" spans="1:21" ht="15.55" thickTop="1" thickBot="1" x14ac:dyDescent="0.35">
      <c r="A13" s="13" t="s">
        <v>6</v>
      </c>
      <c r="B13" s="16">
        <v>5.8581758615598001E-2</v>
      </c>
      <c r="C13" s="14">
        <v>2.3281571260000002E-2</v>
      </c>
      <c r="D13" s="14">
        <v>1.7798214980000001E-2</v>
      </c>
      <c r="E13" s="14">
        <v>2.6839224179999999E-2</v>
      </c>
      <c r="F13" s="14">
        <v>6.6555086700000002E-2</v>
      </c>
      <c r="G13" s="14">
        <v>3.139347284E-3</v>
      </c>
      <c r="H13" s="14">
        <v>2.0116652799999999E-2</v>
      </c>
      <c r="I13" s="14">
        <v>0.17240342689999999</v>
      </c>
      <c r="J13" s="14">
        <v>2.5851923650000001E-2</v>
      </c>
      <c r="K13" s="14">
        <v>-1.5615583999999999E-3</v>
      </c>
      <c r="L13" s="14">
        <v>-2.505061523E-2</v>
      </c>
      <c r="M13" s="16"/>
      <c r="N13" s="4">
        <v>0.93346671420199301</v>
      </c>
      <c r="O13" s="16">
        <v>1</v>
      </c>
      <c r="P13" s="16"/>
      <c r="Q13" s="16"/>
      <c r="R13" s="16"/>
      <c r="S13" s="16"/>
      <c r="T13" s="16"/>
      <c r="U13" s="16"/>
    </row>
    <row r="14" spans="1:21" ht="15.55" thickTop="1" thickBot="1" x14ac:dyDescent="0.35">
      <c r="A14" s="13" t="s">
        <v>7</v>
      </c>
      <c r="B14" s="16">
        <v>9.7717780930034637E-2</v>
      </c>
      <c r="C14" s="14">
        <v>1.612599252E-2</v>
      </c>
      <c r="D14" s="14">
        <v>2.6688975350000001E-2</v>
      </c>
      <c r="E14" s="14">
        <v>1.084871347E-2</v>
      </c>
      <c r="F14" s="14">
        <v>9.8594236540000005E-2</v>
      </c>
      <c r="G14" s="14">
        <v>1.6549719639999998E-2</v>
      </c>
      <c r="H14" s="14">
        <v>1.8422047109999999E-2</v>
      </c>
      <c r="I14" s="14">
        <v>2.5851923650000001E-2</v>
      </c>
      <c r="J14" s="14">
        <v>0.1128506426</v>
      </c>
      <c r="K14" s="14">
        <v>7.3516179999999997E-4</v>
      </c>
      <c r="L14" s="14">
        <v>2.1660398460000001E-2</v>
      </c>
      <c r="M14" s="16"/>
      <c r="N14" s="4">
        <v>7.4160263260695691E-2</v>
      </c>
      <c r="O14" s="16">
        <v>1</v>
      </c>
      <c r="P14" s="16"/>
      <c r="Q14" s="16"/>
      <c r="R14" s="16"/>
      <c r="S14" s="16"/>
      <c r="T14" s="16"/>
      <c r="U14" s="16"/>
    </row>
    <row r="15" spans="1:21" ht="15.55" thickTop="1" thickBot="1" x14ac:dyDescent="0.35">
      <c r="A15" s="13" t="s">
        <v>8</v>
      </c>
      <c r="B15" s="16">
        <v>0.66781741119979243</v>
      </c>
      <c r="C15" s="14">
        <v>-1.727768039E-3</v>
      </c>
      <c r="D15" s="14">
        <v>-5.4863244430000003E-3</v>
      </c>
      <c r="E15" s="14">
        <v>-3.9983278390000001E-4</v>
      </c>
      <c r="F15" s="14">
        <v>3.03365948E-3</v>
      </c>
      <c r="G15" s="14">
        <v>1.3809648350000001E-3</v>
      </c>
      <c r="H15" s="14">
        <v>1.7810928219999999E-3</v>
      </c>
      <c r="I15" s="14">
        <v>-1.5615583509999999E-3</v>
      </c>
      <c r="J15" s="14">
        <v>7.3516179140000002E-4</v>
      </c>
      <c r="K15" s="14">
        <v>1.7664927300000001E-2</v>
      </c>
      <c r="L15" s="14">
        <v>6.3207581420000004E-3</v>
      </c>
      <c r="M15" s="16"/>
      <c r="N15" s="4">
        <v>-3.9612933676692719E-2</v>
      </c>
      <c r="O15" s="16">
        <v>1</v>
      </c>
      <c r="P15" s="16"/>
      <c r="Q15" s="16"/>
      <c r="R15" s="16"/>
      <c r="S15" s="16"/>
      <c r="T15" s="16"/>
      <c r="U15" s="16"/>
    </row>
    <row r="16" spans="1:21" ht="15.55" thickTop="1" thickBot="1" x14ac:dyDescent="0.35">
      <c r="A16" s="13" t="s">
        <v>9</v>
      </c>
      <c r="B16" s="16">
        <v>1.2727390235235218E-3</v>
      </c>
      <c r="C16" s="14">
        <v>6.7557936380000003E-2</v>
      </c>
      <c r="D16" s="14">
        <v>3.171336265E-2</v>
      </c>
      <c r="E16" s="14">
        <v>2.0699470599999999E-2</v>
      </c>
      <c r="F16" s="14">
        <v>3.1021896220000001E-2</v>
      </c>
      <c r="G16" s="14">
        <v>1.1633771960000001E-2</v>
      </c>
      <c r="H16" s="14">
        <v>6.1237459129999998E-2</v>
      </c>
      <c r="I16" s="14">
        <v>-2.505061523E-2</v>
      </c>
      <c r="J16" s="14">
        <v>2.1660398460000001E-2</v>
      </c>
      <c r="K16" s="14">
        <v>6.3207580999999997E-3</v>
      </c>
      <c r="L16" s="14">
        <v>1.1882826390000001</v>
      </c>
      <c r="M16" s="16"/>
      <c r="N16" s="4">
        <v>8.5972294471156996</v>
      </c>
      <c r="O16" s="16">
        <v>1</v>
      </c>
      <c r="P16" s="16"/>
      <c r="Q16" s="16"/>
      <c r="R16" s="16"/>
      <c r="S16" s="16"/>
      <c r="T16" s="16"/>
      <c r="U16" s="16"/>
    </row>
    <row r="17" ht="15" thickTop="1" x14ac:dyDescent="0.3"/>
  </sheetData>
  <mergeCells count="1">
    <mergeCell ref="A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GROUP-Details</vt:lpstr>
      <vt:lpstr>RETURNS CALC</vt:lpstr>
      <vt:lpstr>Variance-Cov-Matrix</vt:lpstr>
      <vt:lpstr>Results</vt:lpstr>
      <vt:lpstr>EFFICIENT PORTFOLIO</vt:lpstr>
      <vt:lpstr>Value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 CHAITANYA</dc:creator>
  <cp:lastModifiedBy>B K CHAITANYA</cp:lastModifiedBy>
  <dcterms:created xsi:type="dcterms:W3CDTF">2022-02-21T04:55:27Z</dcterms:created>
  <dcterms:modified xsi:type="dcterms:W3CDTF">2022-03-02T05:54:44Z</dcterms:modified>
</cp:coreProperties>
</file>