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0058" xr2:uid="{61142BBD-582B-436D-95C2-87CC2B3B3253}"/>
  </bookViews>
  <sheets>
    <sheet name="Sheet1" sheetId="1" r:id="rId1"/>
  </sheets>
  <definedNames>
    <definedName name="B_t">Sheet1!$E$12</definedName>
    <definedName name="f">Sheet1!$E$6</definedName>
    <definedName name="F_t">Sheet1!$E$13</definedName>
    <definedName name="k">Sheet1!$E$8</definedName>
    <definedName name="sigma">Sheet1!$E$7</definedName>
    <definedName name="t">Sheet1!$E$9</definedName>
    <definedName name="X">Sheet1!$E$19</definedName>
    <definedName name="XY">Sheet1!$G$19</definedName>
    <definedName name="Y">Sheet1!$F$19</definedName>
    <definedName name="Z">Sheet1!$H$19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12" i="1" s="1"/>
  <c r="E10" i="1"/>
  <c r="E3" i="1" a="1"/>
  <c r="E4" i="1" l="1"/>
  <c r="E3" i="1"/>
  <c r="E13" i="1"/>
  <c r="F12" i="1"/>
  <c r="F13" i="1" s="1"/>
  <c r="F14" i="1" s="1"/>
  <c r="F19" i="1" s="1"/>
  <c r="F2" i="1"/>
  <c r="F3" i="1"/>
  <c r="F20" i="1" a="1"/>
  <c r="F21" i="1" l="1"/>
  <c r="F20" i="1"/>
  <c r="E14" i="1"/>
  <c r="F4" i="1"/>
  <c r="F15" i="1" a="1"/>
  <c r="E15" i="1" a="1"/>
  <c r="G14" i="1" l="1"/>
  <c r="E19" i="1"/>
  <c r="F16" i="1"/>
  <c r="F15" i="1"/>
  <c r="E15" i="1"/>
  <c r="E16" i="1"/>
  <c r="E20" i="1" a="1"/>
  <c r="G15" i="1" a="1"/>
  <c r="E21" i="1" l="1"/>
  <c r="E20" i="1"/>
  <c r="G19" i="1"/>
  <c r="H19" i="1"/>
  <c r="G16" i="1"/>
  <c r="G15" i="1"/>
  <c r="G20" i="1"/>
  <c r="H20" i="1" a="1"/>
  <c r="H21" i="1" l="1"/>
  <c r="H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</author>
  </authors>
  <commentList>
    <comment ref="F18" authorId="0" shapeId="0" xr:uid="{0568E3A2-7DED-4DE5-ADCD-15497DE1AF65}">
      <text>
        <r>
          <rPr>
            <b/>
            <sz val="9"/>
            <color indexed="81"/>
            <rFont val="Tahoma"/>
            <family val="2"/>
          </rPr>
          <t>Antithetic variable</t>
        </r>
      </text>
    </comment>
  </commentList>
</comments>
</file>

<file path=xl/sharedStrings.xml><?xml version="1.0" encoding="utf-8"?>
<sst xmlns="http://schemas.openxmlformats.org/spreadsheetml/2006/main" count="29" uniqueCount="24">
  <si>
    <t>Esc to STOP</t>
  </si>
  <si>
    <t>mean</t>
  </si>
  <si>
    <t>stdev</t>
  </si>
  <si>
    <t>f</t>
  </si>
  <si>
    <t>sigma</t>
  </si>
  <si>
    <t>k</t>
  </si>
  <si>
    <t>t</t>
  </si>
  <si>
    <t>B_t</t>
  </si>
  <si>
    <t>E max{k - F, 0}, F = f exp(sigma B_t - sigma^2 t/2)</t>
  </si>
  <si>
    <t>put</t>
  </si>
  <si>
    <t>F_t</t>
  </si>
  <si>
    <t>value</t>
  </si>
  <si>
    <t>stdnorm</t>
  </si>
  <si>
    <t>-B_t</t>
  </si>
  <si>
    <t>X</t>
  </si>
  <si>
    <t>XY</t>
  </si>
  <si>
    <t>Z = (X+Y)/2</t>
  </si>
  <si>
    <t>Y = -X</t>
  </si>
  <si>
    <t>!!!</t>
  </si>
  <si>
    <t xml:space="preserve">The standard deviation of Z is less than half that of X and Y. </t>
  </si>
  <si>
    <t>Use monte to calculate Cov(X,Y) and demonstrate in a convincing way why that is the case.</t>
  </si>
  <si>
    <t>put.value</t>
  </si>
  <si>
    <t>sqrt(Var(Z))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</si>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</sst>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2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STEP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AA51-17EE-4E40-B64C-F36363AADBCE}">
  <dimension ref="B2:I26"/>
  <sheetViews>
    <sheetView tabSelected="1" zoomScale="120" zoomScaleNormal="120" workbookViewId="0">
      <selection activeCell="E26" sqref="E26"/>
    </sheetView>
  </sheetViews>
  <sheetFormatPr defaultRowHeight="14.25" x14ac:dyDescent="0.45"/>
  <cols>
    <col min="1" max="1" width="3.59765625" customWidth="1"/>
    <col min="5" max="6" width="11.59765625" bestFit="1" customWidth="1"/>
  </cols>
  <sheetData>
    <row r="2" spans="2:7" x14ac:dyDescent="0.45">
      <c r="D2" s="1" t="s">
        <v>12</v>
      </c>
      <c r="E2" s="3">
        <f ca="1">NORMSINV(RAND())</f>
        <v>-0.71194105436148447</v>
      </c>
      <c r="F2" s="3">
        <f ca="1">E2^2</f>
        <v>0.50686006488534219</v>
      </c>
    </row>
    <row r="3" spans="2:7" x14ac:dyDescent="0.45">
      <c r="D3" s="1" t="s">
        <v>1</v>
      </c>
      <c r="E3" s="3">
        <f t="array" aca="1" ref="E3:E4" ca="1">_xll.MONTE.STDEV(E2)</f>
        <v>0</v>
      </c>
      <c r="F3" s="3">
        <f ca="1">_xll.MONTE.MEAN(F2)</f>
        <v>0</v>
      </c>
    </row>
    <row r="4" spans="2:7" x14ac:dyDescent="0.45">
      <c r="D4" s="1" t="s">
        <v>2</v>
      </c>
      <c r="E4" s="3">
        <f ca="1"/>
        <v>0</v>
      </c>
      <c r="F4" s="3">
        <f ca="1">SQRT(F3-E3^2)</f>
        <v>0</v>
      </c>
    </row>
    <row r="5" spans="2:7" x14ac:dyDescent="0.45">
      <c r="B5" t="s">
        <v>0</v>
      </c>
    </row>
    <row r="6" spans="2:7" x14ac:dyDescent="0.45">
      <c r="D6" s="1" t="s">
        <v>3</v>
      </c>
      <c r="E6">
        <v>100</v>
      </c>
    </row>
    <row r="7" spans="2:7" x14ac:dyDescent="0.45">
      <c r="D7" s="1" t="s">
        <v>4</v>
      </c>
      <c r="E7">
        <v>0.2</v>
      </c>
    </row>
    <row r="8" spans="2:7" x14ac:dyDescent="0.45">
      <c r="D8" s="1" t="s">
        <v>5</v>
      </c>
      <c r="E8">
        <v>100</v>
      </c>
    </row>
    <row r="9" spans="2:7" x14ac:dyDescent="0.45">
      <c r="D9" s="1" t="s">
        <v>6</v>
      </c>
      <c r="E9">
        <v>0.25</v>
      </c>
    </row>
    <row r="10" spans="2:7" x14ac:dyDescent="0.45">
      <c r="D10" s="1" t="s">
        <v>21</v>
      </c>
      <c r="E10">
        <f>_xll.BLACK.PUT(f, sigma, k, t)</f>
        <v>3.987761167674492</v>
      </c>
      <c r="F10" t="s">
        <v>8</v>
      </c>
    </row>
    <row r="12" spans="2:7" x14ac:dyDescent="0.45">
      <c r="D12" s="1" t="s">
        <v>7</v>
      </c>
      <c r="E12" s="3">
        <f ca="1">E2*SQRT(t)</f>
        <v>-0.35597052718074224</v>
      </c>
      <c r="F12" s="3">
        <f ca="1">-B_t</f>
        <v>0.35597052718074224</v>
      </c>
      <c r="G12" s="2" t="s">
        <v>13</v>
      </c>
    </row>
    <row r="13" spans="2:7" x14ac:dyDescent="0.45">
      <c r="D13" s="1" t="s">
        <v>10</v>
      </c>
      <c r="E13" s="3">
        <f ca="1">f*EXP(sigma*B_t - sigma^2*t/2)</f>
        <v>92.663632395403923</v>
      </c>
      <c r="F13" s="3">
        <f ca="1">f*EXP(sigma*F12 - sigma^2*t/2)</f>
        <v>106.84340859038828</v>
      </c>
    </row>
    <row r="14" spans="2:7" x14ac:dyDescent="0.45">
      <c r="D14" s="1" t="s">
        <v>9</v>
      </c>
      <c r="E14" s="3">
        <f ca="1">MAX(k-F_t,0)</f>
        <v>7.3363676045960773</v>
      </c>
      <c r="F14" s="3">
        <f ca="1">MAX(k-F13,0)</f>
        <v>0</v>
      </c>
      <c r="G14">
        <f ca="1">(E14+F14)/2</f>
        <v>3.6681838022980386</v>
      </c>
    </row>
    <row r="15" spans="2:7" x14ac:dyDescent="0.45">
      <c r="D15" s="1" t="s">
        <v>11</v>
      </c>
      <c r="E15" s="3">
        <f t="array" aca="1" ref="E15:E16" ca="1">_xll.MONTE.STDEV(E14)</f>
        <v>0</v>
      </c>
      <c r="F15" s="3">
        <f t="array" aca="1" ref="F15:F16" ca="1">_xll.MONTE.STDEV(F14)</f>
        <v>0</v>
      </c>
      <c r="G15">
        <f t="array" aca="1" ref="G15:G16" ca="1">_xll.MONTE.STDEV(G14)</f>
        <v>0</v>
      </c>
    </row>
    <row r="16" spans="2:7" x14ac:dyDescent="0.45">
      <c r="D16" s="1" t="s">
        <v>2</v>
      </c>
      <c r="E16" s="3">
        <f ca="1"/>
        <v>0</v>
      </c>
      <c r="F16" s="3">
        <f ca="1"/>
        <v>0</v>
      </c>
      <c r="G16">
        <f ca="1"/>
        <v>0</v>
      </c>
    </row>
    <row r="18" spans="4:9" x14ac:dyDescent="0.45">
      <c r="E18" t="s">
        <v>14</v>
      </c>
      <c r="F18" t="s">
        <v>17</v>
      </c>
      <c r="G18" t="s">
        <v>15</v>
      </c>
      <c r="H18" t="s">
        <v>16</v>
      </c>
    </row>
    <row r="19" spans="4:9" x14ac:dyDescent="0.45">
      <c r="E19" s="3">
        <f ca="1">E14</f>
        <v>7.3363676045960773</v>
      </c>
      <c r="F19" s="3">
        <f ca="1">F14</f>
        <v>0</v>
      </c>
      <c r="G19" s="3">
        <f ca="1">X*Y</f>
        <v>0</v>
      </c>
      <c r="H19" s="3">
        <f ca="1">(X+Y)/2</f>
        <v>3.6681838022980386</v>
      </c>
    </row>
    <row r="20" spans="4:9" x14ac:dyDescent="0.45">
      <c r="D20" s="1" t="s">
        <v>1</v>
      </c>
      <c r="E20" s="3">
        <f t="array" aca="1" ref="E20:E21" ca="1">_xll.MONTE.STDEV(X)</f>
        <v>0</v>
      </c>
      <c r="F20" s="3">
        <f t="array" aca="1" ref="F20:F21" ca="1">_xll.MONTE.STDEV(Y)</f>
        <v>0</v>
      </c>
      <c r="G20" s="3">
        <f ca="1">_xll.MONTE.MEAN(XY)</f>
        <v>0</v>
      </c>
      <c r="H20" s="3">
        <f t="array" aca="1" ref="H20:H21" ca="1">_xll.MONTE.STDEV(Z)</f>
        <v>0</v>
      </c>
    </row>
    <row r="21" spans="4:9" x14ac:dyDescent="0.45">
      <c r="D21" s="1" t="s">
        <v>2</v>
      </c>
      <c r="E21" s="3">
        <f ca="1"/>
        <v>0</v>
      </c>
      <c r="F21" s="3">
        <f ca="1"/>
        <v>0</v>
      </c>
      <c r="G21" s="3"/>
      <c r="H21" s="3">
        <f ca="1"/>
        <v>0</v>
      </c>
      <c r="I21" s="4" t="s">
        <v>22</v>
      </c>
    </row>
    <row r="23" spans="4:9" x14ac:dyDescent="0.45">
      <c r="D23" s="1" t="s">
        <v>18</v>
      </c>
      <c r="E23" t="s">
        <v>19</v>
      </c>
    </row>
    <row r="24" spans="4:9" x14ac:dyDescent="0.45">
      <c r="D24" s="1" t="s">
        <v>18</v>
      </c>
      <c r="E24" t="s">
        <v>20</v>
      </c>
    </row>
    <row r="26" spans="4:9" x14ac:dyDescent="0.45">
      <c r="D26" s="1" t="s">
        <v>22</v>
      </c>
      <c r="E26" t="s">
        <v>23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_xll.MONTE.RESE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_xll.MONTE.STEP">
                <anchor moveWithCells="1" siz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_xll.MONTE.RUN">
                <anchor moveWithCells="1" siz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B_t</vt:lpstr>
      <vt:lpstr>f</vt:lpstr>
      <vt:lpstr>F_t</vt:lpstr>
      <vt:lpstr>k</vt:lpstr>
      <vt:lpstr>sigma</vt:lpstr>
      <vt:lpstr>t</vt:lpstr>
      <vt:lpstr>X</vt:lpstr>
      <vt:lpstr>XY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2017-11-30T01:45:52Z</dcterms:created>
  <dcterms:modified xsi:type="dcterms:W3CDTF">2017-12-06T01:38:52Z</dcterms:modified>
</cp:coreProperties>
</file>